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T:\Technical\rp\23\500 ILF-Incremental Loss Factor\MCW-Module C Work\Settlement Process\Settlement Workbooks - True-Up\"/>
    </mc:Choice>
  </mc:AlternateContent>
  <xr:revisionPtr revIDLastSave="0" documentId="13_ncr:1_{CBD466FD-8192-4A6B-9ECD-B691B1BDE3C4}" xr6:coauthVersionLast="46" xr6:coauthVersionMax="46" xr10:uidLastSave="{00000000-0000-0000-0000-000000000000}"/>
  <bookViews>
    <workbookView xWindow="-120" yWindow="-120" windowWidth="29040" windowHeight="15840" xr2:uid="{00000000-000D-0000-FFFF-FFFF00000000}"/>
  </bookViews>
  <sheets>
    <sheet name="Correction Adjustments" sheetId="7" r:id="rId1"/>
    <sheet name="Module C Corrected" sheetId="6" r:id="rId2"/>
    <sheet name="Module C Initial" sheetId="1" r:id="rId3"/>
    <sheet name="DOS Adjustments Detail" sheetId="4" r:id="rId4"/>
    <sheet name="Interest on True-Up" sheetId="5" r:id="rId5"/>
    <sheet name="Interest Rate" sheetId="2" r:id="rId6"/>
    <sheet name="Lookup Tables" sheetId="3" r:id="rId7"/>
  </sheets>
  <definedNames>
    <definedName name="_xlnm._FilterDatabase" localSheetId="6" hidden="1">'Lookup Tables'!$B$1:$B$297</definedName>
    <definedName name="AdjustmentsInterestRate">OFFSET('Interest on True-Up'!$A$3,0,0,COUNTA('Interest on True-Up'!$G:$G)-2,7)</definedName>
    <definedName name="CumulativeInterestRate">OFFSET('Interest Rate'!$A$3,0,0,COUNTA('Interest Rate'!$G:$G)-2,7)</definedName>
    <definedName name="DOSDetail">OFFSET('DOS Adjustments Detail'!$C$5,0,0,COUNTA('DOS Adjustments Detail'!$C:$C)-1,146)</definedName>
    <definedName name="DOSLookup">OFFSET('Lookup Tables'!$H$2,0,0,COUNTA('Lookup Tables'!$H:$H)-1,2)</definedName>
    <definedName name="LocationLookup">OFFSET('Lookup Tables'!$A$2,0,0,COUNTA('Lookup Tables'!$B:$B)-1,2)</definedName>
    <definedName name="LossFactorLookup">OFFSET('Lookup Tables'!$D$2,0,0,COUNTA('Lookup Tables'!$D:$D)-1,3)</definedName>
    <definedName name="_xlnm.Print_Titles" localSheetId="0">'Correction Adjustments'!$1:$4</definedName>
    <definedName name="_xlnm.Print_Titles" localSheetId="3">'DOS Adjustments Detail'!$1:$4</definedName>
    <definedName name="_xlnm.Print_Titles" localSheetId="4">'Interest on True-Up'!$1:$2</definedName>
    <definedName name="_xlnm.Print_Titles" localSheetId="5">'Interest Rate'!$1:$2</definedName>
    <definedName name="_xlnm.Print_Titles" localSheetId="6">'Lookup Tables'!$1:$1</definedName>
    <definedName name="_xlnm.Print_Titles" localSheetId="1">'Module C Corrected'!$1:$4</definedName>
    <definedName name="_xlnm.Print_Titles" localSheetId="2">'Module C Initial'!$1:$4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L3" i="7" l="1"/>
  <c r="BK3" i="7"/>
  <c r="BJ3" i="7"/>
  <c r="BI3" i="7"/>
  <c r="BH3" i="7"/>
  <c r="BG3" i="7"/>
  <c r="BF3" i="7"/>
  <c r="BE3" i="7"/>
  <c r="BD3" i="7"/>
  <c r="BC3" i="7"/>
  <c r="BB3" i="7"/>
  <c r="BA3" i="7"/>
  <c r="A2" i="4"/>
  <c r="A2" i="6"/>
  <c r="C155" i="7"/>
  <c r="C154" i="7"/>
  <c r="C153" i="7"/>
  <c r="C152" i="7"/>
  <c r="C151" i="7"/>
  <c r="C150" i="7"/>
  <c r="C149" i="7"/>
  <c r="C148" i="7"/>
  <c r="C147" i="7"/>
  <c r="C146" i="7"/>
  <c r="C145" i="7"/>
  <c r="C144" i="7"/>
  <c r="C143" i="7"/>
  <c r="C142" i="7"/>
  <c r="C141" i="7"/>
  <c r="C140" i="7"/>
  <c r="C139" i="7"/>
  <c r="C138" i="7"/>
  <c r="C137" i="7"/>
  <c r="C136" i="7"/>
  <c r="C135" i="7"/>
  <c r="C134" i="7"/>
  <c r="C133" i="7"/>
  <c r="C132" i="7"/>
  <c r="C131" i="7"/>
  <c r="C130" i="7"/>
  <c r="C129" i="7"/>
  <c r="C128" i="7"/>
  <c r="C127" i="7"/>
  <c r="C126" i="7"/>
  <c r="C125" i="7"/>
  <c r="C124" i="7"/>
  <c r="C123" i="7"/>
  <c r="C122" i="7"/>
  <c r="C121" i="7"/>
  <c r="C120" i="7"/>
  <c r="C119" i="7"/>
  <c r="C118" i="7"/>
  <c r="C117" i="7"/>
  <c r="C116" i="7"/>
  <c r="C115" i="7"/>
  <c r="C114" i="7"/>
  <c r="C113" i="7"/>
  <c r="C112" i="7"/>
  <c r="C111" i="7"/>
  <c r="C110" i="7"/>
  <c r="C109" i="7"/>
  <c r="C108" i="7"/>
  <c r="C107" i="7"/>
  <c r="C106" i="7"/>
  <c r="C105" i="7"/>
  <c r="C104" i="7"/>
  <c r="C103" i="7"/>
  <c r="C102" i="7"/>
  <c r="C101" i="7"/>
  <c r="C100" i="7"/>
  <c r="C99" i="7"/>
  <c r="C98" i="7"/>
  <c r="C97" i="7"/>
  <c r="C96" i="7"/>
  <c r="C95" i="7"/>
  <c r="C94" i="7"/>
  <c r="C93" i="7"/>
  <c r="C92" i="7"/>
  <c r="C91" i="7"/>
  <c r="C90" i="7"/>
  <c r="C89" i="7"/>
  <c r="C88" i="7"/>
  <c r="C87" i="7"/>
  <c r="C86" i="7"/>
  <c r="C85" i="7"/>
  <c r="C84" i="7"/>
  <c r="C83" i="7"/>
  <c r="C82" i="7"/>
  <c r="C81" i="7"/>
  <c r="C80" i="7"/>
  <c r="C79" i="7"/>
  <c r="C78" i="7"/>
  <c r="C77" i="7"/>
  <c r="C76" i="7"/>
  <c r="C75" i="7"/>
  <c r="C74" i="7"/>
  <c r="C73" i="7"/>
  <c r="C72" i="7"/>
  <c r="C71" i="7"/>
  <c r="C70" i="7"/>
  <c r="C69" i="7"/>
  <c r="C68" i="7"/>
  <c r="C67" i="7"/>
  <c r="C66" i="7"/>
  <c r="C65" i="7"/>
  <c r="C64" i="7"/>
  <c r="C63" i="7"/>
  <c r="C62" i="7"/>
  <c r="C61" i="7"/>
  <c r="C60" i="7"/>
  <c r="C59" i="7"/>
  <c r="C58" i="7"/>
  <c r="C57" i="7"/>
  <c r="C56" i="7"/>
  <c r="C55" i="7"/>
  <c r="C54" i="7"/>
  <c r="C53" i="7"/>
  <c r="C52" i="7"/>
  <c r="C51" i="7"/>
  <c r="C50" i="7"/>
  <c r="C49" i="7"/>
  <c r="C48" i="7"/>
  <c r="C47" i="7"/>
  <c r="C46" i="7"/>
  <c r="C45" i="7"/>
  <c r="C44" i="7"/>
  <c r="C43" i="7"/>
  <c r="C42" i="7"/>
  <c r="C41" i="7"/>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AN3" i="7"/>
  <c r="AM3" i="7"/>
  <c r="AL3" i="7"/>
  <c r="AK3" i="7"/>
  <c r="AJ3" i="7"/>
  <c r="AI3" i="7"/>
  <c r="AH3" i="7"/>
  <c r="AG3" i="7"/>
  <c r="AF3" i="7"/>
  <c r="AE3" i="7"/>
  <c r="AD3" i="7"/>
  <c r="AC3" i="7"/>
  <c r="DU3" i="6"/>
  <c r="BL155" i="6"/>
  <c r="BK155" i="6"/>
  <c r="BJ155" i="6"/>
  <c r="BI155" i="6"/>
  <c r="BH155" i="6"/>
  <c r="BG155" i="6"/>
  <c r="BF155" i="6"/>
  <c r="BE155" i="6"/>
  <c r="BD155" i="6"/>
  <c r="BC155" i="6"/>
  <c r="BB155" i="6"/>
  <c r="BA155" i="6"/>
  <c r="C155" i="6"/>
  <c r="BL154" i="6"/>
  <c r="BK154" i="6"/>
  <c r="BJ154" i="6"/>
  <c r="BI154" i="6"/>
  <c r="BH154" i="6"/>
  <c r="BG154" i="6"/>
  <c r="BF154" i="6"/>
  <c r="BE154" i="6"/>
  <c r="BD154" i="6"/>
  <c r="BC154" i="6"/>
  <c r="BB154" i="6"/>
  <c r="BA154" i="6"/>
  <c r="C154" i="6"/>
  <c r="BM154" i="6" s="1"/>
  <c r="BL153" i="6"/>
  <c r="BK153" i="6"/>
  <c r="BJ153" i="6"/>
  <c r="BI153" i="6"/>
  <c r="BH153" i="6"/>
  <c r="BG153" i="6"/>
  <c r="BF153" i="6"/>
  <c r="BE153" i="6"/>
  <c r="BD153" i="6"/>
  <c r="BC153" i="6"/>
  <c r="BB153" i="6"/>
  <c r="BA153" i="6"/>
  <c r="C153" i="6"/>
  <c r="BW153" i="6" s="1"/>
  <c r="BL152" i="6"/>
  <c r="BK152" i="6"/>
  <c r="BJ152" i="6"/>
  <c r="BI152" i="6"/>
  <c r="BH152" i="6"/>
  <c r="BG152" i="6"/>
  <c r="BF152" i="6"/>
  <c r="BE152" i="6"/>
  <c r="BD152" i="6"/>
  <c r="BC152" i="6"/>
  <c r="BB152" i="6"/>
  <c r="BA152" i="6"/>
  <c r="C152" i="6"/>
  <c r="BV152" i="6" s="1"/>
  <c r="BL151" i="6"/>
  <c r="BK151" i="6"/>
  <c r="BJ151" i="6"/>
  <c r="BI151" i="6"/>
  <c r="BH151" i="6"/>
  <c r="BG151" i="6"/>
  <c r="BF151" i="6"/>
  <c r="BE151" i="6"/>
  <c r="BD151" i="6"/>
  <c r="BC151" i="6"/>
  <c r="BB151" i="6"/>
  <c r="BA151" i="6"/>
  <c r="C151" i="6"/>
  <c r="BV151" i="6" s="1"/>
  <c r="BL150" i="6"/>
  <c r="BK150" i="6"/>
  <c r="BJ150" i="6"/>
  <c r="BI150" i="6"/>
  <c r="BH150" i="6"/>
  <c r="BG150" i="6"/>
  <c r="BF150" i="6"/>
  <c r="BE150" i="6"/>
  <c r="BD150" i="6"/>
  <c r="BC150" i="6"/>
  <c r="BB150" i="6"/>
  <c r="BA150" i="6"/>
  <c r="C150" i="6"/>
  <c r="BV150" i="6" s="1"/>
  <c r="BL149" i="6"/>
  <c r="BK149" i="6"/>
  <c r="BJ149" i="6"/>
  <c r="BI149" i="6"/>
  <c r="BH149" i="6"/>
  <c r="BG149" i="6"/>
  <c r="BF149" i="6"/>
  <c r="BE149" i="6"/>
  <c r="BD149" i="6"/>
  <c r="BC149" i="6"/>
  <c r="BB149" i="6"/>
  <c r="BA149" i="6"/>
  <c r="C149" i="6"/>
  <c r="BL148" i="6"/>
  <c r="BK148" i="6"/>
  <c r="BJ148" i="6"/>
  <c r="BI148" i="6"/>
  <c r="BH148" i="6"/>
  <c r="BG148" i="6"/>
  <c r="BF148" i="6"/>
  <c r="BE148" i="6"/>
  <c r="BD148" i="6"/>
  <c r="BC148" i="6"/>
  <c r="BB148" i="6"/>
  <c r="BA148" i="6"/>
  <c r="C148" i="6"/>
  <c r="BL147" i="6"/>
  <c r="BK147" i="6"/>
  <c r="BJ147" i="6"/>
  <c r="BI147" i="6"/>
  <c r="BH147" i="6"/>
  <c r="BG147" i="6"/>
  <c r="BF147" i="6"/>
  <c r="BE147" i="6"/>
  <c r="BD147" i="6"/>
  <c r="BC147" i="6"/>
  <c r="BB147" i="6"/>
  <c r="BA147" i="6"/>
  <c r="C147" i="6"/>
  <c r="BQ147" i="6" s="1"/>
  <c r="BL146" i="6"/>
  <c r="BK146" i="6"/>
  <c r="BJ146" i="6"/>
  <c r="BI146" i="6"/>
  <c r="BH146" i="6"/>
  <c r="BG146" i="6"/>
  <c r="BF146" i="6"/>
  <c r="BE146" i="6"/>
  <c r="BD146" i="6"/>
  <c r="BC146" i="6"/>
  <c r="BB146" i="6"/>
  <c r="BA146" i="6"/>
  <c r="C146" i="6"/>
  <c r="BL145" i="6"/>
  <c r="BK145" i="6"/>
  <c r="BJ145" i="6"/>
  <c r="BI145" i="6"/>
  <c r="BH145" i="6"/>
  <c r="BG145" i="6"/>
  <c r="BF145" i="6"/>
  <c r="BE145" i="6"/>
  <c r="BD145" i="6"/>
  <c r="BC145" i="6"/>
  <c r="BB145" i="6"/>
  <c r="BA145" i="6"/>
  <c r="C145" i="6"/>
  <c r="BQ145" i="6" s="1"/>
  <c r="BL144" i="6"/>
  <c r="BK144" i="6"/>
  <c r="BJ144" i="6"/>
  <c r="BI144" i="6"/>
  <c r="BH144" i="6"/>
  <c r="BG144" i="6"/>
  <c r="BF144" i="6"/>
  <c r="BE144" i="6"/>
  <c r="BD144" i="6"/>
  <c r="BC144" i="6"/>
  <c r="BB144" i="6"/>
  <c r="BA144" i="6"/>
  <c r="C144" i="6"/>
  <c r="BL143" i="6"/>
  <c r="BK143" i="6"/>
  <c r="BJ143" i="6"/>
  <c r="BI143" i="6"/>
  <c r="BH143" i="6"/>
  <c r="BG143" i="6"/>
  <c r="BF143" i="6"/>
  <c r="BE143" i="6"/>
  <c r="BD143" i="6"/>
  <c r="BC143" i="6"/>
  <c r="BB143" i="6"/>
  <c r="BA143" i="6"/>
  <c r="C143" i="6"/>
  <c r="BL142" i="6"/>
  <c r="BK142" i="6"/>
  <c r="BJ142" i="6"/>
  <c r="BI142" i="6"/>
  <c r="BH142" i="6"/>
  <c r="BG142" i="6"/>
  <c r="BF142" i="6"/>
  <c r="BE142" i="6"/>
  <c r="BD142" i="6"/>
  <c r="BC142" i="6"/>
  <c r="BB142" i="6"/>
  <c r="BA142" i="6"/>
  <c r="C142" i="6"/>
  <c r="BL141" i="6"/>
  <c r="BK141" i="6"/>
  <c r="BJ141" i="6"/>
  <c r="BI141" i="6"/>
  <c r="BH141" i="6"/>
  <c r="BG141" i="6"/>
  <c r="BF141" i="6"/>
  <c r="BE141" i="6"/>
  <c r="BD141" i="6"/>
  <c r="BC141" i="6"/>
  <c r="BB141" i="6"/>
  <c r="BA141" i="6"/>
  <c r="C141" i="6"/>
  <c r="BL140" i="6"/>
  <c r="BK140" i="6"/>
  <c r="BJ140" i="6"/>
  <c r="BI140" i="6"/>
  <c r="BH140" i="6"/>
  <c r="BG140" i="6"/>
  <c r="BF140" i="6"/>
  <c r="BE140" i="6"/>
  <c r="BD140" i="6"/>
  <c r="BC140" i="6"/>
  <c r="BB140" i="6"/>
  <c r="BA140" i="6"/>
  <c r="C140" i="6"/>
  <c r="BL139" i="6"/>
  <c r="BK139" i="6"/>
  <c r="BJ139" i="6"/>
  <c r="BI139" i="6"/>
  <c r="BH139" i="6"/>
  <c r="BG139" i="6"/>
  <c r="BF139" i="6"/>
  <c r="BE139" i="6"/>
  <c r="BD139" i="6"/>
  <c r="BC139" i="6"/>
  <c r="BB139" i="6"/>
  <c r="BA139" i="6"/>
  <c r="C139" i="6"/>
  <c r="BL138" i="6"/>
  <c r="BK138" i="6"/>
  <c r="BJ138" i="6"/>
  <c r="BI138" i="6"/>
  <c r="BH138" i="6"/>
  <c r="BG138" i="6"/>
  <c r="BF138" i="6"/>
  <c r="BE138" i="6"/>
  <c r="BD138" i="6"/>
  <c r="BC138" i="6"/>
  <c r="BB138" i="6"/>
  <c r="BA138" i="6"/>
  <c r="C138" i="6"/>
  <c r="BQ138" i="6" s="1"/>
  <c r="BL137" i="6"/>
  <c r="BK137" i="6"/>
  <c r="BJ137" i="6"/>
  <c r="BI137" i="6"/>
  <c r="BH137" i="6"/>
  <c r="BG137" i="6"/>
  <c r="BF137" i="6"/>
  <c r="BE137" i="6"/>
  <c r="BD137" i="6"/>
  <c r="BC137" i="6"/>
  <c r="BB137" i="6"/>
  <c r="BA137" i="6"/>
  <c r="C137" i="6"/>
  <c r="BL136" i="6"/>
  <c r="BK136" i="6"/>
  <c r="BJ136" i="6"/>
  <c r="BI136" i="6"/>
  <c r="BH136" i="6"/>
  <c r="BG136" i="6"/>
  <c r="BF136" i="6"/>
  <c r="BE136" i="6"/>
  <c r="BD136" i="6"/>
  <c r="BC136" i="6"/>
  <c r="BB136" i="6"/>
  <c r="BA136" i="6"/>
  <c r="C136" i="6"/>
  <c r="BQ136" i="6" s="1"/>
  <c r="BL135" i="6"/>
  <c r="BK135" i="6"/>
  <c r="BJ135" i="6"/>
  <c r="BI135" i="6"/>
  <c r="BH135" i="6"/>
  <c r="BG135" i="6"/>
  <c r="BF135" i="6"/>
  <c r="BE135" i="6"/>
  <c r="BD135" i="6"/>
  <c r="BC135" i="6"/>
  <c r="BB135" i="6"/>
  <c r="BA135" i="6"/>
  <c r="C135" i="6"/>
  <c r="BV135" i="6" s="1"/>
  <c r="BL134" i="6"/>
  <c r="BK134" i="6"/>
  <c r="BJ134" i="6"/>
  <c r="BI134" i="6"/>
  <c r="BH134" i="6"/>
  <c r="BG134" i="6"/>
  <c r="BF134" i="6"/>
  <c r="BE134" i="6"/>
  <c r="BD134" i="6"/>
  <c r="BC134" i="6"/>
  <c r="BB134" i="6"/>
  <c r="BA134" i="6"/>
  <c r="C134" i="6"/>
  <c r="BV134" i="6" s="1"/>
  <c r="BL133" i="6"/>
  <c r="BK133" i="6"/>
  <c r="BJ133" i="6"/>
  <c r="BI133" i="6"/>
  <c r="BH133" i="6"/>
  <c r="BG133" i="6"/>
  <c r="BF133" i="6"/>
  <c r="BE133" i="6"/>
  <c r="BD133" i="6"/>
  <c r="BC133" i="6"/>
  <c r="BB133" i="6"/>
  <c r="BA133" i="6"/>
  <c r="C133" i="6"/>
  <c r="BV133" i="6" s="1"/>
  <c r="BL132" i="6"/>
  <c r="BK132" i="6"/>
  <c r="BJ132" i="6"/>
  <c r="BI132" i="6"/>
  <c r="BH132" i="6"/>
  <c r="BG132" i="6"/>
  <c r="BF132" i="6"/>
  <c r="BE132" i="6"/>
  <c r="BD132" i="6"/>
  <c r="BC132" i="6"/>
  <c r="BB132" i="6"/>
  <c r="BA132" i="6"/>
  <c r="C132" i="6"/>
  <c r="BV132" i="6" s="1"/>
  <c r="BL131" i="6"/>
  <c r="BK131" i="6"/>
  <c r="BJ131" i="6"/>
  <c r="BI131" i="6"/>
  <c r="BH131" i="6"/>
  <c r="BG131" i="6"/>
  <c r="BF131" i="6"/>
  <c r="BE131" i="6"/>
  <c r="BD131" i="6"/>
  <c r="BC131" i="6"/>
  <c r="BB131" i="6"/>
  <c r="BA131" i="6"/>
  <c r="C131" i="6"/>
  <c r="BV131" i="6" s="1"/>
  <c r="BL130" i="6"/>
  <c r="BK130" i="6"/>
  <c r="BJ130" i="6"/>
  <c r="BI130" i="6"/>
  <c r="BH130" i="6"/>
  <c r="BG130" i="6"/>
  <c r="BF130" i="6"/>
  <c r="BE130" i="6"/>
  <c r="BD130" i="6"/>
  <c r="BC130" i="6"/>
  <c r="BB130" i="6"/>
  <c r="BA130" i="6"/>
  <c r="C130" i="6"/>
  <c r="BV130" i="6" s="1"/>
  <c r="BL129" i="6"/>
  <c r="BK129" i="6"/>
  <c r="BJ129" i="6"/>
  <c r="BI129" i="6"/>
  <c r="BH129" i="6"/>
  <c r="BG129" i="6"/>
  <c r="BF129" i="6"/>
  <c r="BE129" i="6"/>
  <c r="BD129" i="6"/>
  <c r="BC129" i="6"/>
  <c r="BB129" i="6"/>
  <c r="BA129" i="6"/>
  <c r="C129" i="6"/>
  <c r="BV129" i="6" s="1"/>
  <c r="BL128" i="6"/>
  <c r="BK128" i="6"/>
  <c r="BJ128" i="6"/>
  <c r="BI128" i="6"/>
  <c r="BH128" i="6"/>
  <c r="BG128" i="6"/>
  <c r="BF128" i="6"/>
  <c r="BE128" i="6"/>
  <c r="BD128" i="6"/>
  <c r="BC128" i="6"/>
  <c r="BB128" i="6"/>
  <c r="BA128" i="6"/>
  <c r="C128" i="6"/>
  <c r="BV128" i="6" s="1"/>
  <c r="BL127" i="6"/>
  <c r="BK127" i="6"/>
  <c r="BJ127" i="6"/>
  <c r="BI127" i="6"/>
  <c r="BH127" i="6"/>
  <c r="BG127" i="6"/>
  <c r="BF127" i="6"/>
  <c r="BE127" i="6"/>
  <c r="BD127" i="6"/>
  <c r="BC127" i="6"/>
  <c r="BB127" i="6"/>
  <c r="BA127" i="6"/>
  <c r="C127" i="6"/>
  <c r="BV127" i="6" s="1"/>
  <c r="BL126" i="6"/>
  <c r="BK126" i="6"/>
  <c r="BJ126" i="6"/>
  <c r="BI126" i="6"/>
  <c r="BH126" i="6"/>
  <c r="BG126" i="6"/>
  <c r="BF126" i="6"/>
  <c r="BE126" i="6"/>
  <c r="BD126" i="6"/>
  <c r="BC126" i="6"/>
  <c r="BB126" i="6"/>
  <c r="BA126" i="6"/>
  <c r="C126" i="6"/>
  <c r="BV126" i="6" s="1"/>
  <c r="BL125" i="6"/>
  <c r="BK125" i="6"/>
  <c r="BJ125" i="6"/>
  <c r="BI125" i="6"/>
  <c r="BH125" i="6"/>
  <c r="BG125" i="6"/>
  <c r="BF125" i="6"/>
  <c r="BE125" i="6"/>
  <c r="BD125" i="6"/>
  <c r="BC125" i="6"/>
  <c r="BB125" i="6"/>
  <c r="BA125" i="6"/>
  <c r="C125" i="6"/>
  <c r="BV125" i="6" s="1"/>
  <c r="BL124" i="6"/>
  <c r="BK124" i="6"/>
  <c r="BJ124" i="6"/>
  <c r="BI124" i="6"/>
  <c r="BH124" i="6"/>
  <c r="BG124" i="6"/>
  <c r="BF124" i="6"/>
  <c r="BE124" i="6"/>
  <c r="BD124" i="6"/>
  <c r="BC124" i="6"/>
  <c r="BB124" i="6"/>
  <c r="BA124" i="6"/>
  <c r="C124" i="6"/>
  <c r="BV124" i="6" s="1"/>
  <c r="BL123" i="6"/>
  <c r="BK123" i="6"/>
  <c r="BJ123" i="6"/>
  <c r="BI123" i="6"/>
  <c r="BH123" i="6"/>
  <c r="BG123" i="6"/>
  <c r="BF123" i="6"/>
  <c r="BE123" i="6"/>
  <c r="BD123" i="6"/>
  <c r="BC123" i="6"/>
  <c r="BB123" i="6"/>
  <c r="BA123" i="6"/>
  <c r="C123" i="6"/>
  <c r="BV123" i="6" s="1"/>
  <c r="BL122" i="6"/>
  <c r="BK122" i="6"/>
  <c r="BJ122" i="6"/>
  <c r="BI122" i="6"/>
  <c r="BH122" i="6"/>
  <c r="BG122" i="6"/>
  <c r="BF122" i="6"/>
  <c r="BE122" i="6"/>
  <c r="BD122" i="6"/>
  <c r="BC122" i="6"/>
  <c r="BB122" i="6"/>
  <c r="BA122" i="6"/>
  <c r="C122" i="6"/>
  <c r="BV122" i="6" s="1"/>
  <c r="BL121" i="6"/>
  <c r="BK121" i="6"/>
  <c r="BJ121" i="6"/>
  <c r="BI121" i="6"/>
  <c r="BH121" i="6"/>
  <c r="BG121" i="6"/>
  <c r="BF121" i="6"/>
  <c r="BE121" i="6"/>
  <c r="BD121" i="6"/>
  <c r="BC121" i="6"/>
  <c r="BB121" i="6"/>
  <c r="BA121" i="6"/>
  <c r="C121" i="6"/>
  <c r="BV121" i="6" s="1"/>
  <c r="BL120" i="6"/>
  <c r="BK120" i="6"/>
  <c r="BJ120" i="6"/>
  <c r="BI120" i="6"/>
  <c r="BH120" i="6"/>
  <c r="BG120" i="6"/>
  <c r="BF120" i="6"/>
  <c r="BE120" i="6"/>
  <c r="BD120" i="6"/>
  <c r="BC120" i="6"/>
  <c r="BB120" i="6"/>
  <c r="BA120" i="6"/>
  <c r="C120" i="6"/>
  <c r="BV120" i="6" s="1"/>
  <c r="BL119" i="6"/>
  <c r="BK119" i="6"/>
  <c r="BJ119" i="6"/>
  <c r="BI119" i="6"/>
  <c r="BH119" i="6"/>
  <c r="BG119" i="6"/>
  <c r="BF119" i="6"/>
  <c r="BE119" i="6"/>
  <c r="BD119" i="6"/>
  <c r="BC119" i="6"/>
  <c r="BB119" i="6"/>
  <c r="BA119" i="6"/>
  <c r="C119" i="6"/>
  <c r="BV119" i="6" s="1"/>
  <c r="BL118" i="6"/>
  <c r="BK118" i="6"/>
  <c r="BJ118" i="6"/>
  <c r="BI118" i="6"/>
  <c r="BH118" i="6"/>
  <c r="BG118" i="6"/>
  <c r="BF118" i="6"/>
  <c r="BE118" i="6"/>
  <c r="BD118" i="6"/>
  <c r="BC118" i="6"/>
  <c r="BB118" i="6"/>
  <c r="BA118" i="6"/>
  <c r="C118" i="6"/>
  <c r="BV118" i="6" s="1"/>
  <c r="BL117" i="6"/>
  <c r="BK117" i="6"/>
  <c r="BJ117" i="6"/>
  <c r="BI117" i="6"/>
  <c r="BH117" i="6"/>
  <c r="BG117" i="6"/>
  <c r="BF117" i="6"/>
  <c r="BE117" i="6"/>
  <c r="BD117" i="6"/>
  <c r="BC117" i="6"/>
  <c r="BB117" i="6"/>
  <c r="BA117" i="6"/>
  <c r="C117" i="6"/>
  <c r="BV117" i="6" s="1"/>
  <c r="BL116" i="6"/>
  <c r="BK116" i="6"/>
  <c r="BJ116" i="6"/>
  <c r="BI116" i="6"/>
  <c r="BH116" i="6"/>
  <c r="BG116" i="6"/>
  <c r="BF116" i="6"/>
  <c r="BE116" i="6"/>
  <c r="BD116" i="6"/>
  <c r="BC116" i="6"/>
  <c r="BB116" i="6"/>
  <c r="BA116" i="6"/>
  <c r="C116" i="6"/>
  <c r="BV116" i="6" s="1"/>
  <c r="BL115" i="6"/>
  <c r="BK115" i="6"/>
  <c r="BJ115" i="6"/>
  <c r="BI115" i="6"/>
  <c r="BH115" i="6"/>
  <c r="BG115" i="6"/>
  <c r="BF115" i="6"/>
  <c r="BE115" i="6"/>
  <c r="BD115" i="6"/>
  <c r="BC115" i="6"/>
  <c r="BB115" i="6"/>
  <c r="BA115" i="6"/>
  <c r="C115" i="6"/>
  <c r="BV115" i="6" s="1"/>
  <c r="BL114" i="6"/>
  <c r="BK114" i="6"/>
  <c r="BJ114" i="6"/>
  <c r="BI114" i="6"/>
  <c r="BH114" i="6"/>
  <c r="BG114" i="6"/>
  <c r="BF114" i="6"/>
  <c r="BE114" i="6"/>
  <c r="BD114" i="6"/>
  <c r="BC114" i="6"/>
  <c r="BB114" i="6"/>
  <c r="BA114" i="6"/>
  <c r="C114" i="6"/>
  <c r="BV114" i="6" s="1"/>
  <c r="BL113" i="6"/>
  <c r="BK113" i="6"/>
  <c r="BJ113" i="6"/>
  <c r="BI113" i="6"/>
  <c r="BH113" i="6"/>
  <c r="BG113" i="6"/>
  <c r="BF113" i="6"/>
  <c r="BE113" i="6"/>
  <c r="BD113" i="6"/>
  <c r="BC113" i="6"/>
  <c r="BB113" i="6"/>
  <c r="BA113" i="6"/>
  <c r="C113" i="6"/>
  <c r="BX113" i="6" s="1"/>
  <c r="BL112" i="6"/>
  <c r="BK112" i="6"/>
  <c r="BJ112" i="6"/>
  <c r="BI112" i="6"/>
  <c r="BH112" i="6"/>
  <c r="BG112" i="6"/>
  <c r="BF112" i="6"/>
  <c r="BE112" i="6"/>
  <c r="BD112" i="6"/>
  <c r="BC112" i="6"/>
  <c r="BB112" i="6"/>
  <c r="BA112" i="6"/>
  <c r="C112" i="6"/>
  <c r="BV112" i="6" s="1"/>
  <c r="BL111" i="6"/>
  <c r="BK111" i="6"/>
  <c r="BJ111" i="6"/>
  <c r="BI111" i="6"/>
  <c r="BH111" i="6"/>
  <c r="BG111" i="6"/>
  <c r="BF111" i="6"/>
  <c r="BE111" i="6"/>
  <c r="BD111" i="6"/>
  <c r="BC111" i="6"/>
  <c r="BB111" i="6"/>
  <c r="BA111" i="6"/>
  <c r="C111" i="6"/>
  <c r="BV111" i="6" s="1"/>
  <c r="BL110" i="6"/>
  <c r="BK110" i="6"/>
  <c r="BJ110" i="6"/>
  <c r="BI110" i="6"/>
  <c r="BH110" i="6"/>
  <c r="BG110" i="6"/>
  <c r="BF110" i="6"/>
  <c r="BE110" i="6"/>
  <c r="BD110" i="6"/>
  <c r="BC110" i="6"/>
  <c r="BB110" i="6"/>
  <c r="BA110" i="6"/>
  <c r="C110" i="6"/>
  <c r="BV110" i="6" s="1"/>
  <c r="BL109" i="6"/>
  <c r="BK109" i="6"/>
  <c r="BJ109" i="6"/>
  <c r="BI109" i="6"/>
  <c r="BH109" i="6"/>
  <c r="BG109" i="6"/>
  <c r="BF109" i="6"/>
  <c r="BE109" i="6"/>
  <c r="BD109" i="6"/>
  <c r="BC109" i="6"/>
  <c r="BB109" i="6"/>
  <c r="BA109" i="6"/>
  <c r="C109" i="6"/>
  <c r="BV109" i="6" s="1"/>
  <c r="BL108" i="6"/>
  <c r="BK108" i="6"/>
  <c r="BJ108" i="6"/>
  <c r="BI108" i="6"/>
  <c r="BH108" i="6"/>
  <c r="BG108" i="6"/>
  <c r="BF108" i="6"/>
  <c r="BE108" i="6"/>
  <c r="BD108" i="6"/>
  <c r="BC108" i="6"/>
  <c r="BB108" i="6"/>
  <c r="BA108" i="6"/>
  <c r="C108" i="6"/>
  <c r="BV108" i="6" s="1"/>
  <c r="BL107" i="6"/>
  <c r="BK107" i="6"/>
  <c r="BJ107" i="6"/>
  <c r="BI107" i="6"/>
  <c r="BH107" i="6"/>
  <c r="BG107" i="6"/>
  <c r="BF107" i="6"/>
  <c r="BE107" i="6"/>
  <c r="BD107" i="6"/>
  <c r="BC107" i="6"/>
  <c r="BB107" i="6"/>
  <c r="BA107" i="6"/>
  <c r="C107" i="6"/>
  <c r="BV107" i="6" s="1"/>
  <c r="BL106" i="6"/>
  <c r="BK106" i="6"/>
  <c r="BJ106" i="6"/>
  <c r="BI106" i="6"/>
  <c r="BH106" i="6"/>
  <c r="BG106" i="6"/>
  <c r="BF106" i="6"/>
  <c r="BE106" i="6"/>
  <c r="BD106" i="6"/>
  <c r="BC106" i="6"/>
  <c r="BB106" i="6"/>
  <c r="BA106" i="6"/>
  <c r="C106" i="6"/>
  <c r="BV106" i="6" s="1"/>
  <c r="BL105" i="6"/>
  <c r="BK105" i="6"/>
  <c r="BJ105" i="6"/>
  <c r="BI105" i="6"/>
  <c r="BH105" i="6"/>
  <c r="BG105" i="6"/>
  <c r="BF105" i="6"/>
  <c r="BE105" i="6"/>
  <c r="BD105" i="6"/>
  <c r="BC105" i="6"/>
  <c r="BB105" i="6"/>
  <c r="BA105" i="6"/>
  <c r="C105" i="6"/>
  <c r="BV105" i="6" s="1"/>
  <c r="BL104" i="6"/>
  <c r="BK104" i="6"/>
  <c r="BJ104" i="6"/>
  <c r="BI104" i="6"/>
  <c r="BH104" i="6"/>
  <c r="BG104" i="6"/>
  <c r="BF104" i="6"/>
  <c r="BE104" i="6"/>
  <c r="BD104" i="6"/>
  <c r="BC104" i="6"/>
  <c r="BB104" i="6"/>
  <c r="BA104" i="6"/>
  <c r="C104" i="6"/>
  <c r="BV104" i="6" s="1"/>
  <c r="BL103" i="6"/>
  <c r="BK103" i="6"/>
  <c r="BJ103" i="6"/>
  <c r="BI103" i="6"/>
  <c r="BH103" i="6"/>
  <c r="BG103" i="6"/>
  <c r="BF103" i="6"/>
  <c r="BE103" i="6"/>
  <c r="BD103" i="6"/>
  <c r="BC103" i="6"/>
  <c r="BB103" i="6"/>
  <c r="BA103" i="6"/>
  <c r="C103" i="6"/>
  <c r="BV103" i="6" s="1"/>
  <c r="BL102" i="6"/>
  <c r="BK102" i="6"/>
  <c r="BJ102" i="6"/>
  <c r="BI102" i="6"/>
  <c r="BH102" i="6"/>
  <c r="BG102" i="6"/>
  <c r="BF102" i="6"/>
  <c r="BE102" i="6"/>
  <c r="BD102" i="6"/>
  <c r="BC102" i="6"/>
  <c r="BB102" i="6"/>
  <c r="BA102" i="6"/>
  <c r="C102" i="6"/>
  <c r="BV102" i="6" s="1"/>
  <c r="BL101" i="6"/>
  <c r="BK101" i="6"/>
  <c r="BJ101" i="6"/>
  <c r="BI101" i="6"/>
  <c r="BH101" i="6"/>
  <c r="BG101" i="6"/>
  <c r="BF101" i="6"/>
  <c r="BE101" i="6"/>
  <c r="BD101" i="6"/>
  <c r="BC101" i="6"/>
  <c r="BB101" i="6"/>
  <c r="BA101" i="6"/>
  <c r="C101" i="6"/>
  <c r="BV101" i="6" s="1"/>
  <c r="BL100" i="6"/>
  <c r="BK100" i="6"/>
  <c r="BJ100" i="6"/>
  <c r="BI100" i="6"/>
  <c r="BH100" i="6"/>
  <c r="BG100" i="6"/>
  <c r="BF100" i="6"/>
  <c r="BE100" i="6"/>
  <c r="BD100" i="6"/>
  <c r="BC100" i="6"/>
  <c r="BB100" i="6"/>
  <c r="BA100" i="6"/>
  <c r="C100" i="6"/>
  <c r="BV100" i="6" s="1"/>
  <c r="BL99" i="6"/>
  <c r="BK99" i="6"/>
  <c r="BJ99" i="6"/>
  <c r="BI99" i="6"/>
  <c r="BH99" i="6"/>
  <c r="BG99" i="6"/>
  <c r="BF99" i="6"/>
  <c r="BE99" i="6"/>
  <c r="BD99" i="6"/>
  <c r="BC99" i="6"/>
  <c r="BB99" i="6"/>
  <c r="BA99" i="6"/>
  <c r="C99" i="6"/>
  <c r="BV99" i="6" s="1"/>
  <c r="BL98" i="6"/>
  <c r="BK98" i="6"/>
  <c r="BJ98" i="6"/>
  <c r="BI98" i="6"/>
  <c r="BH98" i="6"/>
  <c r="BG98" i="6"/>
  <c r="BF98" i="6"/>
  <c r="BE98" i="6"/>
  <c r="BD98" i="6"/>
  <c r="BC98" i="6"/>
  <c r="BB98" i="6"/>
  <c r="BA98" i="6"/>
  <c r="C98" i="6"/>
  <c r="BV98" i="6" s="1"/>
  <c r="BL97" i="6"/>
  <c r="BK97" i="6"/>
  <c r="BJ97" i="6"/>
  <c r="BI97" i="6"/>
  <c r="BH97" i="6"/>
  <c r="BG97" i="6"/>
  <c r="BF97" i="6"/>
  <c r="BE97" i="6"/>
  <c r="BD97" i="6"/>
  <c r="BC97" i="6"/>
  <c r="BB97" i="6"/>
  <c r="BA97" i="6"/>
  <c r="C97" i="6"/>
  <c r="BV97" i="6" s="1"/>
  <c r="BL96" i="6"/>
  <c r="BK96" i="6"/>
  <c r="BJ96" i="6"/>
  <c r="BI96" i="6"/>
  <c r="BH96" i="6"/>
  <c r="BG96" i="6"/>
  <c r="BF96" i="6"/>
  <c r="BE96" i="6"/>
  <c r="BD96" i="6"/>
  <c r="BC96" i="6"/>
  <c r="BB96" i="6"/>
  <c r="BA96" i="6"/>
  <c r="C96" i="6"/>
  <c r="BV96" i="6" s="1"/>
  <c r="BL95" i="6"/>
  <c r="BK95" i="6"/>
  <c r="BJ95" i="6"/>
  <c r="BI95" i="6"/>
  <c r="BH95" i="6"/>
  <c r="BG95" i="6"/>
  <c r="BF95" i="6"/>
  <c r="BE95" i="6"/>
  <c r="BD95" i="6"/>
  <c r="BC95" i="6"/>
  <c r="BB95" i="6"/>
  <c r="BA95" i="6"/>
  <c r="C95" i="6"/>
  <c r="BL94" i="6"/>
  <c r="BK94" i="6"/>
  <c r="BJ94" i="6"/>
  <c r="BI94" i="6"/>
  <c r="BH94" i="6"/>
  <c r="BG94" i="6"/>
  <c r="BF94" i="6"/>
  <c r="BE94" i="6"/>
  <c r="BD94" i="6"/>
  <c r="BC94" i="6"/>
  <c r="BB94" i="6"/>
  <c r="BA94" i="6"/>
  <c r="C94" i="6"/>
  <c r="BL93" i="6"/>
  <c r="BK93" i="6"/>
  <c r="BJ93" i="6"/>
  <c r="BI93" i="6"/>
  <c r="BH93" i="6"/>
  <c r="BG93" i="6"/>
  <c r="BF93" i="6"/>
  <c r="BE93" i="6"/>
  <c r="BD93" i="6"/>
  <c r="BC93" i="6"/>
  <c r="BB93" i="6"/>
  <c r="BA93" i="6"/>
  <c r="C93" i="6"/>
  <c r="BL92" i="6"/>
  <c r="BK92" i="6"/>
  <c r="BJ92" i="6"/>
  <c r="BI92" i="6"/>
  <c r="BH92" i="6"/>
  <c r="BG92" i="6"/>
  <c r="BF92" i="6"/>
  <c r="BE92" i="6"/>
  <c r="BD92" i="6"/>
  <c r="BC92" i="6"/>
  <c r="BB92" i="6"/>
  <c r="BA92" i="6"/>
  <c r="C92" i="6"/>
  <c r="BL91" i="6"/>
  <c r="BK91" i="6"/>
  <c r="BJ91" i="6"/>
  <c r="BI91" i="6"/>
  <c r="BH91" i="6"/>
  <c r="BG91" i="6"/>
  <c r="BF91" i="6"/>
  <c r="BE91" i="6"/>
  <c r="BD91" i="6"/>
  <c r="BC91" i="6"/>
  <c r="BB91" i="6"/>
  <c r="BA91" i="6"/>
  <c r="C91" i="6"/>
  <c r="BL90" i="6"/>
  <c r="BK90" i="6"/>
  <c r="BJ90" i="6"/>
  <c r="BI90" i="6"/>
  <c r="BH90" i="6"/>
  <c r="BG90" i="6"/>
  <c r="BF90" i="6"/>
  <c r="BE90" i="6"/>
  <c r="BD90" i="6"/>
  <c r="BC90" i="6"/>
  <c r="BB90" i="6"/>
  <c r="BA90" i="6"/>
  <c r="C90" i="6"/>
  <c r="BL89" i="6"/>
  <c r="BK89" i="6"/>
  <c r="BJ89" i="6"/>
  <c r="BI89" i="6"/>
  <c r="BH89" i="6"/>
  <c r="BG89" i="6"/>
  <c r="BF89" i="6"/>
  <c r="BE89" i="6"/>
  <c r="BD89" i="6"/>
  <c r="BC89" i="6"/>
  <c r="BB89" i="6"/>
  <c r="BA89" i="6"/>
  <c r="C89" i="6"/>
  <c r="BL88" i="6"/>
  <c r="BK88" i="6"/>
  <c r="BJ88" i="6"/>
  <c r="BI88" i="6"/>
  <c r="BH88" i="6"/>
  <c r="BG88" i="6"/>
  <c r="BF88" i="6"/>
  <c r="BE88" i="6"/>
  <c r="BD88" i="6"/>
  <c r="BC88" i="6"/>
  <c r="BB88" i="6"/>
  <c r="BA88" i="6"/>
  <c r="C88" i="6"/>
  <c r="BL87" i="6"/>
  <c r="BK87" i="6"/>
  <c r="BJ87" i="6"/>
  <c r="BI87" i="6"/>
  <c r="BH87" i="6"/>
  <c r="BG87" i="6"/>
  <c r="BF87" i="6"/>
  <c r="BE87" i="6"/>
  <c r="BD87" i="6"/>
  <c r="BC87" i="6"/>
  <c r="BB87" i="6"/>
  <c r="BA87" i="6"/>
  <c r="C87" i="6"/>
  <c r="BL86" i="6"/>
  <c r="BK86" i="6"/>
  <c r="BJ86" i="6"/>
  <c r="BI86" i="6"/>
  <c r="BH86" i="6"/>
  <c r="BG86" i="6"/>
  <c r="BF86" i="6"/>
  <c r="BE86" i="6"/>
  <c r="BD86" i="6"/>
  <c r="BC86" i="6"/>
  <c r="BB86" i="6"/>
  <c r="BA86" i="6"/>
  <c r="C86" i="6"/>
  <c r="BU86" i="6" s="1"/>
  <c r="BL85" i="6"/>
  <c r="BK85" i="6"/>
  <c r="BJ85" i="6"/>
  <c r="BI85" i="6"/>
  <c r="BH85" i="6"/>
  <c r="BG85" i="6"/>
  <c r="BF85" i="6"/>
  <c r="BE85" i="6"/>
  <c r="BD85" i="6"/>
  <c r="BC85" i="6"/>
  <c r="BB85" i="6"/>
  <c r="BA85" i="6"/>
  <c r="C85" i="6"/>
  <c r="BL84" i="6"/>
  <c r="BK84" i="6"/>
  <c r="BJ84" i="6"/>
  <c r="BI84" i="6"/>
  <c r="BH84" i="6"/>
  <c r="BG84" i="6"/>
  <c r="BF84" i="6"/>
  <c r="BE84" i="6"/>
  <c r="BD84" i="6"/>
  <c r="BC84" i="6"/>
  <c r="BB84" i="6"/>
  <c r="BA84" i="6"/>
  <c r="C84" i="6"/>
  <c r="BQ84" i="6" s="1"/>
  <c r="BL83" i="6"/>
  <c r="BK83" i="6"/>
  <c r="BJ83" i="6"/>
  <c r="BI83" i="6"/>
  <c r="BH83" i="6"/>
  <c r="BG83" i="6"/>
  <c r="BF83" i="6"/>
  <c r="BE83" i="6"/>
  <c r="BD83" i="6"/>
  <c r="BC83" i="6"/>
  <c r="BB83" i="6"/>
  <c r="BA83" i="6"/>
  <c r="C83" i="6"/>
  <c r="BL82" i="6"/>
  <c r="BK82" i="6"/>
  <c r="BJ82" i="6"/>
  <c r="BI82" i="6"/>
  <c r="BH82" i="6"/>
  <c r="BG82" i="6"/>
  <c r="BF82" i="6"/>
  <c r="BE82" i="6"/>
  <c r="BD82" i="6"/>
  <c r="BC82" i="6"/>
  <c r="BB82" i="6"/>
  <c r="BA82" i="6"/>
  <c r="C82" i="6"/>
  <c r="BQ82" i="6" s="1"/>
  <c r="BL81" i="6"/>
  <c r="BK81" i="6"/>
  <c r="BJ81" i="6"/>
  <c r="BI81" i="6"/>
  <c r="BH81" i="6"/>
  <c r="BG81" i="6"/>
  <c r="BF81" i="6"/>
  <c r="BE81" i="6"/>
  <c r="BD81" i="6"/>
  <c r="BC81" i="6"/>
  <c r="BB81" i="6"/>
  <c r="BA81" i="6"/>
  <c r="C81" i="6"/>
  <c r="BL80" i="6"/>
  <c r="BK80" i="6"/>
  <c r="BJ80" i="6"/>
  <c r="BI80" i="6"/>
  <c r="BH80" i="6"/>
  <c r="BG80" i="6"/>
  <c r="BF80" i="6"/>
  <c r="BE80" i="6"/>
  <c r="BD80" i="6"/>
  <c r="BC80" i="6"/>
  <c r="BB80" i="6"/>
  <c r="BA80" i="6"/>
  <c r="C80" i="6"/>
  <c r="BL79" i="6"/>
  <c r="BK79" i="6"/>
  <c r="BJ79" i="6"/>
  <c r="BI79" i="6"/>
  <c r="BH79" i="6"/>
  <c r="BG79" i="6"/>
  <c r="BF79" i="6"/>
  <c r="BE79" i="6"/>
  <c r="BD79" i="6"/>
  <c r="BC79" i="6"/>
  <c r="BB79" i="6"/>
  <c r="BA79" i="6"/>
  <c r="C79" i="6"/>
  <c r="BL78" i="6"/>
  <c r="BK78" i="6"/>
  <c r="BJ78" i="6"/>
  <c r="BI78" i="6"/>
  <c r="BH78" i="6"/>
  <c r="BG78" i="6"/>
  <c r="BF78" i="6"/>
  <c r="BE78" i="6"/>
  <c r="BD78" i="6"/>
  <c r="BC78" i="6"/>
  <c r="BB78" i="6"/>
  <c r="BA78" i="6"/>
  <c r="C78" i="6"/>
  <c r="BQ78" i="6" s="1"/>
  <c r="BL77" i="6"/>
  <c r="BK77" i="6"/>
  <c r="BJ77" i="6"/>
  <c r="BI77" i="6"/>
  <c r="BH77" i="6"/>
  <c r="BG77" i="6"/>
  <c r="BF77" i="6"/>
  <c r="BE77" i="6"/>
  <c r="BD77" i="6"/>
  <c r="BC77" i="6"/>
  <c r="BB77" i="6"/>
  <c r="BA77" i="6"/>
  <c r="C77" i="6"/>
  <c r="BL76" i="6"/>
  <c r="BK76" i="6"/>
  <c r="BJ76" i="6"/>
  <c r="BI76" i="6"/>
  <c r="BH76" i="6"/>
  <c r="BG76" i="6"/>
  <c r="BF76" i="6"/>
  <c r="BE76" i="6"/>
  <c r="BD76" i="6"/>
  <c r="BC76" i="6"/>
  <c r="BB76" i="6"/>
  <c r="BA76" i="6"/>
  <c r="C76" i="6"/>
  <c r="BQ76" i="6" s="1"/>
  <c r="BL75" i="6"/>
  <c r="BK75" i="6"/>
  <c r="BJ75" i="6"/>
  <c r="BI75" i="6"/>
  <c r="BH75" i="6"/>
  <c r="BG75" i="6"/>
  <c r="BF75" i="6"/>
  <c r="BE75" i="6"/>
  <c r="BD75" i="6"/>
  <c r="BC75" i="6"/>
  <c r="BB75" i="6"/>
  <c r="BA75" i="6"/>
  <c r="C75" i="6"/>
  <c r="BL74" i="6"/>
  <c r="BK74" i="6"/>
  <c r="BJ74" i="6"/>
  <c r="BI74" i="6"/>
  <c r="BH74" i="6"/>
  <c r="BG74" i="6"/>
  <c r="BF74" i="6"/>
  <c r="BE74" i="6"/>
  <c r="BD74" i="6"/>
  <c r="BC74" i="6"/>
  <c r="BB74" i="6"/>
  <c r="BA74" i="6"/>
  <c r="C74" i="6"/>
  <c r="BU74" i="6" s="1"/>
  <c r="BL73" i="6"/>
  <c r="BK73" i="6"/>
  <c r="BJ73" i="6"/>
  <c r="BI73" i="6"/>
  <c r="BH73" i="6"/>
  <c r="BG73" i="6"/>
  <c r="BF73" i="6"/>
  <c r="BE73" i="6"/>
  <c r="BD73" i="6"/>
  <c r="BC73" i="6"/>
  <c r="BB73" i="6"/>
  <c r="BA73" i="6"/>
  <c r="C73" i="6"/>
  <c r="BL72" i="6"/>
  <c r="BK72" i="6"/>
  <c r="BJ72" i="6"/>
  <c r="BI72" i="6"/>
  <c r="BH72" i="6"/>
  <c r="BG72" i="6"/>
  <c r="BF72" i="6"/>
  <c r="BE72" i="6"/>
  <c r="BD72" i="6"/>
  <c r="BC72" i="6"/>
  <c r="BB72" i="6"/>
  <c r="BA72" i="6"/>
  <c r="C72" i="6"/>
  <c r="BL71" i="6"/>
  <c r="BK71" i="6"/>
  <c r="BJ71" i="6"/>
  <c r="BI71" i="6"/>
  <c r="BH71" i="6"/>
  <c r="BG71" i="6"/>
  <c r="BF71" i="6"/>
  <c r="BE71" i="6"/>
  <c r="BD71" i="6"/>
  <c r="BC71" i="6"/>
  <c r="BB71" i="6"/>
  <c r="BA71" i="6"/>
  <c r="C71" i="6"/>
  <c r="BL70" i="6"/>
  <c r="BK70" i="6"/>
  <c r="BJ70" i="6"/>
  <c r="BI70" i="6"/>
  <c r="BH70" i="6"/>
  <c r="BG70" i="6"/>
  <c r="BF70" i="6"/>
  <c r="BE70" i="6"/>
  <c r="BD70" i="6"/>
  <c r="BC70" i="6"/>
  <c r="BB70" i="6"/>
  <c r="BA70" i="6"/>
  <c r="C70" i="6"/>
  <c r="BL69" i="6"/>
  <c r="BK69" i="6"/>
  <c r="BJ69" i="6"/>
  <c r="BI69" i="6"/>
  <c r="BH69" i="6"/>
  <c r="BG69" i="6"/>
  <c r="BF69" i="6"/>
  <c r="BE69" i="6"/>
  <c r="BD69" i="6"/>
  <c r="BC69" i="6"/>
  <c r="BB69" i="6"/>
  <c r="BA69" i="6"/>
  <c r="C69" i="6"/>
  <c r="BL68" i="6"/>
  <c r="BK68" i="6"/>
  <c r="BJ68" i="6"/>
  <c r="BI68" i="6"/>
  <c r="BH68" i="6"/>
  <c r="BG68" i="6"/>
  <c r="BF68" i="6"/>
  <c r="BE68" i="6"/>
  <c r="BD68" i="6"/>
  <c r="BC68" i="6"/>
  <c r="BB68" i="6"/>
  <c r="BA68" i="6"/>
  <c r="C68" i="6"/>
  <c r="BQ68" i="6" s="1"/>
  <c r="BL67" i="6"/>
  <c r="BK67" i="6"/>
  <c r="BJ67" i="6"/>
  <c r="BI67" i="6"/>
  <c r="BH67" i="6"/>
  <c r="BG67" i="6"/>
  <c r="BF67" i="6"/>
  <c r="BE67" i="6"/>
  <c r="BD67" i="6"/>
  <c r="BC67" i="6"/>
  <c r="BB67" i="6"/>
  <c r="BA67" i="6"/>
  <c r="C67" i="6"/>
  <c r="BL66" i="6"/>
  <c r="BK66" i="6"/>
  <c r="BJ66" i="6"/>
  <c r="BI66" i="6"/>
  <c r="BH66" i="6"/>
  <c r="BG66" i="6"/>
  <c r="BF66" i="6"/>
  <c r="BE66" i="6"/>
  <c r="BD66" i="6"/>
  <c r="BC66" i="6"/>
  <c r="BB66" i="6"/>
  <c r="BA66" i="6"/>
  <c r="C66" i="6"/>
  <c r="BQ66" i="6" s="1"/>
  <c r="BL65" i="6"/>
  <c r="BK65" i="6"/>
  <c r="BJ65" i="6"/>
  <c r="BI65" i="6"/>
  <c r="BH65" i="6"/>
  <c r="BG65" i="6"/>
  <c r="BF65" i="6"/>
  <c r="BE65" i="6"/>
  <c r="BD65" i="6"/>
  <c r="BC65" i="6"/>
  <c r="BB65" i="6"/>
  <c r="BA65" i="6"/>
  <c r="C65" i="6"/>
  <c r="BL64" i="6"/>
  <c r="BK64" i="6"/>
  <c r="BJ64" i="6"/>
  <c r="BI64" i="6"/>
  <c r="BH64" i="6"/>
  <c r="BG64" i="6"/>
  <c r="BF64" i="6"/>
  <c r="BE64" i="6"/>
  <c r="BD64" i="6"/>
  <c r="BC64" i="6"/>
  <c r="BB64" i="6"/>
  <c r="BA64" i="6"/>
  <c r="C64" i="6"/>
  <c r="BL63" i="6"/>
  <c r="BK63" i="6"/>
  <c r="BJ63" i="6"/>
  <c r="BI63" i="6"/>
  <c r="BH63" i="6"/>
  <c r="BG63" i="6"/>
  <c r="BF63" i="6"/>
  <c r="BE63" i="6"/>
  <c r="BD63" i="6"/>
  <c r="BC63" i="6"/>
  <c r="BB63" i="6"/>
  <c r="BA63" i="6"/>
  <c r="C63" i="6"/>
  <c r="BL62" i="6"/>
  <c r="BK62" i="6"/>
  <c r="BJ62" i="6"/>
  <c r="BI62" i="6"/>
  <c r="BH62" i="6"/>
  <c r="BG62" i="6"/>
  <c r="BF62" i="6"/>
  <c r="BE62" i="6"/>
  <c r="BD62" i="6"/>
  <c r="BC62" i="6"/>
  <c r="BB62" i="6"/>
  <c r="BA62" i="6"/>
  <c r="C62" i="6"/>
  <c r="BQ62" i="6" s="1"/>
  <c r="BL61" i="6"/>
  <c r="BK61" i="6"/>
  <c r="BJ61" i="6"/>
  <c r="BI61" i="6"/>
  <c r="BH61" i="6"/>
  <c r="BG61" i="6"/>
  <c r="BF61" i="6"/>
  <c r="BE61" i="6"/>
  <c r="BD61" i="6"/>
  <c r="BC61" i="6"/>
  <c r="BB61" i="6"/>
  <c r="BA61" i="6"/>
  <c r="C61" i="6"/>
  <c r="BL60" i="6"/>
  <c r="BK60" i="6"/>
  <c r="BJ60" i="6"/>
  <c r="BI60" i="6"/>
  <c r="BH60" i="6"/>
  <c r="BG60" i="6"/>
  <c r="BF60" i="6"/>
  <c r="BE60" i="6"/>
  <c r="BD60" i="6"/>
  <c r="BC60" i="6"/>
  <c r="BB60" i="6"/>
  <c r="BA60" i="6"/>
  <c r="C60" i="6"/>
  <c r="BQ60" i="6" s="1"/>
  <c r="BL59" i="6"/>
  <c r="BK59" i="6"/>
  <c r="BJ59" i="6"/>
  <c r="BI59" i="6"/>
  <c r="BH59" i="6"/>
  <c r="BG59" i="6"/>
  <c r="BF59" i="6"/>
  <c r="BE59" i="6"/>
  <c r="BD59" i="6"/>
  <c r="BC59" i="6"/>
  <c r="BB59" i="6"/>
  <c r="BA59" i="6"/>
  <c r="C59" i="6"/>
  <c r="BL58" i="6"/>
  <c r="BK58" i="6"/>
  <c r="BJ58" i="6"/>
  <c r="BI58" i="6"/>
  <c r="BH58" i="6"/>
  <c r="BG58" i="6"/>
  <c r="BF58" i="6"/>
  <c r="BE58" i="6"/>
  <c r="BD58" i="6"/>
  <c r="BC58" i="6"/>
  <c r="BB58" i="6"/>
  <c r="BA58" i="6"/>
  <c r="C58" i="6"/>
  <c r="BL57" i="6"/>
  <c r="BK57" i="6"/>
  <c r="BJ57" i="6"/>
  <c r="BI57" i="6"/>
  <c r="BH57" i="6"/>
  <c r="BG57" i="6"/>
  <c r="BF57" i="6"/>
  <c r="BE57" i="6"/>
  <c r="BD57" i="6"/>
  <c r="BC57" i="6"/>
  <c r="BB57" i="6"/>
  <c r="BA57" i="6"/>
  <c r="C57" i="6"/>
  <c r="BL56" i="6"/>
  <c r="BK56" i="6"/>
  <c r="BJ56" i="6"/>
  <c r="BI56" i="6"/>
  <c r="BH56" i="6"/>
  <c r="BG56" i="6"/>
  <c r="BF56" i="6"/>
  <c r="BE56" i="6"/>
  <c r="BD56" i="6"/>
  <c r="BC56" i="6"/>
  <c r="BB56" i="6"/>
  <c r="BA56" i="6"/>
  <c r="C56" i="6"/>
  <c r="BL55" i="6"/>
  <c r="BK55" i="6"/>
  <c r="BJ55" i="6"/>
  <c r="BI55" i="6"/>
  <c r="BH55" i="6"/>
  <c r="BG55" i="6"/>
  <c r="BF55" i="6"/>
  <c r="BE55" i="6"/>
  <c r="BD55" i="6"/>
  <c r="BC55" i="6"/>
  <c r="BB55" i="6"/>
  <c r="BA55" i="6"/>
  <c r="C55" i="6"/>
  <c r="BL54" i="6"/>
  <c r="BK54" i="6"/>
  <c r="BJ54" i="6"/>
  <c r="BI54" i="6"/>
  <c r="BH54" i="6"/>
  <c r="BG54" i="6"/>
  <c r="BF54" i="6"/>
  <c r="BE54" i="6"/>
  <c r="BD54" i="6"/>
  <c r="BC54" i="6"/>
  <c r="BB54" i="6"/>
  <c r="BA54" i="6"/>
  <c r="C54" i="6"/>
  <c r="BQ54" i="6" s="1"/>
  <c r="BL53" i="6"/>
  <c r="BK53" i="6"/>
  <c r="BJ53" i="6"/>
  <c r="BI53" i="6"/>
  <c r="BH53" i="6"/>
  <c r="BG53" i="6"/>
  <c r="BF53" i="6"/>
  <c r="BE53" i="6"/>
  <c r="BD53" i="6"/>
  <c r="BC53" i="6"/>
  <c r="BB53" i="6"/>
  <c r="BA53" i="6"/>
  <c r="C53" i="6"/>
  <c r="BL52" i="6"/>
  <c r="BK52" i="6"/>
  <c r="BJ52" i="6"/>
  <c r="BI52" i="6"/>
  <c r="BH52" i="6"/>
  <c r="BG52" i="6"/>
  <c r="BF52" i="6"/>
  <c r="BE52" i="6"/>
  <c r="BD52" i="6"/>
  <c r="BC52" i="6"/>
  <c r="BB52" i="6"/>
  <c r="BA52" i="6"/>
  <c r="C52" i="6"/>
  <c r="BN52" i="6" s="1"/>
  <c r="BL51" i="6"/>
  <c r="BK51" i="6"/>
  <c r="BJ51" i="6"/>
  <c r="BI51" i="6"/>
  <c r="BH51" i="6"/>
  <c r="BG51" i="6"/>
  <c r="BF51" i="6"/>
  <c r="BE51" i="6"/>
  <c r="BD51" i="6"/>
  <c r="BC51" i="6"/>
  <c r="BB51" i="6"/>
  <c r="BA51" i="6"/>
  <c r="C51" i="6"/>
  <c r="BV51" i="6" s="1"/>
  <c r="BL50" i="6"/>
  <c r="BK50" i="6"/>
  <c r="BJ50" i="6"/>
  <c r="BI50" i="6"/>
  <c r="BH50" i="6"/>
  <c r="BG50" i="6"/>
  <c r="BF50" i="6"/>
  <c r="BE50" i="6"/>
  <c r="BD50" i="6"/>
  <c r="BC50" i="6"/>
  <c r="BB50" i="6"/>
  <c r="BA50" i="6"/>
  <c r="C50" i="6"/>
  <c r="BN50" i="6" s="1"/>
  <c r="BL49" i="6"/>
  <c r="BK49" i="6"/>
  <c r="BJ49" i="6"/>
  <c r="BI49" i="6"/>
  <c r="BH49" i="6"/>
  <c r="BG49" i="6"/>
  <c r="BF49" i="6"/>
  <c r="BE49" i="6"/>
  <c r="BD49" i="6"/>
  <c r="BC49" i="6"/>
  <c r="BB49" i="6"/>
  <c r="BA49" i="6"/>
  <c r="C49" i="6"/>
  <c r="BV49" i="6" s="1"/>
  <c r="BL48" i="6"/>
  <c r="BK48" i="6"/>
  <c r="BJ48" i="6"/>
  <c r="BI48" i="6"/>
  <c r="BH48" i="6"/>
  <c r="BG48" i="6"/>
  <c r="BF48" i="6"/>
  <c r="BE48" i="6"/>
  <c r="BD48" i="6"/>
  <c r="BC48" i="6"/>
  <c r="BB48" i="6"/>
  <c r="BA48" i="6"/>
  <c r="C48" i="6"/>
  <c r="BN48" i="6" s="1"/>
  <c r="BL47" i="6"/>
  <c r="BK47" i="6"/>
  <c r="BJ47" i="6"/>
  <c r="BI47" i="6"/>
  <c r="BH47" i="6"/>
  <c r="BG47" i="6"/>
  <c r="BF47" i="6"/>
  <c r="BE47" i="6"/>
  <c r="BD47" i="6"/>
  <c r="BC47" i="6"/>
  <c r="BB47" i="6"/>
  <c r="BA47" i="6"/>
  <c r="C47" i="6"/>
  <c r="BV47" i="6" s="1"/>
  <c r="BL46" i="6"/>
  <c r="BK46" i="6"/>
  <c r="BJ46" i="6"/>
  <c r="BI46" i="6"/>
  <c r="BH46" i="6"/>
  <c r="BG46" i="6"/>
  <c r="BF46" i="6"/>
  <c r="BE46" i="6"/>
  <c r="BD46" i="6"/>
  <c r="BC46" i="6"/>
  <c r="BB46" i="6"/>
  <c r="BA46" i="6"/>
  <c r="C46" i="6"/>
  <c r="BN46" i="6" s="1"/>
  <c r="BL45" i="6"/>
  <c r="BK45" i="6"/>
  <c r="BJ45" i="6"/>
  <c r="BI45" i="6"/>
  <c r="BH45" i="6"/>
  <c r="BG45" i="6"/>
  <c r="BF45" i="6"/>
  <c r="BE45" i="6"/>
  <c r="BD45" i="6"/>
  <c r="BC45" i="6"/>
  <c r="BB45" i="6"/>
  <c r="BA45" i="6"/>
  <c r="C45" i="6"/>
  <c r="BV45" i="6" s="1"/>
  <c r="BL44" i="6"/>
  <c r="BK44" i="6"/>
  <c r="BJ44" i="6"/>
  <c r="BI44" i="6"/>
  <c r="BH44" i="6"/>
  <c r="BG44" i="6"/>
  <c r="BF44" i="6"/>
  <c r="BE44" i="6"/>
  <c r="BD44" i="6"/>
  <c r="BC44" i="6"/>
  <c r="BB44" i="6"/>
  <c r="BA44" i="6"/>
  <c r="C44" i="6"/>
  <c r="BN44" i="6" s="1"/>
  <c r="BL43" i="6"/>
  <c r="BK43" i="6"/>
  <c r="BJ43" i="6"/>
  <c r="BI43" i="6"/>
  <c r="BH43" i="6"/>
  <c r="BG43" i="6"/>
  <c r="BF43" i="6"/>
  <c r="BE43" i="6"/>
  <c r="BD43" i="6"/>
  <c r="BC43" i="6"/>
  <c r="BB43" i="6"/>
  <c r="BA43" i="6"/>
  <c r="C43" i="6"/>
  <c r="BV43" i="6" s="1"/>
  <c r="BL42" i="6"/>
  <c r="BK42" i="6"/>
  <c r="BJ42" i="6"/>
  <c r="BI42" i="6"/>
  <c r="BH42" i="6"/>
  <c r="BG42" i="6"/>
  <c r="BF42" i="6"/>
  <c r="BE42" i="6"/>
  <c r="BD42" i="6"/>
  <c r="BC42" i="6"/>
  <c r="BB42" i="6"/>
  <c r="BA42" i="6"/>
  <c r="C42" i="6"/>
  <c r="BN42" i="6" s="1"/>
  <c r="BL41" i="6"/>
  <c r="BK41" i="6"/>
  <c r="BJ41" i="6"/>
  <c r="BI41" i="6"/>
  <c r="BH41" i="6"/>
  <c r="BG41" i="6"/>
  <c r="BF41" i="6"/>
  <c r="BE41" i="6"/>
  <c r="BD41" i="6"/>
  <c r="BC41" i="6"/>
  <c r="BB41" i="6"/>
  <c r="BA41" i="6"/>
  <c r="C41" i="6"/>
  <c r="BV41" i="6" s="1"/>
  <c r="BL40" i="6"/>
  <c r="BK40" i="6"/>
  <c r="BJ40" i="6"/>
  <c r="BI40" i="6"/>
  <c r="BH40" i="6"/>
  <c r="BG40" i="6"/>
  <c r="BF40" i="6"/>
  <c r="BE40" i="6"/>
  <c r="BD40" i="6"/>
  <c r="BC40" i="6"/>
  <c r="BB40" i="6"/>
  <c r="BA40" i="6"/>
  <c r="C40" i="6"/>
  <c r="BN40" i="6" s="1"/>
  <c r="BL39" i="6"/>
  <c r="BK39" i="6"/>
  <c r="BJ39" i="6"/>
  <c r="BI39" i="6"/>
  <c r="BH39" i="6"/>
  <c r="BG39" i="6"/>
  <c r="BF39" i="6"/>
  <c r="BE39" i="6"/>
  <c r="BD39" i="6"/>
  <c r="BC39" i="6"/>
  <c r="BB39" i="6"/>
  <c r="BA39" i="6"/>
  <c r="C39" i="6"/>
  <c r="D39" i="6" s="1"/>
  <c r="BL38" i="6"/>
  <c r="BK38" i="6"/>
  <c r="BJ38" i="6"/>
  <c r="BI38" i="6"/>
  <c r="BH38" i="6"/>
  <c r="BG38" i="6"/>
  <c r="BF38" i="6"/>
  <c r="BE38" i="6"/>
  <c r="BD38" i="6"/>
  <c r="BC38" i="6"/>
  <c r="BB38" i="6"/>
  <c r="BA38" i="6"/>
  <c r="C38" i="6"/>
  <c r="BN38" i="6" s="1"/>
  <c r="BL37" i="6"/>
  <c r="BK37" i="6"/>
  <c r="BJ37" i="6"/>
  <c r="BI37" i="6"/>
  <c r="BH37" i="6"/>
  <c r="BG37" i="6"/>
  <c r="BF37" i="6"/>
  <c r="BE37" i="6"/>
  <c r="BD37" i="6"/>
  <c r="BC37" i="6"/>
  <c r="BB37" i="6"/>
  <c r="BA37" i="6"/>
  <c r="C37" i="6"/>
  <c r="D37" i="6" s="1"/>
  <c r="BL36" i="6"/>
  <c r="BK36" i="6"/>
  <c r="BJ36" i="6"/>
  <c r="BI36" i="6"/>
  <c r="BH36" i="6"/>
  <c r="BG36" i="6"/>
  <c r="BF36" i="6"/>
  <c r="BE36" i="6"/>
  <c r="BD36" i="6"/>
  <c r="BC36" i="6"/>
  <c r="BB36" i="6"/>
  <c r="BA36" i="6"/>
  <c r="C36" i="6"/>
  <c r="BL35" i="6"/>
  <c r="BK35" i="6"/>
  <c r="BJ35" i="6"/>
  <c r="BI35" i="6"/>
  <c r="BH35" i="6"/>
  <c r="BG35" i="6"/>
  <c r="BF35" i="6"/>
  <c r="BE35" i="6"/>
  <c r="BD35" i="6"/>
  <c r="BC35" i="6"/>
  <c r="BB35" i="6"/>
  <c r="BA35" i="6"/>
  <c r="C35" i="6"/>
  <c r="BL34" i="6"/>
  <c r="BK34" i="6"/>
  <c r="BJ34" i="6"/>
  <c r="BI34" i="6"/>
  <c r="BH34" i="6"/>
  <c r="BG34" i="6"/>
  <c r="BF34" i="6"/>
  <c r="BE34" i="6"/>
  <c r="BD34" i="6"/>
  <c r="BC34" i="6"/>
  <c r="BB34" i="6"/>
  <c r="BA34" i="6"/>
  <c r="C34" i="6"/>
  <c r="BL33" i="6"/>
  <c r="BK33" i="6"/>
  <c r="BJ33" i="6"/>
  <c r="BI33" i="6"/>
  <c r="BH33" i="6"/>
  <c r="BG33" i="6"/>
  <c r="BF33" i="6"/>
  <c r="BE33" i="6"/>
  <c r="BD33" i="6"/>
  <c r="BC33" i="6"/>
  <c r="BB33" i="6"/>
  <c r="BA33" i="6"/>
  <c r="C33" i="6"/>
  <c r="BL32" i="6"/>
  <c r="BK32" i="6"/>
  <c r="BJ32" i="6"/>
  <c r="BI32" i="6"/>
  <c r="BH32" i="6"/>
  <c r="BG32" i="6"/>
  <c r="BF32" i="6"/>
  <c r="BE32" i="6"/>
  <c r="BD32" i="6"/>
  <c r="BC32" i="6"/>
  <c r="BB32" i="6"/>
  <c r="BA32" i="6"/>
  <c r="C32" i="6"/>
  <c r="BX32" i="6" s="1"/>
  <c r="BL31" i="6"/>
  <c r="BK31" i="6"/>
  <c r="BJ31" i="6"/>
  <c r="BI31" i="6"/>
  <c r="BH31" i="6"/>
  <c r="BG31" i="6"/>
  <c r="BF31" i="6"/>
  <c r="BE31" i="6"/>
  <c r="BD31" i="6"/>
  <c r="BC31" i="6"/>
  <c r="BB31" i="6"/>
  <c r="BA31" i="6"/>
  <c r="C31" i="6"/>
  <c r="BX31" i="6" s="1"/>
  <c r="BL30" i="6"/>
  <c r="BK30" i="6"/>
  <c r="BJ30" i="6"/>
  <c r="BI30" i="6"/>
  <c r="BH30" i="6"/>
  <c r="BG30" i="6"/>
  <c r="BF30" i="6"/>
  <c r="BE30" i="6"/>
  <c r="BD30" i="6"/>
  <c r="BC30" i="6"/>
  <c r="BB30" i="6"/>
  <c r="BA30" i="6"/>
  <c r="C30" i="6"/>
  <c r="BX30" i="6" s="1"/>
  <c r="BL29" i="6"/>
  <c r="BK29" i="6"/>
  <c r="BJ29" i="6"/>
  <c r="BI29" i="6"/>
  <c r="BH29" i="6"/>
  <c r="BG29" i="6"/>
  <c r="BF29" i="6"/>
  <c r="BE29" i="6"/>
  <c r="BD29" i="6"/>
  <c r="BC29" i="6"/>
  <c r="BB29" i="6"/>
  <c r="BA29" i="6"/>
  <c r="C29" i="6"/>
  <c r="BX29" i="6" s="1"/>
  <c r="BL28" i="6"/>
  <c r="BK28" i="6"/>
  <c r="BJ28" i="6"/>
  <c r="BI28" i="6"/>
  <c r="BH28" i="6"/>
  <c r="BG28" i="6"/>
  <c r="BF28" i="6"/>
  <c r="BE28" i="6"/>
  <c r="BD28" i="6"/>
  <c r="BC28" i="6"/>
  <c r="BB28" i="6"/>
  <c r="BA28" i="6"/>
  <c r="C28" i="6"/>
  <c r="BX28" i="6" s="1"/>
  <c r="BL27" i="6"/>
  <c r="BK27" i="6"/>
  <c r="BJ27" i="6"/>
  <c r="BI27" i="6"/>
  <c r="BH27" i="6"/>
  <c r="BG27" i="6"/>
  <c r="BF27" i="6"/>
  <c r="BE27" i="6"/>
  <c r="BD27" i="6"/>
  <c r="BC27" i="6"/>
  <c r="BB27" i="6"/>
  <c r="BA27" i="6"/>
  <c r="C27" i="6"/>
  <c r="BX27" i="6" s="1"/>
  <c r="BL26" i="6"/>
  <c r="BK26" i="6"/>
  <c r="BJ26" i="6"/>
  <c r="BI26" i="6"/>
  <c r="BH26" i="6"/>
  <c r="BG26" i="6"/>
  <c r="BF26" i="6"/>
  <c r="BE26" i="6"/>
  <c r="BD26" i="6"/>
  <c r="BC26" i="6"/>
  <c r="BB26" i="6"/>
  <c r="BA26" i="6"/>
  <c r="C26" i="6"/>
  <c r="BX26" i="6" s="1"/>
  <c r="BL25" i="6"/>
  <c r="BK25" i="6"/>
  <c r="BJ25" i="6"/>
  <c r="BI25" i="6"/>
  <c r="BH25" i="6"/>
  <c r="BG25" i="6"/>
  <c r="BF25" i="6"/>
  <c r="BE25" i="6"/>
  <c r="BD25" i="6"/>
  <c r="BC25" i="6"/>
  <c r="BB25" i="6"/>
  <c r="BA25" i="6"/>
  <c r="C25" i="6"/>
  <c r="BX25" i="6" s="1"/>
  <c r="BL24" i="6"/>
  <c r="BK24" i="6"/>
  <c r="BJ24" i="6"/>
  <c r="BI24" i="6"/>
  <c r="BH24" i="6"/>
  <c r="BG24" i="6"/>
  <c r="BF24" i="6"/>
  <c r="BE24" i="6"/>
  <c r="BD24" i="6"/>
  <c r="BC24" i="6"/>
  <c r="BB24" i="6"/>
  <c r="BA24" i="6"/>
  <c r="C24" i="6"/>
  <c r="BX24" i="6" s="1"/>
  <c r="BL23" i="6"/>
  <c r="BK23" i="6"/>
  <c r="BJ23" i="6"/>
  <c r="BI23" i="6"/>
  <c r="BH23" i="6"/>
  <c r="BG23" i="6"/>
  <c r="BF23" i="6"/>
  <c r="BE23" i="6"/>
  <c r="BD23" i="6"/>
  <c r="BC23" i="6"/>
  <c r="BB23" i="6"/>
  <c r="BA23" i="6"/>
  <c r="C23" i="6"/>
  <c r="BX23" i="6" s="1"/>
  <c r="BL22" i="6"/>
  <c r="BK22" i="6"/>
  <c r="BJ22" i="6"/>
  <c r="BI22" i="6"/>
  <c r="BH22" i="6"/>
  <c r="BG22" i="6"/>
  <c r="BF22" i="6"/>
  <c r="BE22" i="6"/>
  <c r="BD22" i="6"/>
  <c r="BC22" i="6"/>
  <c r="BB22" i="6"/>
  <c r="BA22" i="6"/>
  <c r="C22" i="6"/>
  <c r="BX22" i="6" s="1"/>
  <c r="BL21" i="6"/>
  <c r="BK21" i="6"/>
  <c r="BJ21" i="6"/>
  <c r="BI21" i="6"/>
  <c r="BH21" i="6"/>
  <c r="BG21" i="6"/>
  <c r="BF21" i="6"/>
  <c r="BE21" i="6"/>
  <c r="BD21" i="6"/>
  <c r="BC21" i="6"/>
  <c r="BB21" i="6"/>
  <c r="BA21" i="6"/>
  <c r="C21" i="6"/>
  <c r="BX21" i="6" s="1"/>
  <c r="BL20" i="6"/>
  <c r="BK20" i="6"/>
  <c r="BJ20" i="6"/>
  <c r="BI20" i="6"/>
  <c r="BH20" i="6"/>
  <c r="BG20" i="6"/>
  <c r="BF20" i="6"/>
  <c r="BE20" i="6"/>
  <c r="BD20" i="6"/>
  <c r="BC20" i="6"/>
  <c r="BB20" i="6"/>
  <c r="BA20" i="6"/>
  <c r="C20" i="6"/>
  <c r="BX20" i="6" s="1"/>
  <c r="BL19" i="6"/>
  <c r="BK19" i="6"/>
  <c r="BJ19" i="6"/>
  <c r="BI19" i="6"/>
  <c r="BH19" i="6"/>
  <c r="BG19" i="6"/>
  <c r="BF19" i="6"/>
  <c r="BE19" i="6"/>
  <c r="BD19" i="6"/>
  <c r="BC19" i="6"/>
  <c r="BB19" i="6"/>
  <c r="BA19" i="6"/>
  <c r="C19" i="6"/>
  <c r="BX19" i="6" s="1"/>
  <c r="BL18" i="6"/>
  <c r="BK18" i="6"/>
  <c r="BJ18" i="6"/>
  <c r="BI18" i="6"/>
  <c r="BH18" i="6"/>
  <c r="BG18" i="6"/>
  <c r="BF18" i="6"/>
  <c r="BE18" i="6"/>
  <c r="BD18" i="6"/>
  <c r="BC18" i="6"/>
  <c r="BB18" i="6"/>
  <c r="BA18" i="6"/>
  <c r="C18" i="6"/>
  <c r="BX18" i="6" s="1"/>
  <c r="BL17" i="6"/>
  <c r="BK17" i="6"/>
  <c r="BJ17" i="6"/>
  <c r="BI17" i="6"/>
  <c r="BH17" i="6"/>
  <c r="BG17" i="6"/>
  <c r="BF17" i="6"/>
  <c r="BE17" i="6"/>
  <c r="BD17" i="6"/>
  <c r="BC17" i="6"/>
  <c r="BB17" i="6"/>
  <c r="BA17" i="6"/>
  <c r="C17" i="6"/>
  <c r="BX17" i="6" s="1"/>
  <c r="BL16" i="6"/>
  <c r="BK16" i="6"/>
  <c r="BJ16" i="6"/>
  <c r="BI16" i="6"/>
  <c r="BH16" i="6"/>
  <c r="BG16" i="6"/>
  <c r="BF16" i="6"/>
  <c r="BE16" i="6"/>
  <c r="BD16" i="6"/>
  <c r="BC16" i="6"/>
  <c r="BB16" i="6"/>
  <c r="BA16" i="6"/>
  <c r="C16" i="6"/>
  <c r="BX16" i="6" s="1"/>
  <c r="BL15" i="6"/>
  <c r="BK15" i="6"/>
  <c r="BJ15" i="6"/>
  <c r="BI15" i="6"/>
  <c r="BH15" i="6"/>
  <c r="BG15" i="6"/>
  <c r="BF15" i="6"/>
  <c r="BE15" i="6"/>
  <c r="BD15" i="6"/>
  <c r="BC15" i="6"/>
  <c r="BB15" i="6"/>
  <c r="BA15" i="6"/>
  <c r="C15" i="6"/>
  <c r="BX15" i="6" s="1"/>
  <c r="BL14" i="6"/>
  <c r="BK14" i="6"/>
  <c r="BJ14" i="6"/>
  <c r="BI14" i="6"/>
  <c r="BH14" i="6"/>
  <c r="BG14" i="6"/>
  <c r="BF14" i="6"/>
  <c r="BE14" i="6"/>
  <c r="BD14" i="6"/>
  <c r="BC14" i="6"/>
  <c r="BB14" i="6"/>
  <c r="BA14" i="6"/>
  <c r="C14" i="6"/>
  <c r="BX14" i="6" s="1"/>
  <c r="BL13" i="6"/>
  <c r="BK13" i="6"/>
  <c r="BJ13" i="6"/>
  <c r="BI13" i="6"/>
  <c r="BH13" i="6"/>
  <c r="BG13" i="6"/>
  <c r="BF13" i="6"/>
  <c r="BE13" i="6"/>
  <c r="BD13" i="6"/>
  <c r="BC13" i="6"/>
  <c r="BB13" i="6"/>
  <c r="BA13" i="6"/>
  <c r="C13" i="6"/>
  <c r="BX13" i="6" s="1"/>
  <c r="BL12" i="6"/>
  <c r="BK12" i="6"/>
  <c r="BJ12" i="6"/>
  <c r="BI12" i="6"/>
  <c r="BH12" i="6"/>
  <c r="BG12" i="6"/>
  <c r="BF12" i="6"/>
  <c r="BE12" i="6"/>
  <c r="BD12" i="6"/>
  <c r="BC12" i="6"/>
  <c r="BB12" i="6"/>
  <c r="BA12" i="6"/>
  <c r="C12" i="6"/>
  <c r="BX12" i="6" s="1"/>
  <c r="BL11" i="6"/>
  <c r="BK11" i="6"/>
  <c r="BJ11" i="6"/>
  <c r="BI11" i="6"/>
  <c r="BH11" i="6"/>
  <c r="BG11" i="6"/>
  <c r="BF11" i="6"/>
  <c r="BE11" i="6"/>
  <c r="BD11" i="6"/>
  <c r="BC11" i="6"/>
  <c r="BB11" i="6"/>
  <c r="BA11" i="6"/>
  <c r="C11" i="6"/>
  <c r="BX11" i="6" s="1"/>
  <c r="BL10" i="6"/>
  <c r="BK10" i="6"/>
  <c r="BJ10" i="6"/>
  <c r="BI10" i="6"/>
  <c r="BH10" i="6"/>
  <c r="BG10" i="6"/>
  <c r="BF10" i="6"/>
  <c r="BE10" i="6"/>
  <c r="BD10" i="6"/>
  <c r="BC10" i="6"/>
  <c r="BB10" i="6"/>
  <c r="BA10" i="6"/>
  <c r="C10" i="6"/>
  <c r="BX10" i="6" s="1"/>
  <c r="BL9" i="6"/>
  <c r="BK9" i="6"/>
  <c r="BJ9" i="6"/>
  <c r="BI9" i="6"/>
  <c r="BH9" i="6"/>
  <c r="BG9" i="6"/>
  <c r="BF9" i="6"/>
  <c r="BE9" i="6"/>
  <c r="BD9" i="6"/>
  <c r="BC9" i="6"/>
  <c r="BB9" i="6"/>
  <c r="BA9" i="6"/>
  <c r="C9" i="6"/>
  <c r="BX9" i="6" s="1"/>
  <c r="BL8" i="6"/>
  <c r="BK8" i="6"/>
  <c r="BJ8" i="6"/>
  <c r="BI8" i="6"/>
  <c r="BH8" i="6"/>
  <c r="BG8" i="6"/>
  <c r="BF8" i="6"/>
  <c r="BE8" i="6"/>
  <c r="BD8" i="6"/>
  <c r="BC8" i="6"/>
  <c r="BB8" i="6"/>
  <c r="BA8" i="6"/>
  <c r="C8" i="6"/>
  <c r="BX8" i="6" s="1"/>
  <c r="BL7" i="6"/>
  <c r="BK7" i="6"/>
  <c r="BJ7" i="6"/>
  <c r="BI7" i="6"/>
  <c r="BH7" i="6"/>
  <c r="BG7" i="6"/>
  <c r="BF7" i="6"/>
  <c r="BE7" i="6"/>
  <c r="BD7" i="6"/>
  <c r="BC7" i="6"/>
  <c r="BB7" i="6"/>
  <c r="BA7" i="6"/>
  <c r="C7" i="6"/>
  <c r="BL6" i="6"/>
  <c r="BK6" i="6"/>
  <c r="BJ6" i="6"/>
  <c r="BI6" i="6"/>
  <c r="BH6" i="6"/>
  <c r="BG6" i="6"/>
  <c r="BF6" i="6"/>
  <c r="BE6" i="6"/>
  <c r="BD6" i="6"/>
  <c r="BC6" i="6"/>
  <c r="BB6" i="6"/>
  <c r="BA6" i="6"/>
  <c r="C6" i="6"/>
  <c r="BV6" i="6" s="1"/>
  <c r="BL5" i="6"/>
  <c r="BK5" i="6"/>
  <c r="BJ5" i="6"/>
  <c r="BI5" i="6"/>
  <c r="BH5" i="6"/>
  <c r="BG5" i="6"/>
  <c r="BF5" i="6"/>
  <c r="BE5" i="6"/>
  <c r="BD5" i="6"/>
  <c r="BC5" i="6"/>
  <c r="BB5" i="6"/>
  <c r="BA5" i="6"/>
  <c r="C5" i="6"/>
  <c r="BN5" i="6" s="1"/>
  <c r="EF3" i="6"/>
  <c r="EE3" i="6"/>
  <c r="ED3" i="6"/>
  <c r="EC3" i="6"/>
  <c r="EB3" i="6"/>
  <c r="EA3" i="6"/>
  <c r="DZ3" i="6"/>
  <c r="DY3" i="6"/>
  <c r="DX3" i="6"/>
  <c r="DW3" i="6"/>
  <c r="DV3" i="6"/>
  <c r="AY3" i="6"/>
  <c r="AA3" i="6"/>
  <c r="O3" i="6"/>
  <c r="BK2" i="6"/>
  <c r="G8" i="5"/>
  <c r="G7" i="5"/>
  <c r="G6" i="5"/>
  <c r="G5" i="5"/>
  <c r="F6" i="5"/>
  <c r="F5" i="5"/>
  <c r="E7" i="5"/>
  <c r="E6" i="5"/>
  <c r="E5" i="5"/>
  <c r="D3" i="5"/>
  <c r="D6" i="5"/>
  <c r="D5" i="5"/>
  <c r="C6" i="5"/>
  <c r="C5" i="5"/>
  <c r="E15" i="5"/>
  <c r="E14" i="5"/>
  <c r="E13" i="5"/>
  <c r="E12" i="5"/>
  <c r="B12" i="5"/>
  <c r="C12" i="5" s="1"/>
  <c r="D12" i="5" s="1"/>
  <c r="F12" i="5" s="1"/>
  <c r="E11" i="5"/>
  <c r="D11" i="5"/>
  <c r="F11" i="5" s="1"/>
  <c r="C11" i="5"/>
  <c r="E10" i="5"/>
  <c r="C10" i="5"/>
  <c r="D10" i="5" s="1"/>
  <c r="F10" i="5" s="1"/>
  <c r="E9" i="5"/>
  <c r="D9" i="5"/>
  <c r="F9" i="5" s="1"/>
  <c r="C9" i="5"/>
  <c r="E8" i="5"/>
  <c r="C8" i="5"/>
  <c r="D8" i="5" s="1"/>
  <c r="F8" i="5" s="1"/>
  <c r="D7" i="5"/>
  <c r="F7" i="5" s="1"/>
  <c r="C7" i="5"/>
  <c r="E4" i="5"/>
  <c r="C4" i="5"/>
  <c r="D4" i="5" s="1"/>
  <c r="E3" i="5"/>
  <c r="C3" i="5"/>
  <c r="D9" i="7" l="1"/>
  <c r="D137" i="7"/>
  <c r="D119" i="7"/>
  <c r="D145" i="7"/>
  <c r="D5" i="7"/>
  <c r="D123" i="7"/>
  <c r="D141" i="7"/>
  <c r="D149" i="7"/>
  <c r="D7" i="7"/>
  <c r="D11" i="7"/>
  <c r="D121" i="7"/>
  <c r="D135" i="7"/>
  <c r="D139" i="7"/>
  <c r="D143" i="7"/>
  <c r="D147" i="7"/>
  <c r="D151" i="7"/>
  <c r="D12" i="7"/>
  <c r="D14" i="7"/>
  <c r="D16" i="7"/>
  <c r="D18" i="7"/>
  <c r="D20" i="7"/>
  <c r="D22" i="7"/>
  <c r="D24" i="7"/>
  <c r="D26" i="7"/>
  <c r="D28" i="7"/>
  <c r="D30" i="7"/>
  <c r="D32" i="7"/>
  <c r="D34" i="7"/>
  <c r="D36" i="7"/>
  <c r="D38" i="7"/>
  <c r="D40" i="7"/>
  <c r="D42" i="7"/>
  <c r="D44" i="7"/>
  <c r="D46" i="7"/>
  <c r="D154" i="7"/>
  <c r="D37" i="7"/>
  <c r="D39" i="7"/>
  <c r="D41" i="7"/>
  <c r="D43" i="7"/>
  <c r="D45" i="7"/>
  <c r="D47" i="7"/>
  <c r="D6" i="7"/>
  <c r="D8" i="7"/>
  <c r="D10" i="7"/>
  <c r="D13" i="7"/>
  <c r="D15" i="7"/>
  <c r="D17" i="7"/>
  <c r="D19" i="7"/>
  <c r="D21" i="7"/>
  <c r="D23" i="7"/>
  <c r="D25" i="7"/>
  <c r="D27" i="7"/>
  <c r="D29" i="7"/>
  <c r="D31" i="7"/>
  <c r="D33" i="7"/>
  <c r="D35" i="7"/>
  <c r="D153" i="7"/>
  <c r="D120" i="7"/>
  <c r="D122" i="7"/>
  <c r="D124" i="7"/>
  <c r="D134" i="7"/>
  <c r="D136" i="7"/>
  <c r="D138" i="7"/>
  <c r="D140" i="7"/>
  <c r="D142" i="7"/>
  <c r="D144" i="7"/>
  <c r="D146" i="7"/>
  <c r="D148" i="7"/>
  <c r="D150" i="7"/>
  <c r="D152" i="7"/>
  <c r="D111" i="7"/>
  <c r="D112" i="7"/>
  <c r="D113" i="7"/>
  <c r="D114" i="7"/>
  <c r="D115" i="7"/>
  <c r="D116" i="7"/>
  <c r="D117" i="7"/>
  <c r="D118" i="7"/>
  <c r="D48" i="7"/>
  <c r="D50" i="7"/>
  <c r="D52" i="7"/>
  <c r="D54" i="7"/>
  <c r="D56" i="7"/>
  <c r="D58" i="7"/>
  <c r="D60" i="7"/>
  <c r="D62" i="7"/>
  <c r="D64" i="7"/>
  <c r="D66" i="7"/>
  <c r="D49" i="7"/>
  <c r="D51" i="7"/>
  <c r="D53" i="7"/>
  <c r="D55" i="7"/>
  <c r="D57" i="7"/>
  <c r="D59" i="7"/>
  <c r="D61" i="7"/>
  <c r="D63" i="7"/>
  <c r="D65" i="7"/>
  <c r="D67" i="7"/>
  <c r="D68" i="7"/>
  <c r="D69" i="7"/>
  <c r="D70" i="7"/>
  <c r="D72" i="7"/>
  <c r="D74" i="7"/>
  <c r="D76" i="7"/>
  <c r="D78" i="7"/>
  <c r="D80" i="7"/>
  <c r="D82" i="7"/>
  <c r="D84" i="7"/>
  <c r="D86" i="7"/>
  <c r="D71" i="7"/>
  <c r="D73" i="7"/>
  <c r="D75" i="7"/>
  <c r="D77" i="7"/>
  <c r="D79" i="7"/>
  <c r="D81" i="7"/>
  <c r="D83" i="7"/>
  <c r="D85" i="7"/>
  <c r="D87" i="7"/>
  <c r="D100" i="7"/>
  <c r="D102" i="7"/>
  <c r="D104" i="7"/>
  <c r="D88" i="7"/>
  <c r="D89" i="7"/>
  <c r="D90" i="7"/>
  <c r="D91" i="7"/>
  <c r="D92" i="7"/>
  <c r="D93" i="7"/>
  <c r="D94" i="7"/>
  <c r="D95" i="7"/>
  <c r="D96" i="7"/>
  <c r="D97" i="7"/>
  <c r="D98" i="7"/>
  <c r="D99" i="7"/>
  <c r="D101" i="7"/>
  <c r="D103" i="7"/>
  <c r="D105" i="7"/>
  <c r="D106" i="7"/>
  <c r="D107" i="7"/>
  <c r="D108" i="7"/>
  <c r="D109" i="7"/>
  <c r="D110" i="7"/>
  <c r="D126" i="7"/>
  <c r="D128" i="7"/>
  <c r="D125" i="7"/>
  <c r="D127" i="7"/>
  <c r="D129" i="7"/>
  <c r="D130" i="7"/>
  <c r="D131" i="7"/>
  <c r="D132" i="7"/>
  <c r="D133" i="7"/>
  <c r="D155" i="7"/>
  <c r="D121" i="6"/>
  <c r="BN51" i="6"/>
  <c r="BM62" i="6"/>
  <c r="BN111" i="6"/>
  <c r="D129" i="6"/>
  <c r="BN6" i="6"/>
  <c r="BN43" i="6"/>
  <c r="BM78" i="6"/>
  <c r="BN103" i="6"/>
  <c r="D117" i="6"/>
  <c r="D125" i="6"/>
  <c r="D133" i="6"/>
  <c r="BN47" i="6"/>
  <c r="BN99" i="6"/>
  <c r="BN107" i="6"/>
  <c r="D115" i="6"/>
  <c r="D119" i="6"/>
  <c r="D123" i="6"/>
  <c r="D127" i="6"/>
  <c r="D131" i="6"/>
  <c r="D135" i="6"/>
  <c r="BM147" i="6"/>
  <c r="BT151" i="6"/>
  <c r="D38" i="6"/>
  <c r="BN41" i="6"/>
  <c r="BN45" i="6"/>
  <c r="BN49" i="6"/>
  <c r="BM66" i="6"/>
  <c r="BM82" i="6"/>
  <c r="BN97" i="6"/>
  <c r="BN101" i="6"/>
  <c r="BN105" i="6"/>
  <c r="BN109" i="6"/>
  <c r="BN113" i="6"/>
  <c r="BT115" i="6"/>
  <c r="BT117" i="6"/>
  <c r="BT119" i="6"/>
  <c r="BT121" i="6"/>
  <c r="BT123" i="6"/>
  <c r="BT125" i="6"/>
  <c r="BT127" i="6"/>
  <c r="BT129" i="6"/>
  <c r="BT131" i="6"/>
  <c r="BT133" i="6"/>
  <c r="BT135" i="6"/>
  <c r="D151" i="6"/>
  <c r="D153" i="6"/>
  <c r="BV5" i="6"/>
  <c r="BV40" i="6"/>
  <c r="BV42" i="6"/>
  <c r="BV44" i="6"/>
  <c r="BV46" i="6"/>
  <c r="BV48" i="6"/>
  <c r="BV50" i="6"/>
  <c r="BV52" i="6"/>
  <c r="BU54" i="6"/>
  <c r="BQ58" i="6"/>
  <c r="BM58" i="6"/>
  <c r="BQ70" i="6"/>
  <c r="BM70" i="6"/>
  <c r="BQ90" i="6"/>
  <c r="BM90" i="6"/>
  <c r="BM54" i="6"/>
  <c r="BU58" i="6"/>
  <c r="BU70" i="6"/>
  <c r="BQ74" i="6"/>
  <c r="BM74" i="6"/>
  <c r="BQ86" i="6"/>
  <c r="BM86" i="6"/>
  <c r="BU90" i="6"/>
  <c r="BU62" i="6"/>
  <c r="BU66" i="6"/>
  <c r="BU78" i="6"/>
  <c r="BU82" i="6"/>
  <c r="BN96" i="6"/>
  <c r="BN98" i="6"/>
  <c r="BN100" i="6"/>
  <c r="BN102" i="6"/>
  <c r="BN104" i="6"/>
  <c r="BN106" i="6"/>
  <c r="BN108" i="6"/>
  <c r="BN110" i="6"/>
  <c r="BN112" i="6"/>
  <c r="D114" i="6"/>
  <c r="BT114" i="6"/>
  <c r="BP115" i="6"/>
  <c r="BX115" i="6"/>
  <c r="D116" i="6"/>
  <c r="BT116" i="6"/>
  <c r="BP117" i="6"/>
  <c r="BX117" i="6"/>
  <c r="D118" i="6"/>
  <c r="BT118" i="6"/>
  <c r="BP119" i="6"/>
  <c r="BX119" i="6"/>
  <c r="D120" i="6"/>
  <c r="BT120" i="6"/>
  <c r="BP121" i="6"/>
  <c r="BX121" i="6"/>
  <c r="D122" i="6"/>
  <c r="BT122" i="6"/>
  <c r="BP123" i="6"/>
  <c r="BX123" i="6"/>
  <c r="D124" i="6"/>
  <c r="BT124" i="6"/>
  <c r="BP125" i="6"/>
  <c r="BX125" i="6"/>
  <c r="D126" i="6"/>
  <c r="BT126" i="6"/>
  <c r="BP127" i="6"/>
  <c r="BX127" i="6"/>
  <c r="D128" i="6"/>
  <c r="BT128" i="6"/>
  <c r="BP129" i="6"/>
  <c r="BX129" i="6"/>
  <c r="D130" i="6"/>
  <c r="BT130" i="6"/>
  <c r="BP131" i="6"/>
  <c r="BX131" i="6"/>
  <c r="D132" i="6"/>
  <c r="BT132" i="6"/>
  <c r="BP133" i="6"/>
  <c r="BX133" i="6"/>
  <c r="D134" i="6"/>
  <c r="BT134" i="6"/>
  <c r="BP135" i="6"/>
  <c r="BX135" i="6"/>
  <c r="BM136" i="6"/>
  <c r="BU147" i="6"/>
  <c r="D150" i="6"/>
  <c r="BT150" i="6"/>
  <c r="BP151" i="6"/>
  <c r="BX151" i="6"/>
  <c r="D152" i="6"/>
  <c r="BT152" i="6"/>
  <c r="BS153" i="6"/>
  <c r="BU154" i="6"/>
  <c r="BP114" i="6"/>
  <c r="BX114" i="6"/>
  <c r="BP116" i="6"/>
  <c r="BX116" i="6"/>
  <c r="BP118" i="6"/>
  <c r="BX118" i="6"/>
  <c r="BP120" i="6"/>
  <c r="BX120" i="6"/>
  <c r="BP122" i="6"/>
  <c r="BX122" i="6"/>
  <c r="BP124" i="6"/>
  <c r="BX124" i="6"/>
  <c r="BP126" i="6"/>
  <c r="BX126" i="6"/>
  <c r="BP128" i="6"/>
  <c r="BX128" i="6"/>
  <c r="BP130" i="6"/>
  <c r="BX130" i="6"/>
  <c r="BP132" i="6"/>
  <c r="BX132" i="6"/>
  <c r="BP134" i="6"/>
  <c r="BX134" i="6"/>
  <c r="BU136" i="6"/>
  <c r="BP150" i="6"/>
  <c r="BX150" i="6"/>
  <c r="BP152" i="6"/>
  <c r="BX152" i="6"/>
  <c r="BX5" i="6"/>
  <c r="BT5" i="6"/>
  <c r="BP5" i="6"/>
  <c r="D5" i="6"/>
  <c r="BR5" i="6"/>
  <c r="BX6" i="6"/>
  <c r="BT6" i="6"/>
  <c r="BP6" i="6"/>
  <c r="D6" i="6"/>
  <c r="BR6" i="6"/>
  <c r="BX7" i="6"/>
  <c r="BT7" i="6"/>
  <c r="BP7" i="6"/>
  <c r="D7" i="6"/>
  <c r="BV7" i="6"/>
  <c r="BR7" i="6"/>
  <c r="BN7" i="6"/>
  <c r="BN8" i="6"/>
  <c r="BR8" i="6"/>
  <c r="BV8" i="6"/>
  <c r="BN9" i="6"/>
  <c r="BR9" i="6"/>
  <c r="BV9" i="6"/>
  <c r="BN10" i="6"/>
  <c r="BR10" i="6"/>
  <c r="BV10" i="6"/>
  <c r="BN11" i="6"/>
  <c r="BR11" i="6"/>
  <c r="BV11" i="6"/>
  <c r="BN12" i="6"/>
  <c r="BR12" i="6"/>
  <c r="BV12" i="6"/>
  <c r="BN13" i="6"/>
  <c r="BR13" i="6"/>
  <c r="BV13" i="6"/>
  <c r="BN14" i="6"/>
  <c r="BR14" i="6"/>
  <c r="BV14" i="6"/>
  <c r="BN15" i="6"/>
  <c r="BR15" i="6"/>
  <c r="BV15" i="6"/>
  <c r="BN16" i="6"/>
  <c r="BR16" i="6"/>
  <c r="BV16" i="6"/>
  <c r="BN17" i="6"/>
  <c r="BR17" i="6"/>
  <c r="BV17" i="6"/>
  <c r="BN18" i="6"/>
  <c r="BR18" i="6"/>
  <c r="BV18" i="6"/>
  <c r="BN19" i="6"/>
  <c r="BR19" i="6"/>
  <c r="BV19" i="6"/>
  <c r="BN20" i="6"/>
  <c r="BR20" i="6"/>
  <c r="BV20" i="6"/>
  <c r="BN21" i="6"/>
  <c r="BR21" i="6"/>
  <c r="BV21" i="6"/>
  <c r="BN22" i="6"/>
  <c r="BR22" i="6"/>
  <c r="BV22" i="6"/>
  <c r="BN23" i="6"/>
  <c r="BR23" i="6"/>
  <c r="BV23" i="6"/>
  <c r="BN24" i="6"/>
  <c r="BR24" i="6"/>
  <c r="BV24" i="6"/>
  <c r="BN25" i="6"/>
  <c r="BR25" i="6"/>
  <c r="BV25" i="6"/>
  <c r="BN26" i="6"/>
  <c r="BR26" i="6"/>
  <c r="BV26" i="6"/>
  <c r="BN27" i="6"/>
  <c r="BR27" i="6"/>
  <c r="BV27" i="6"/>
  <c r="BN28" i="6"/>
  <c r="BR28" i="6"/>
  <c r="BV28" i="6"/>
  <c r="BN29" i="6"/>
  <c r="BR29" i="6"/>
  <c r="BV29" i="6"/>
  <c r="BN30" i="6"/>
  <c r="BR30" i="6"/>
  <c r="BV30" i="6"/>
  <c r="BN31" i="6"/>
  <c r="BR31" i="6"/>
  <c r="BV31" i="6"/>
  <c r="BN32" i="6"/>
  <c r="BR32" i="6"/>
  <c r="BV32" i="6"/>
  <c r="BX33" i="6"/>
  <c r="BT33" i="6"/>
  <c r="BP33" i="6"/>
  <c r="D33" i="6"/>
  <c r="BR33" i="6"/>
  <c r="BX34" i="6"/>
  <c r="BT34" i="6"/>
  <c r="BP34" i="6"/>
  <c r="D34" i="6"/>
  <c r="BR34" i="6"/>
  <c r="BX35" i="6"/>
  <c r="BT35" i="6"/>
  <c r="BP35" i="6"/>
  <c r="D35" i="6"/>
  <c r="BR35" i="6"/>
  <c r="BX36" i="6"/>
  <c r="BT36" i="6"/>
  <c r="BP36" i="6"/>
  <c r="D36" i="6"/>
  <c r="BR36" i="6"/>
  <c r="BU56" i="6"/>
  <c r="BM56" i="6"/>
  <c r="BU64" i="6"/>
  <c r="BM64" i="6"/>
  <c r="BU72" i="6"/>
  <c r="BM72" i="6"/>
  <c r="BU80" i="6"/>
  <c r="BM80" i="6"/>
  <c r="BU88" i="6"/>
  <c r="BM88" i="6"/>
  <c r="D8" i="6"/>
  <c r="BP8" i="6"/>
  <c r="BT8" i="6"/>
  <c r="D9" i="6"/>
  <c r="BP9" i="6"/>
  <c r="BT9" i="6"/>
  <c r="D10" i="6"/>
  <c r="BP10" i="6"/>
  <c r="BT10" i="6"/>
  <c r="D11" i="6"/>
  <c r="BP11" i="6"/>
  <c r="BT11" i="6"/>
  <c r="D12" i="6"/>
  <c r="BP12" i="6"/>
  <c r="BT12" i="6"/>
  <c r="D13" i="6"/>
  <c r="BP13" i="6"/>
  <c r="BT13" i="6"/>
  <c r="D14" i="6"/>
  <c r="BP14" i="6"/>
  <c r="BT14" i="6"/>
  <c r="D15" i="6"/>
  <c r="BP15" i="6"/>
  <c r="BT15" i="6"/>
  <c r="D16" i="6"/>
  <c r="BP16" i="6"/>
  <c r="BT16" i="6"/>
  <c r="D17" i="6"/>
  <c r="BP17" i="6"/>
  <c r="BT17" i="6"/>
  <c r="D18" i="6"/>
  <c r="BP18" i="6"/>
  <c r="BT18" i="6"/>
  <c r="D19" i="6"/>
  <c r="BP19" i="6"/>
  <c r="BT19" i="6"/>
  <c r="D20" i="6"/>
  <c r="BP20" i="6"/>
  <c r="BT20" i="6"/>
  <c r="D21" i="6"/>
  <c r="BP21" i="6"/>
  <c r="BT21" i="6"/>
  <c r="D22" i="6"/>
  <c r="BP22" i="6"/>
  <c r="BT22" i="6"/>
  <c r="D23" i="6"/>
  <c r="BP23" i="6"/>
  <c r="BT23" i="6"/>
  <c r="D24" i="6"/>
  <c r="BP24" i="6"/>
  <c r="BT24" i="6"/>
  <c r="D25" i="6"/>
  <c r="BP25" i="6"/>
  <c r="BT25" i="6"/>
  <c r="D26" i="6"/>
  <c r="BP26" i="6"/>
  <c r="BT26" i="6"/>
  <c r="D27" i="6"/>
  <c r="BP27" i="6"/>
  <c r="BT27" i="6"/>
  <c r="D28" i="6"/>
  <c r="BP28" i="6"/>
  <c r="BT28" i="6"/>
  <c r="D29" i="6"/>
  <c r="BP29" i="6"/>
  <c r="BT29" i="6"/>
  <c r="D30" i="6"/>
  <c r="BP30" i="6"/>
  <c r="BT30" i="6"/>
  <c r="D31" i="6"/>
  <c r="BP31" i="6"/>
  <c r="BT31" i="6"/>
  <c r="D32" i="6"/>
  <c r="BP32" i="6"/>
  <c r="BT32" i="6"/>
  <c r="BN33" i="6"/>
  <c r="BV33" i="6"/>
  <c r="BN34" i="6"/>
  <c r="BV34" i="6"/>
  <c r="BN35" i="6"/>
  <c r="BV35" i="6"/>
  <c r="BN36" i="6"/>
  <c r="BV36" i="6"/>
  <c r="BN37" i="6"/>
  <c r="BX40" i="6"/>
  <c r="BT40" i="6"/>
  <c r="BP40" i="6"/>
  <c r="D40" i="6"/>
  <c r="BR40" i="6"/>
  <c r="BX41" i="6"/>
  <c r="BT41" i="6"/>
  <c r="BP41" i="6"/>
  <c r="D41" i="6"/>
  <c r="BR41" i="6"/>
  <c r="BX42" i="6"/>
  <c r="BT42" i="6"/>
  <c r="BP42" i="6"/>
  <c r="D42" i="6"/>
  <c r="BR42" i="6"/>
  <c r="BX43" i="6"/>
  <c r="BT43" i="6"/>
  <c r="BP43" i="6"/>
  <c r="D43" i="6"/>
  <c r="BR43" i="6"/>
  <c r="BX44" i="6"/>
  <c r="BT44" i="6"/>
  <c r="BP44" i="6"/>
  <c r="D44" i="6"/>
  <c r="BR44" i="6"/>
  <c r="BX45" i="6"/>
  <c r="BT45" i="6"/>
  <c r="BP45" i="6"/>
  <c r="D45" i="6"/>
  <c r="BR45" i="6"/>
  <c r="BX46" i="6"/>
  <c r="BT46" i="6"/>
  <c r="BP46" i="6"/>
  <c r="D46" i="6"/>
  <c r="BR46" i="6"/>
  <c r="BX47" i="6"/>
  <c r="BT47" i="6"/>
  <c r="BP47" i="6"/>
  <c r="D47" i="6"/>
  <c r="BR47" i="6"/>
  <c r="BX48" i="6"/>
  <c r="BT48" i="6"/>
  <c r="BP48" i="6"/>
  <c r="D48" i="6"/>
  <c r="BR48" i="6"/>
  <c r="BX49" i="6"/>
  <c r="BT49" i="6"/>
  <c r="BP49" i="6"/>
  <c r="D49" i="6"/>
  <c r="BR49" i="6"/>
  <c r="BX50" i="6"/>
  <c r="BT50" i="6"/>
  <c r="BP50" i="6"/>
  <c r="D50" i="6"/>
  <c r="BR50" i="6"/>
  <c r="BX51" i="6"/>
  <c r="BT51" i="6"/>
  <c r="BP51" i="6"/>
  <c r="D51" i="6"/>
  <c r="BR51" i="6"/>
  <c r="BX52" i="6"/>
  <c r="BT52" i="6"/>
  <c r="BP52" i="6"/>
  <c r="D52" i="6"/>
  <c r="BR52" i="6"/>
  <c r="BQ56" i="6"/>
  <c r="BU60" i="6"/>
  <c r="BM60" i="6"/>
  <c r="BQ64" i="6"/>
  <c r="BU68" i="6"/>
  <c r="BM68" i="6"/>
  <c r="BQ72" i="6"/>
  <c r="BU76" i="6"/>
  <c r="BM76" i="6"/>
  <c r="BQ80" i="6"/>
  <c r="BU84" i="6"/>
  <c r="BM84" i="6"/>
  <c r="BQ88" i="6"/>
  <c r="BX96" i="6"/>
  <c r="BT96" i="6"/>
  <c r="BP96" i="6"/>
  <c r="D96" i="6"/>
  <c r="BR96" i="6"/>
  <c r="BX97" i="6"/>
  <c r="BT97" i="6"/>
  <c r="BP97" i="6"/>
  <c r="D97" i="6"/>
  <c r="BR97" i="6"/>
  <c r="BX98" i="6"/>
  <c r="BT98" i="6"/>
  <c r="BP98" i="6"/>
  <c r="D98" i="6"/>
  <c r="BR98" i="6"/>
  <c r="BX99" i="6"/>
  <c r="BT99" i="6"/>
  <c r="BP99" i="6"/>
  <c r="D99" i="6"/>
  <c r="BR99" i="6"/>
  <c r="BX100" i="6"/>
  <c r="BT100" i="6"/>
  <c r="BP100" i="6"/>
  <c r="D100" i="6"/>
  <c r="BR100" i="6"/>
  <c r="BX101" i="6"/>
  <c r="BT101" i="6"/>
  <c r="BP101" i="6"/>
  <c r="D101" i="6"/>
  <c r="BR101" i="6"/>
  <c r="BX102" i="6"/>
  <c r="BT102" i="6"/>
  <c r="BP102" i="6"/>
  <c r="D102" i="6"/>
  <c r="BR102" i="6"/>
  <c r="BX103" i="6"/>
  <c r="BT103" i="6"/>
  <c r="BP103" i="6"/>
  <c r="D103" i="6"/>
  <c r="BR103" i="6"/>
  <c r="BX104" i="6"/>
  <c r="BT104" i="6"/>
  <c r="BP104" i="6"/>
  <c r="D104" i="6"/>
  <c r="BR104" i="6"/>
  <c r="BX105" i="6"/>
  <c r="BT105" i="6"/>
  <c r="BP105" i="6"/>
  <c r="D105" i="6"/>
  <c r="BR105" i="6"/>
  <c r="BX106" i="6"/>
  <c r="BT106" i="6"/>
  <c r="BP106" i="6"/>
  <c r="D106" i="6"/>
  <c r="BR106" i="6"/>
  <c r="BX107" i="6"/>
  <c r="BT107" i="6"/>
  <c r="BP107" i="6"/>
  <c r="D107" i="6"/>
  <c r="BR107" i="6"/>
  <c r="BX108" i="6"/>
  <c r="BT108" i="6"/>
  <c r="BP108" i="6"/>
  <c r="D108" i="6"/>
  <c r="BR108" i="6"/>
  <c r="BX109" i="6"/>
  <c r="BT109" i="6"/>
  <c r="BP109" i="6"/>
  <c r="D109" i="6"/>
  <c r="BR109" i="6"/>
  <c r="BX110" i="6"/>
  <c r="BT110" i="6"/>
  <c r="BP110" i="6"/>
  <c r="D110" i="6"/>
  <c r="BR110" i="6"/>
  <c r="BX111" i="6"/>
  <c r="BT111" i="6"/>
  <c r="BP111" i="6"/>
  <c r="D111" i="6"/>
  <c r="BR111" i="6"/>
  <c r="BX112" i="6"/>
  <c r="BT112" i="6"/>
  <c r="BP112" i="6"/>
  <c r="D112" i="6"/>
  <c r="BR112" i="6"/>
  <c r="BV113" i="6"/>
  <c r="BT113" i="6"/>
  <c r="BP113" i="6"/>
  <c r="D113" i="6"/>
  <c r="BR113" i="6"/>
  <c r="BU138" i="6"/>
  <c r="BM138" i="6"/>
  <c r="BU145" i="6"/>
  <c r="BM145" i="6"/>
  <c r="BN114" i="6"/>
  <c r="BR114" i="6"/>
  <c r="BN115" i="6"/>
  <c r="BR115" i="6"/>
  <c r="BN116" i="6"/>
  <c r="BR116" i="6"/>
  <c r="BN117" i="6"/>
  <c r="BR117" i="6"/>
  <c r="BN118" i="6"/>
  <c r="BR118" i="6"/>
  <c r="BN119" i="6"/>
  <c r="BR119" i="6"/>
  <c r="BN120" i="6"/>
  <c r="BR120" i="6"/>
  <c r="BN121" i="6"/>
  <c r="BR121" i="6"/>
  <c r="BN122" i="6"/>
  <c r="BR122" i="6"/>
  <c r="BN123" i="6"/>
  <c r="BR123" i="6"/>
  <c r="BN124" i="6"/>
  <c r="BR124" i="6"/>
  <c r="BN125" i="6"/>
  <c r="BR125" i="6"/>
  <c r="BN126" i="6"/>
  <c r="BR126" i="6"/>
  <c r="BN127" i="6"/>
  <c r="BR127" i="6"/>
  <c r="BN128" i="6"/>
  <c r="BR128" i="6"/>
  <c r="BN129" i="6"/>
  <c r="BR129" i="6"/>
  <c r="BN130" i="6"/>
  <c r="BR130" i="6"/>
  <c r="BN131" i="6"/>
  <c r="BR131" i="6"/>
  <c r="BN132" i="6"/>
  <c r="BR132" i="6"/>
  <c r="BN133" i="6"/>
  <c r="BR133" i="6"/>
  <c r="BN134" i="6"/>
  <c r="BR134" i="6"/>
  <c r="BN135" i="6"/>
  <c r="BR135" i="6"/>
  <c r="BN150" i="6"/>
  <c r="BR150" i="6"/>
  <c r="BN151" i="6"/>
  <c r="BR151" i="6"/>
  <c r="BN152" i="6"/>
  <c r="BR152" i="6"/>
  <c r="BO153" i="6"/>
  <c r="BM5" i="6"/>
  <c r="BO5" i="6"/>
  <c r="BQ5" i="6"/>
  <c r="BS5" i="6"/>
  <c r="BU5" i="6"/>
  <c r="BW5" i="6"/>
  <c r="BM6" i="6"/>
  <c r="BO6" i="6"/>
  <c r="BQ6" i="6"/>
  <c r="BS6" i="6"/>
  <c r="BU6" i="6"/>
  <c r="BW6" i="6"/>
  <c r="BM7" i="6"/>
  <c r="BO7" i="6"/>
  <c r="BQ7" i="6"/>
  <c r="BS7" i="6"/>
  <c r="BU7" i="6"/>
  <c r="BW7" i="6"/>
  <c r="BM8" i="6"/>
  <c r="BO8" i="6"/>
  <c r="BQ8" i="6"/>
  <c r="BS8" i="6"/>
  <c r="BU8" i="6"/>
  <c r="BW8" i="6"/>
  <c r="BM9" i="6"/>
  <c r="BO9" i="6"/>
  <c r="BQ9" i="6"/>
  <c r="BS9" i="6"/>
  <c r="BU9" i="6"/>
  <c r="BW9" i="6"/>
  <c r="BM10" i="6"/>
  <c r="BO10" i="6"/>
  <c r="BQ10" i="6"/>
  <c r="BS10" i="6"/>
  <c r="BU10" i="6"/>
  <c r="BW10" i="6"/>
  <c r="BM11" i="6"/>
  <c r="BO11" i="6"/>
  <c r="BQ11" i="6"/>
  <c r="BS11" i="6"/>
  <c r="BU11" i="6"/>
  <c r="BW11" i="6"/>
  <c r="BM12" i="6"/>
  <c r="BO12" i="6"/>
  <c r="BQ12" i="6"/>
  <c r="BS12" i="6"/>
  <c r="BU12" i="6"/>
  <c r="BW12" i="6"/>
  <c r="BM13" i="6"/>
  <c r="BO13" i="6"/>
  <c r="BQ13" i="6"/>
  <c r="BS13" i="6"/>
  <c r="BU13" i="6"/>
  <c r="BW13" i="6"/>
  <c r="BM14" i="6"/>
  <c r="BO14" i="6"/>
  <c r="BQ14" i="6"/>
  <c r="BS14" i="6"/>
  <c r="BU14" i="6"/>
  <c r="BW14" i="6"/>
  <c r="BM15" i="6"/>
  <c r="BO15" i="6"/>
  <c r="BQ15" i="6"/>
  <c r="BS15" i="6"/>
  <c r="BU15" i="6"/>
  <c r="BW15" i="6"/>
  <c r="BM16" i="6"/>
  <c r="BO16" i="6"/>
  <c r="BQ16" i="6"/>
  <c r="BS16" i="6"/>
  <c r="BU16" i="6"/>
  <c r="BW16" i="6"/>
  <c r="BM17" i="6"/>
  <c r="BO17" i="6"/>
  <c r="BQ17" i="6"/>
  <c r="BS17" i="6"/>
  <c r="BU17" i="6"/>
  <c r="BW17" i="6"/>
  <c r="BM18" i="6"/>
  <c r="BO18" i="6"/>
  <c r="BQ18" i="6"/>
  <c r="BS18" i="6"/>
  <c r="BU18" i="6"/>
  <c r="BW18" i="6"/>
  <c r="BM19" i="6"/>
  <c r="BO19" i="6"/>
  <c r="BQ19" i="6"/>
  <c r="BS19" i="6"/>
  <c r="BU19" i="6"/>
  <c r="BW19" i="6"/>
  <c r="BM20" i="6"/>
  <c r="BO20" i="6"/>
  <c r="BQ20" i="6"/>
  <c r="BS20" i="6"/>
  <c r="BU20" i="6"/>
  <c r="BW20" i="6"/>
  <c r="BM21" i="6"/>
  <c r="BO21" i="6"/>
  <c r="BQ21" i="6"/>
  <c r="BS21" i="6"/>
  <c r="BU21" i="6"/>
  <c r="BW21" i="6"/>
  <c r="BM22" i="6"/>
  <c r="BO22" i="6"/>
  <c r="BQ22" i="6"/>
  <c r="BS22" i="6"/>
  <c r="BU22" i="6"/>
  <c r="BW22" i="6"/>
  <c r="BM23" i="6"/>
  <c r="BO23" i="6"/>
  <c r="BQ23" i="6"/>
  <c r="BS23" i="6"/>
  <c r="BU23" i="6"/>
  <c r="BW23" i="6"/>
  <c r="BM24" i="6"/>
  <c r="BO24" i="6"/>
  <c r="BQ24" i="6"/>
  <c r="BS24" i="6"/>
  <c r="BU24" i="6"/>
  <c r="BW24" i="6"/>
  <c r="BM25" i="6"/>
  <c r="BO25" i="6"/>
  <c r="BQ25" i="6"/>
  <c r="BS25" i="6"/>
  <c r="BU25" i="6"/>
  <c r="BW25" i="6"/>
  <c r="BM26" i="6"/>
  <c r="BO26" i="6"/>
  <c r="BQ26" i="6"/>
  <c r="BS26" i="6"/>
  <c r="BU26" i="6"/>
  <c r="BW26" i="6"/>
  <c r="BM27" i="6"/>
  <c r="BO27" i="6"/>
  <c r="BQ27" i="6"/>
  <c r="BS27" i="6"/>
  <c r="BU27" i="6"/>
  <c r="BW27" i="6"/>
  <c r="BM28" i="6"/>
  <c r="BO28" i="6"/>
  <c r="BQ28" i="6"/>
  <c r="BS28" i="6"/>
  <c r="BU28" i="6"/>
  <c r="BW28" i="6"/>
  <c r="BM29" i="6"/>
  <c r="BO29" i="6"/>
  <c r="BQ29" i="6"/>
  <c r="BS29" i="6"/>
  <c r="BU29" i="6"/>
  <c r="BW29" i="6"/>
  <c r="BM30" i="6"/>
  <c r="BO30" i="6"/>
  <c r="BQ30" i="6"/>
  <c r="BS30" i="6"/>
  <c r="BU30" i="6"/>
  <c r="BW30" i="6"/>
  <c r="BM31" i="6"/>
  <c r="BO31" i="6"/>
  <c r="BQ31" i="6"/>
  <c r="BS31" i="6"/>
  <c r="BU31" i="6"/>
  <c r="BW31" i="6"/>
  <c r="BM32" i="6"/>
  <c r="BO32" i="6"/>
  <c r="BQ32" i="6"/>
  <c r="BS32" i="6"/>
  <c r="BU32" i="6"/>
  <c r="BW32" i="6"/>
  <c r="BM33" i="6"/>
  <c r="BO33" i="6"/>
  <c r="BQ33" i="6"/>
  <c r="BS33" i="6"/>
  <c r="BU33" i="6"/>
  <c r="BW33" i="6"/>
  <c r="BM34" i="6"/>
  <c r="BO34" i="6"/>
  <c r="BQ34" i="6"/>
  <c r="BS34" i="6"/>
  <c r="BU34" i="6"/>
  <c r="BW34" i="6"/>
  <c r="BM35" i="6"/>
  <c r="BO35" i="6"/>
  <c r="BQ35" i="6"/>
  <c r="BS35" i="6"/>
  <c r="BU35" i="6"/>
  <c r="BW35" i="6"/>
  <c r="BM36" i="6"/>
  <c r="BO36" i="6"/>
  <c r="BQ36" i="6"/>
  <c r="BS36" i="6"/>
  <c r="BU36" i="6"/>
  <c r="BW36" i="6"/>
  <c r="BM37" i="6"/>
  <c r="BO37" i="6"/>
  <c r="BQ37" i="6"/>
  <c r="BS37" i="6"/>
  <c r="BU37" i="6"/>
  <c r="BW37" i="6"/>
  <c r="BM38" i="6"/>
  <c r="BO38" i="6"/>
  <c r="BQ38" i="6"/>
  <c r="BS38" i="6"/>
  <c r="BU38" i="6"/>
  <c r="BW38" i="6"/>
  <c r="BM39" i="6"/>
  <c r="BO39" i="6"/>
  <c r="BQ39" i="6"/>
  <c r="BS39" i="6"/>
  <c r="BU39" i="6"/>
  <c r="BW39" i="6"/>
  <c r="BO53" i="6"/>
  <c r="BW53" i="6"/>
  <c r="BO55" i="6"/>
  <c r="BW55" i="6"/>
  <c r="BO57" i="6"/>
  <c r="BW57" i="6"/>
  <c r="BO59" i="6"/>
  <c r="BW59" i="6"/>
  <c r="BO61" i="6"/>
  <c r="BW61" i="6"/>
  <c r="BO63" i="6"/>
  <c r="BW63" i="6"/>
  <c r="BO65" i="6"/>
  <c r="BW65" i="6"/>
  <c r="BO67" i="6"/>
  <c r="BW67" i="6"/>
  <c r="BO69" i="6"/>
  <c r="BW69" i="6"/>
  <c r="BO71" i="6"/>
  <c r="BW71" i="6"/>
  <c r="BP37" i="6"/>
  <c r="BR37" i="6"/>
  <c r="BT37" i="6"/>
  <c r="BV37" i="6"/>
  <c r="BX37" i="6"/>
  <c r="BP38" i="6"/>
  <c r="BR38" i="6"/>
  <c r="BT38" i="6"/>
  <c r="BV38" i="6"/>
  <c r="BX38" i="6"/>
  <c r="BN39" i="6"/>
  <c r="BP39" i="6"/>
  <c r="BR39" i="6"/>
  <c r="BT39" i="6"/>
  <c r="BV39" i="6"/>
  <c r="BX39" i="6"/>
  <c r="BX53" i="6"/>
  <c r="BV53" i="6"/>
  <c r="BT53" i="6"/>
  <c r="BR53" i="6"/>
  <c r="BP53" i="6"/>
  <c r="BN53" i="6"/>
  <c r="D53" i="6"/>
  <c r="BU53" i="6"/>
  <c r="BQ53" i="6"/>
  <c r="BM53" i="6"/>
  <c r="BS53" i="6"/>
  <c r="BX55" i="6"/>
  <c r="BV55" i="6"/>
  <c r="BT55" i="6"/>
  <c r="BR55" i="6"/>
  <c r="BP55" i="6"/>
  <c r="BN55" i="6"/>
  <c r="D55" i="6"/>
  <c r="BU55" i="6"/>
  <c r="BQ55" i="6"/>
  <c r="BM55" i="6"/>
  <c r="BS55" i="6"/>
  <c r="BX57" i="6"/>
  <c r="BV57" i="6"/>
  <c r="BT57" i="6"/>
  <c r="BR57" i="6"/>
  <c r="BP57" i="6"/>
  <c r="BN57" i="6"/>
  <c r="D57" i="6"/>
  <c r="BU57" i="6"/>
  <c r="BQ57" i="6"/>
  <c r="BM57" i="6"/>
  <c r="BS57" i="6"/>
  <c r="BX59" i="6"/>
  <c r="BV59" i="6"/>
  <c r="BT59" i="6"/>
  <c r="BR59" i="6"/>
  <c r="BP59" i="6"/>
  <c r="BN59" i="6"/>
  <c r="D59" i="6"/>
  <c r="BU59" i="6"/>
  <c r="BQ59" i="6"/>
  <c r="BM59" i="6"/>
  <c r="BS59" i="6"/>
  <c r="BX61" i="6"/>
  <c r="BV61" i="6"/>
  <c r="BT61" i="6"/>
  <c r="BR61" i="6"/>
  <c r="BP61" i="6"/>
  <c r="BN61" i="6"/>
  <c r="D61" i="6"/>
  <c r="BU61" i="6"/>
  <c r="BQ61" i="6"/>
  <c r="BM61" i="6"/>
  <c r="BS61" i="6"/>
  <c r="BX63" i="6"/>
  <c r="BV63" i="6"/>
  <c r="BT63" i="6"/>
  <c r="BR63" i="6"/>
  <c r="BP63" i="6"/>
  <c r="BN63" i="6"/>
  <c r="D63" i="6"/>
  <c r="BU63" i="6"/>
  <c r="BQ63" i="6"/>
  <c r="BM63" i="6"/>
  <c r="BS63" i="6"/>
  <c r="BX65" i="6"/>
  <c r="BV65" i="6"/>
  <c r="BT65" i="6"/>
  <c r="BR65" i="6"/>
  <c r="BP65" i="6"/>
  <c r="BN65" i="6"/>
  <c r="D65" i="6"/>
  <c r="BU65" i="6"/>
  <c r="BQ65" i="6"/>
  <c r="BM65" i="6"/>
  <c r="BS65" i="6"/>
  <c r="BX67" i="6"/>
  <c r="BV67" i="6"/>
  <c r="BT67" i="6"/>
  <c r="BR67" i="6"/>
  <c r="BP67" i="6"/>
  <c r="BN67" i="6"/>
  <c r="D67" i="6"/>
  <c r="BU67" i="6"/>
  <c r="BQ67" i="6"/>
  <c r="BM67" i="6"/>
  <c r="BS67" i="6"/>
  <c r="BX69" i="6"/>
  <c r="BV69" i="6"/>
  <c r="BT69" i="6"/>
  <c r="BR69" i="6"/>
  <c r="BP69" i="6"/>
  <c r="BN69" i="6"/>
  <c r="D69" i="6"/>
  <c r="BU69" i="6"/>
  <c r="BQ69" i="6"/>
  <c r="BM69" i="6"/>
  <c r="BS69" i="6"/>
  <c r="BX71" i="6"/>
  <c r="BV71" i="6"/>
  <c r="BT71" i="6"/>
  <c r="BR71" i="6"/>
  <c r="BP71" i="6"/>
  <c r="BN71" i="6"/>
  <c r="D71" i="6"/>
  <c r="BU71" i="6"/>
  <c r="BQ71" i="6"/>
  <c r="BM71" i="6"/>
  <c r="BS71" i="6"/>
  <c r="BM40" i="6"/>
  <c r="BO40" i="6"/>
  <c r="BQ40" i="6"/>
  <c r="BS40" i="6"/>
  <c r="BU40" i="6"/>
  <c r="BW40" i="6"/>
  <c r="BM41" i="6"/>
  <c r="BO41" i="6"/>
  <c r="BQ41" i="6"/>
  <c r="BS41" i="6"/>
  <c r="BU41" i="6"/>
  <c r="BW41" i="6"/>
  <c r="BM42" i="6"/>
  <c r="BO42" i="6"/>
  <c r="BQ42" i="6"/>
  <c r="BS42" i="6"/>
  <c r="BU42" i="6"/>
  <c r="BW42" i="6"/>
  <c r="BM43" i="6"/>
  <c r="BO43" i="6"/>
  <c r="BQ43" i="6"/>
  <c r="BS43" i="6"/>
  <c r="BU43" i="6"/>
  <c r="BW43" i="6"/>
  <c r="BM44" i="6"/>
  <c r="BO44" i="6"/>
  <c r="BQ44" i="6"/>
  <c r="BS44" i="6"/>
  <c r="BU44" i="6"/>
  <c r="BW44" i="6"/>
  <c r="BM45" i="6"/>
  <c r="BO45" i="6"/>
  <c r="BQ45" i="6"/>
  <c r="BS45" i="6"/>
  <c r="BU45" i="6"/>
  <c r="BW45" i="6"/>
  <c r="BM46" i="6"/>
  <c r="BO46" i="6"/>
  <c r="BQ46" i="6"/>
  <c r="BS46" i="6"/>
  <c r="BU46" i="6"/>
  <c r="BW46" i="6"/>
  <c r="BM47" i="6"/>
  <c r="BO47" i="6"/>
  <c r="BQ47" i="6"/>
  <c r="BS47" i="6"/>
  <c r="BU47" i="6"/>
  <c r="BW47" i="6"/>
  <c r="BM48" i="6"/>
  <c r="BO48" i="6"/>
  <c r="BQ48" i="6"/>
  <c r="BS48" i="6"/>
  <c r="BU48" i="6"/>
  <c r="BW48" i="6"/>
  <c r="BM49" i="6"/>
  <c r="BO49" i="6"/>
  <c r="BQ49" i="6"/>
  <c r="BS49" i="6"/>
  <c r="BU49" i="6"/>
  <c r="BW49" i="6"/>
  <c r="BM50" i="6"/>
  <c r="BO50" i="6"/>
  <c r="BQ50" i="6"/>
  <c r="BS50" i="6"/>
  <c r="BU50" i="6"/>
  <c r="BW50" i="6"/>
  <c r="BM51" i="6"/>
  <c r="BO51" i="6"/>
  <c r="BQ51" i="6"/>
  <c r="BS51" i="6"/>
  <c r="BU51" i="6"/>
  <c r="BW51" i="6"/>
  <c r="BM52" i="6"/>
  <c r="BO52" i="6"/>
  <c r="BQ52" i="6"/>
  <c r="BS52" i="6"/>
  <c r="BU52" i="6"/>
  <c r="BW52" i="6"/>
  <c r="BX54" i="6"/>
  <c r="BV54" i="6"/>
  <c r="BT54" i="6"/>
  <c r="BR54" i="6"/>
  <c r="BP54" i="6"/>
  <c r="BN54" i="6"/>
  <c r="D54" i="6"/>
  <c r="BO54" i="6"/>
  <c r="BS54" i="6"/>
  <c r="BW54" i="6"/>
  <c r="BX56" i="6"/>
  <c r="BV56" i="6"/>
  <c r="BT56" i="6"/>
  <c r="BR56" i="6"/>
  <c r="BP56" i="6"/>
  <c r="BN56" i="6"/>
  <c r="D56" i="6"/>
  <c r="BO56" i="6"/>
  <c r="BS56" i="6"/>
  <c r="BW56" i="6"/>
  <c r="BX58" i="6"/>
  <c r="BV58" i="6"/>
  <c r="BT58" i="6"/>
  <c r="BR58" i="6"/>
  <c r="BP58" i="6"/>
  <c r="BN58" i="6"/>
  <c r="D58" i="6"/>
  <c r="BO58" i="6"/>
  <c r="BS58" i="6"/>
  <c r="BW58" i="6"/>
  <c r="BX60" i="6"/>
  <c r="BV60" i="6"/>
  <c r="BT60" i="6"/>
  <c r="BR60" i="6"/>
  <c r="BP60" i="6"/>
  <c r="BN60" i="6"/>
  <c r="D60" i="6"/>
  <c r="BO60" i="6"/>
  <c r="BS60" i="6"/>
  <c r="BW60" i="6"/>
  <c r="BX62" i="6"/>
  <c r="BV62" i="6"/>
  <c r="BT62" i="6"/>
  <c r="BR62" i="6"/>
  <c r="BP62" i="6"/>
  <c r="BN62" i="6"/>
  <c r="D62" i="6"/>
  <c r="BO62" i="6"/>
  <c r="BS62" i="6"/>
  <c r="BW62" i="6"/>
  <c r="BX64" i="6"/>
  <c r="BV64" i="6"/>
  <c r="BT64" i="6"/>
  <c r="BR64" i="6"/>
  <c r="BP64" i="6"/>
  <c r="BN64" i="6"/>
  <c r="D64" i="6"/>
  <c r="BO64" i="6"/>
  <c r="BS64" i="6"/>
  <c r="BW64" i="6"/>
  <c r="BX66" i="6"/>
  <c r="BV66" i="6"/>
  <c r="BT66" i="6"/>
  <c r="BR66" i="6"/>
  <c r="BP66" i="6"/>
  <c r="BN66" i="6"/>
  <c r="D66" i="6"/>
  <c r="BO66" i="6"/>
  <c r="BS66" i="6"/>
  <c r="BW66" i="6"/>
  <c r="BX68" i="6"/>
  <c r="BV68" i="6"/>
  <c r="BT68" i="6"/>
  <c r="BR68" i="6"/>
  <c r="BP68" i="6"/>
  <c r="BN68" i="6"/>
  <c r="D68" i="6"/>
  <c r="BO68" i="6"/>
  <c r="BS68" i="6"/>
  <c r="BW68" i="6"/>
  <c r="BX70" i="6"/>
  <c r="BV70" i="6"/>
  <c r="BT70" i="6"/>
  <c r="BR70" i="6"/>
  <c r="BP70" i="6"/>
  <c r="BN70" i="6"/>
  <c r="D70" i="6"/>
  <c r="BO70" i="6"/>
  <c r="BS70" i="6"/>
  <c r="BW70" i="6"/>
  <c r="BX72" i="6"/>
  <c r="BV72" i="6"/>
  <c r="BT72" i="6"/>
  <c r="BR72" i="6"/>
  <c r="BP72" i="6"/>
  <c r="BN72" i="6"/>
  <c r="D72" i="6"/>
  <c r="BO72" i="6"/>
  <c r="BS72" i="6"/>
  <c r="BW72" i="6"/>
  <c r="BM73" i="6"/>
  <c r="BQ73" i="6"/>
  <c r="BU73" i="6"/>
  <c r="BX74" i="6"/>
  <c r="BV74" i="6"/>
  <c r="BT74" i="6"/>
  <c r="BR74" i="6"/>
  <c r="BP74" i="6"/>
  <c r="BN74" i="6"/>
  <c r="D74" i="6"/>
  <c r="BO74" i="6"/>
  <c r="BS74" i="6"/>
  <c r="BW74" i="6"/>
  <c r="BM75" i="6"/>
  <c r="BQ75" i="6"/>
  <c r="BU75" i="6"/>
  <c r="BX76" i="6"/>
  <c r="BV76" i="6"/>
  <c r="BT76" i="6"/>
  <c r="BR76" i="6"/>
  <c r="BP76" i="6"/>
  <c r="BN76" i="6"/>
  <c r="D76" i="6"/>
  <c r="BO76" i="6"/>
  <c r="BS76" i="6"/>
  <c r="BW76" i="6"/>
  <c r="BM77" i="6"/>
  <c r="BQ77" i="6"/>
  <c r="BU77" i="6"/>
  <c r="BX78" i="6"/>
  <c r="BV78" i="6"/>
  <c r="BT78" i="6"/>
  <c r="BR78" i="6"/>
  <c r="BP78" i="6"/>
  <c r="BN78" i="6"/>
  <c r="D78" i="6"/>
  <c r="BO78" i="6"/>
  <c r="BS78" i="6"/>
  <c r="BW78" i="6"/>
  <c r="BM79" i="6"/>
  <c r="BQ79" i="6"/>
  <c r="BU79" i="6"/>
  <c r="BX80" i="6"/>
  <c r="BV80" i="6"/>
  <c r="BT80" i="6"/>
  <c r="BR80" i="6"/>
  <c r="BP80" i="6"/>
  <c r="BN80" i="6"/>
  <c r="D80" i="6"/>
  <c r="BO80" i="6"/>
  <c r="BS80" i="6"/>
  <c r="BW80" i="6"/>
  <c r="BM81" i="6"/>
  <c r="BQ81" i="6"/>
  <c r="BU81" i="6"/>
  <c r="BX82" i="6"/>
  <c r="BV82" i="6"/>
  <c r="BT82" i="6"/>
  <c r="BR82" i="6"/>
  <c r="BP82" i="6"/>
  <c r="BN82" i="6"/>
  <c r="D82" i="6"/>
  <c r="BO82" i="6"/>
  <c r="BS82" i="6"/>
  <c r="BW82" i="6"/>
  <c r="BM83" i="6"/>
  <c r="BQ83" i="6"/>
  <c r="BU83" i="6"/>
  <c r="BX84" i="6"/>
  <c r="BV84" i="6"/>
  <c r="BT84" i="6"/>
  <c r="BR84" i="6"/>
  <c r="BP84" i="6"/>
  <c r="BN84" i="6"/>
  <c r="D84" i="6"/>
  <c r="BO84" i="6"/>
  <c r="BS84" i="6"/>
  <c r="BW84" i="6"/>
  <c r="BM85" i="6"/>
  <c r="BQ85" i="6"/>
  <c r="BU85" i="6"/>
  <c r="BX86" i="6"/>
  <c r="BV86" i="6"/>
  <c r="BT86" i="6"/>
  <c r="BR86" i="6"/>
  <c r="BP86" i="6"/>
  <c r="BN86" i="6"/>
  <c r="D86" i="6"/>
  <c r="BO86" i="6"/>
  <c r="BS86" i="6"/>
  <c r="BW86" i="6"/>
  <c r="BM87" i="6"/>
  <c r="BQ87" i="6"/>
  <c r="BU87" i="6"/>
  <c r="BX88" i="6"/>
  <c r="BV88" i="6"/>
  <c r="BT88" i="6"/>
  <c r="BR88" i="6"/>
  <c r="BP88" i="6"/>
  <c r="BN88" i="6"/>
  <c r="D88" i="6"/>
  <c r="BO88" i="6"/>
  <c r="BS88" i="6"/>
  <c r="BW88" i="6"/>
  <c r="BM89" i="6"/>
  <c r="BQ89" i="6"/>
  <c r="BU89" i="6"/>
  <c r="BX90" i="6"/>
  <c r="BV90" i="6"/>
  <c r="BT90" i="6"/>
  <c r="BR90" i="6"/>
  <c r="BP90" i="6"/>
  <c r="BN90" i="6"/>
  <c r="D90" i="6"/>
  <c r="BO90" i="6"/>
  <c r="BS90" i="6"/>
  <c r="BW90" i="6"/>
  <c r="BM91" i="6"/>
  <c r="BQ91" i="6"/>
  <c r="BU91" i="6"/>
  <c r="BX73" i="6"/>
  <c r="BV73" i="6"/>
  <c r="BT73" i="6"/>
  <c r="BR73" i="6"/>
  <c r="BP73" i="6"/>
  <c r="BN73" i="6"/>
  <c r="D73" i="6"/>
  <c r="BO73" i="6"/>
  <c r="BS73" i="6"/>
  <c r="BW73" i="6"/>
  <c r="BX75" i="6"/>
  <c r="BV75" i="6"/>
  <c r="BT75" i="6"/>
  <c r="BR75" i="6"/>
  <c r="BP75" i="6"/>
  <c r="BN75" i="6"/>
  <c r="D75" i="6"/>
  <c r="BO75" i="6"/>
  <c r="BS75" i="6"/>
  <c r="BW75" i="6"/>
  <c r="BX77" i="6"/>
  <c r="BV77" i="6"/>
  <c r="BT77" i="6"/>
  <c r="BR77" i="6"/>
  <c r="BP77" i="6"/>
  <c r="BN77" i="6"/>
  <c r="D77" i="6"/>
  <c r="BO77" i="6"/>
  <c r="BS77" i="6"/>
  <c r="BW77" i="6"/>
  <c r="BX79" i="6"/>
  <c r="BV79" i="6"/>
  <c r="BT79" i="6"/>
  <c r="BR79" i="6"/>
  <c r="BP79" i="6"/>
  <c r="BN79" i="6"/>
  <c r="D79" i="6"/>
  <c r="BO79" i="6"/>
  <c r="BS79" i="6"/>
  <c r="BW79" i="6"/>
  <c r="BX81" i="6"/>
  <c r="BV81" i="6"/>
  <c r="BT81" i="6"/>
  <c r="BR81" i="6"/>
  <c r="BP81" i="6"/>
  <c r="BN81" i="6"/>
  <c r="D81" i="6"/>
  <c r="BO81" i="6"/>
  <c r="BS81" i="6"/>
  <c r="BW81" i="6"/>
  <c r="BX83" i="6"/>
  <c r="BV83" i="6"/>
  <c r="BT83" i="6"/>
  <c r="BR83" i="6"/>
  <c r="BP83" i="6"/>
  <c r="BN83" i="6"/>
  <c r="D83" i="6"/>
  <c r="BO83" i="6"/>
  <c r="BS83" i="6"/>
  <c r="BW83" i="6"/>
  <c r="BX85" i="6"/>
  <c r="BV85" i="6"/>
  <c r="BT85" i="6"/>
  <c r="BR85" i="6"/>
  <c r="BP85" i="6"/>
  <c r="BN85" i="6"/>
  <c r="D85" i="6"/>
  <c r="BO85" i="6"/>
  <c r="BS85" i="6"/>
  <c r="BW85" i="6"/>
  <c r="BX87" i="6"/>
  <c r="BV87" i="6"/>
  <c r="BT87" i="6"/>
  <c r="BR87" i="6"/>
  <c r="BP87" i="6"/>
  <c r="BN87" i="6"/>
  <c r="D87" i="6"/>
  <c r="BO87" i="6"/>
  <c r="BS87" i="6"/>
  <c r="BW87" i="6"/>
  <c r="BX89" i="6"/>
  <c r="BV89" i="6"/>
  <c r="BT89" i="6"/>
  <c r="BR89" i="6"/>
  <c r="BP89" i="6"/>
  <c r="BN89" i="6"/>
  <c r="D89" i="6"/>
  <c r="BO89" i="6"/>
  <c r="BS89" i="6"/>
  <c r="BW89" i="6"/>
  <c r="BX91" i="6"/>
  <c r="BV91" i="6"/>
  <c r="BT91" i="6"/>
  <c r="BR91" i="6"/>
  <c r="BP91" i="6"/>
  <c r="BN91" i="6"/>
  <c r="D91" i="6"/>
  <c r="BO91" i="6"/>
  <c r="BS91" i="6"/>
  <c r="BW91" i="6"/>
  <c r="BM92" i="6"/>
  <c r="BO92" i="6"/>
  <c r="BQ92" i="6"/>
  <c r="BS92" i="6"/>
  <c r="BU92" i="6"/>
  <c r="BW92" i="6"/>
  <c r="BM93" i="6"/>
  <c r="BO93" i="6"/>
  <c r="BQ93" i="6"/>
  <c r="BS93" i="6"/>
  <c r="BU93" i="6"/>
  <c r="BW93" i="6"/>
  <c r="BM94" i="6"/>
  <c r="BO94" i="6"/>
  <c r="BQ94" i="6"/>
  <c r="BS94" i="6"/>
  <c r="BU94" i="6"/>
  <c r="BW94" i="6"/>
  <c r="BM95" i="6"/>
  <c r="BO95" i="6"/>
  <c r="BQ95" i="6"/>
  <c r="BS95" i="6"/>
  <c r="BU95" i="6"/>
  <c r="BW95" i="6"/>
  <c r="D92" i="6"/>
  <c r="BN92" i="6"/>
  <c r="BP92" i="6"/>
  <c r="BR92" i="6"/>
  <c r="BT92" i="6"/>
  <c r="BV92" i="6"/>
  <c r="BX92" i="6"/>
  <c r="D93" i="6"/>
  <c r="BN93" i="6"/>
  <c r="BP93" i="6"/>
  <c r="BR93" i="6"/>
  <c r="BT93" i="6"/>
  <c r="BV93" i="6"/>
  <c r="BX93" i="6"/>
  <c r="D94" i="6"/>
  <c r="BN94" i="6"/>
  <c r="BP94" i="6"/>
  <c r="BR94" i="6"/>
  <c r="BT94" i="6"/>
  <c r="BV94" i="6"/>
  <c r="BX94" i="6"/>
  <c r="D95" i="6"/>
  <c r="BN95" i="6"/>
  <c r="BP95" i="6"/>
  <c r="BR95" i="6"/>
  <c r="BT95" i="6"/>
  <c r="BV95" i="6"/>
  <c r="BX95" i="6"/>
  <c r="BX137" i="6"/>
  <c r="BV137" i="6"/>
  <c r="BT137" i="6"/>
  <c r="BR137" i="6"/>
  <c r="BP137" i="6"/>
  <c r="BN137" i="6"/>
  <c r="D137" i="6"/>
  <c r="BU137" i="6"/>
  <c r="BQ137" i="6"/>
  <c r="BM137" i="6"/>
  <c r="BS137" i="6"/>
  <c r="BM96" i="6"/>
  <c r="BO96" i="6"/>
  <c r="BQ96" i="6"/>
  <c r="BS96" i="6"/>
  <c r="BU96" i="6"/>
  <c r="BW96" i="6"/>
  <c r="BM97" i="6"/>
  <c r="BO97" i="6"/>
  <c r="BQ97" i="6"/>
  <c r="BS97" i="6"/>
  <c r="BU97" i="6"/>
  <c r="BW97" i="6"/>
  <c r="BM98" i="6"/>
  <c r="BO98" i="6"/>
  <c r="BQ98" i="6"/>
  <c r="BS98" i="6"/>
  <c r="BU98" i="6"/>
  <c r="BW98" i="6"/>
  <c r="BM99" i="6"/>
  <c r="BO99" i="6"/>
  <c r="BQ99" i="6"/>
  <c r="BS99" i="6"/>
  <c r="BU99" i="6"/>
  <c r="BW99" i="6"/>
  <c r="BM100" i="6"/>
  <c r="BO100" i="6"/>
  <c r="BQ100" i="6"/>
  <c r="BS100" i="6"/>
  <c r="BU100" i="6"/>
  <c r="BW100" i="6"/>
  <c r="BM101" i="6"/>
  <c r="BO101" i="6"/>
  <c r="BQ101" i="6"/>
  <c r="BS101" i="6"/>
  <c r="BU101" i="6"/>
  <c r="BW101" i="6"/>
  <c r="BM102" i="6"/>
  <c r="BO102" i="6"/>
  <c r="BQ102" i="6"/>
  <c r="BS102" i="6"/>
  <c r="BU102" i="6"/>
  <c r="BW102" i="6"/>
  <c r="BM103" i="6"/>
  <c r="BO103" i="6"/>
  <c r="BQ103" i="6"/>
  <c r="BS103" i="6"/>
  <c r="BU103" i="6"/>
  <c r="BW103" i="6"/>
  <c r="BM104" i="6"/>
  <c r="BO104" i="6"/>
  <c r="BQ104" i="6"/>
  <c r="BS104" i="6"/>
  <c r="BU104" i="6"/>
  <c r="BW104" i="6"/>
  <c r="BM105" i="6"/>
  <c r="BO105" i="6"/>
  <c r="BQ105" i="6"/>
  <c r="BS105" i="6"/>
  <c r="BU105" i="6"/>
  <c r="BW105" i="6"/>
  <c r="BM106" i="6"/>
  <c r="BO106" i="6"/>
  <c r="BQ106" i="6"/>
  <c r="BS106" i="6"/>
  <c r="BU106" i="6"/>
  <c r="BW106" i="6"/>
  <c r="BM107" i="6"/>
  <c r="BO107" i="6"/>
  <c r="BQ107" i="6"/>
  <c r="BS107" i="6"/>
  <c r="BU107" i="6"/>
  <c r="BW107" i="6"/>
  <c r="BM108" i="6"/>
  <c r="BO108" i="6"/>
  <c r="BQ108" i="6"/>
  <c r="BS108" i="6"/>
  <c r="BU108" i="6"/>
  <c r="BW108" i="6"/>
  <c r="BM109" i="6"/>
  <c r="BO109" i="6"/>
  <c r="BQ109" i="6"/>
  <c r="BS109" i="6"/>
  <c r="BU109" i="6"/>
  <c r="BW109" i="6"/>
  <c r="BM110" i="6"/>
  <c r="BO110" i="6"/>
  <c r="BQ110" i="6"/>
  <c r="BS110" i="6"/>
  <c r="BU110" i="6"/>
  <c r="BW110" i="6"/>
  <c r="BM111" i="6"/>
  <c r="BO111" i="6"/>
  <c r="BQ111" i="6"/>
  <c r="BS111" i="6"/>
  <c r="BU111" i="6"/>
  <c r="BW111" i="6"/>
  <c r="BM112" i="6"/>
  <c r="BO112" i="6"/>
  <c r="BQ112" i="6"/>
  <c r="BS112" i="6"/>
  <c r="BU112" i="6"/>
  <c r="BW112" i="6"/>
  <c r="BM113" i="6"/>
  <c r="BO113" i="6"/>
  <c r="BQ113" i="6"/>
  <c r="BS113" i="6"/>
  <c r="BU113" i="6"/>
  <c r="BW113" i="6"/>
  <c r="BM114" i="6"/>
  <c r="BO114" i="6"/>
  <c r="BQ114" i="6"/>
  <c r="BS114" i="6"/>
  <c r="BU114" i="6"/>
  <c r="BW114" i="6"/>
  <c r="BM115" i="6"/>
  <c r="BO115" i="6"/>
  <c r="BQ115" i="6"/>
  <c r="BS115" i="6"/>
  <c r="BU115" i="6"/>
  <c r="BW115" i="6"/>
  <c r="BM116" i="6"/>
  <c r="BO116" i="6"/>
  <c r="BQ116" i="6"/>
  <c r="BS116" i="6"/>
  <c r="BU116" i="6"/>
  <c r="BW116" i="6"/>
  <c r="BM117" i="6"/>
  <c r="BO117" i="6"/>
  <c r="BQ117" i="6"/>
  <c r="BS117" i="6"/>
  <c r="BU117" i="6"/>
  <c r="BW117" i="6"/>
  <c r="BM118" i="6"/>
  <c r="BO118" i="6"/>
  <c r="BQ118" i="6"/>
  <c r="BS118" i="6"/>
  <c r="BU118" i="6"/>
  <c r="BW118" i="6"/>
  <c r="BM119" i="6"/>
  <c r="BO119" i="6"/>
  <c r="BQ119" i="6"/>
  <c r="BS119" i="6"/>
  <c r="BU119" i="6"/>
  <c r="BW119" i="6"/>
  <c r="BM120" i="6"/>
  <c r="BO120" i="6"/>
  <c r="BQ120" i="6"/>
  <c r="BS120" i="6"/>
  <c r="BU120" i="6"/>
  <c r="BW120" i="6"/>
  <c r="BO137" i="6"/>
  <c r="BW137" i="6"/>
  <c r="BM121" i="6"/>
  <c r="BO121" i="6"/>
  <c r="BQ121" i="6"/>
  <c r="BS121" i="6"/>
  <c r="BU121" i="6"/>
  <c r="BW121" i="6"/>
  <c r="BM122" i="6"/>
  <c r="BO122" i="6"/>
  <c r="BQ122" i="6"/>
  <c r="BS122" i="6"/>
  <c r="BU122" i="6"/>
  <c r="BW122" i="6"/>
  <c r="BM123" i="6"/>
  <c r="BO123" i="6"/>
  <c r="BQ123" i="6"/>
  <c r="BS123" i="6"/>
  <c r="BU123" i="6"/>
  <c r="BW123" i="6"/>
  <c r="BM124" i="6"/>
  <c r="BO124" i="6"/>
  <c r="BQ124" i="6"/>
  <c r="BS124" i="6"/>
  <c r="BU124" i="6"/>
  <c r="BW124" i="6"/>
  <c r="BM125" i="6"/>
  <c r="BO125" i="6"/>
  <c r="BQ125" i="6"/>
  <c r="BS125" i="6"/>
  <c r="BU125" i="6"/>
  <c r="BW125" i="6"/>
  <c r="BM126" i="6"/>
  <c r="BO126" i="6"/>
  <c r="BQ126" i="6"/>
  <c r="BS126" i="6"/>
  <c r="BU126" i="6"/>
  <c r="BW126" i="6"/>
  <c r="BM127" i="6"/>
  <c r="BO127" i="6"/>
  <c r="BQ127" i="6"/>
  <c r="BS127" i="6"/>
  <c r="BU127" i="6"/>
  <c r="BW127" i="6"/>
  <c r="BM128" i="6"/>
  <c r="BO128" i="6"/>
  <c r="BQ128" i="6"/>
  <c r="BS128" i="6"/>
  <c r="BU128" i="6"/>
  <c r="BW128" i="6"/>
  <c r="BM129" i="6"/>
  <c r="BO129" i="6"/>
  <c r="BQ129" i="6"/>
  <c r="BS129" i="6"/>
  <c r="BU129" i="6"/>
  <c r="BW129" i="6"/>
  <c r="BM130" i="6"/>
  <c r="BO130" i="6"/>
  <c r="BQ130" i="6"/>
  <c r="BS130" i="6"/>
  <c r="BU130" i="6"/>
  <c r="BW130" i="6"/>
  <c r="BM131" i="6"/>
  <c r="BO131" i="6"/>
  <c r="BQ131" i="6"/>
  <c r="BS131" i="6"/>
  <c r="BU131" i="6"/>
  <c r="BW131" i="6"/>
  <c r="BM132" i="6"/>
  <c r="BO132" i="6"/>
  <c r="BQ132" i="6"/>
  <c r="BS132" i="6"/>
  <c r="BU132" i="6"/>
  <c r="BW132" i="6"/>
  <c r="BM133" i="6"/>
  <c r="BO133" i="6"/>
  <c r="BQ133" i="6"/>
  <c r="BS133" i="6"/>
  <c r="BU133" i="6"/>
  <c r="BW133" i="6"/>
  <c r="BM134" i="6"/>
  <c r="BO134" i="6"/>
  <c r="BQ134" i="6"/>
  <c r="BS134" i="6"/>
  <c r="BU134" i="6"/>
  <c r="BW134" i="6"/>
  <c r="BM135" i="6"/>
  <c r="BO135" i="6"/>
  <c r="BQ135" i="6"/>
  <c r="BS135" i="6"/>
  <c r="BU135" i="6"/>
  <c r="BW135" i="6"/>
  <c r="BX136" i="6"/>
  <c r="BV136" i="6"/>
  <c r="BT136" i="6"/>
  <c r="BR136" i="6"/>
  <c r="BP136" i="6"/>
  <c r="BN136" i="6"/>
  <c r="D136" i="6"/>
  <c r="BO136" i="6"/>
  <c r="BS136" i="6"/>
  <c r="BW136" i="6"/>
  <c r="BX138" i="6"/>
  <c r="BV138" i="6"/>
  <c r="BT138" i="6"/>
  <c r="BR138" i="6"/>
  <c r="BP138" i="6"/>
  <c r="BN138" i="6"/>
  <c r="D138" i="6"/>
  <c r="BO138" i="6"/>
  <c r="BS138" i="6"/>
  <c r="BW138" i="6"/>
  <c r="D139" i="6"/>
  <c r="BN139" i="6"/>
  <c r="BP139" i="6"/>
  <c r="BR139" i="6"/>
  <c r="BT139" i="6"/>
  <c r="BV139" i="6"/>
  <c r="BX139" i="6"/>
  <c r="D140" i="6"/>
  <c r="BN140" i="6"/>
  <c r="BP140" i="6"/>
  <c r="BR140" i="6"/>
  <c r="BT140" i="6"/>
  <c r="BV140" i="6"/>
  <c r="BX140" i="6"/>
  <c r="D141" i="6"/>
  <c r="BN141" i="6"/>
  <c r="BP141" i="6"/>
  <c r="BR141" i="6"/>
  <c r="BT141" i="6"/>
  <c r="BV141" i="6"/>
  <c r="BX141" i="6"/>
  <c r="BX142" i="6"/>
  <c r="BV142" i="6"/>
  <c r="BT142" i="6"/>
  <c r="BR142" i="6"/>
  <c r="BP142" i="6"/>
  <c r="BN142" i="6"/>
  <c r="D142" i="6"/>
  <c r="BO142" i="6"/>
  <c r="BS142" i="6"/>
  <c r="BW142" i="6"/>
  <c r="BM143" i="6"/>
  <c r="BQ143" i="6"/>
  <c r="BU143" i="6"/>
  <c r="BO144" i="6"/>
  <c r="BW144" i="6"/>
  <c r="BM139" i="6"/>
  <c r="BO139" i="6"/>
  <c r="BQ139" i="6"/>
  <c r="BS139" i="6"/>
  <c r="BU139" i="6"/>
  <c r="BW139" i="6"/>
  <c r="BM140" i="6"/>
  <c r="BO140" i="6"/>
  <c r="BQ140" i="6"/>
  <c r="BS140" i="6"/>
  <c r="BU140" i="6"/>
  <c r="BW140" i="6"/>
  <c r="BM141" i="6"/>
  <c r="BO141" i="6"/>
  <c r="BQ141" i="6"/>
  <c r="BS141" i="6"/>
  <c r="BU141" i="6"/>
  <c r="BW141" i="6"/>
  <c r="BM142" i="6"/>
  <c r="BQ142" i="6"/>
  <c r="BU142" i="6"/>
  <c r="BX143" i="6"/>
  <c r="BV143" i="6"/>
  <c r="BT143" i="6"/>
  <c r="BR143" i="6"/>
  <c r="BP143" i="6"/>
  <c r="BN143" i="6"/>
  <c r="D143" i="6"/>
  <c r="BO143" i="6"/>
  <c r="BS143" i="6"/>
  <c r="BW143" i="6"/>
  <c r="BX144" i="6"/>
  <c r="BV144" i="6"/>
  <c r="BT144" i="6"/>
  <c r="BR144" i="6"/>
  <c r="BP144" i="6"/>
  <c r="BN144" i="6"/>
  <c r="D144" i="6"/>
  <c r="BU144" i="6"/>
  <c r="BQ144" i="6"/>
  <c r="BM144" i="6"/>
  <c r="BS144" i="6"/>
  <c r="BX145" i="6"/>
  <c r="BV145" i="6"/>
  <c r="BT145" i="6"/>
  <c r="BR145" i="6"/>
  <c r="BP145" i="6"/>
  <c r="BN145" i="6"/>
  <c r="D145" i="6"/>
  <c r="BO145" i="6"/>
  <c r="BS145" i="6"/>
  <c r="BW145" i="6"/>
  <c r="BM146" i="6"/>
  <c r="BQ146" i="6"/>
  <c r="BU146" i="6"/>
  <c r="BX147" i="6"/>
  <c r="BV147" i="6"/>
  <c r="BT147" i="6"/>
  <c r="BR147" i="6"/>
  <c r="BP147" i="6"/>
  <c r="BN147" i="6"/>
  <c r="D147" i="6"/>
  <c r="BO147" i="6"/>
  <c r="BS147" i="6"/>
  <c r="BW147" i="6"/>
  <c r="BM148" i="6"/>
  <c r="BQ148" i="6"/>
  <c r="BU148" i="6"/>
  <c r="BX146" i="6"/>
  <c r="BV146" i="6"/>
  <c r="BT146" i="6"/>
  <c r="BR146" i="6"/>
  <c r="BP146" i="6"/>
  <c r="BN146" i="6"/>
  <c r="D146" i="6"/>
  <c r="BO146" i="6"/>
  <c r="BS146" i="6"/>
  <c r="BW146" i="6"/>
  <c r="BX148" i="6"/>
  <c r="BV148" i="6"/>
  <c r="BT148" i="6"/>
  <c r="BR148" i="6"/>
  <c r="BP148" i="6"/>
  <c r="BN148" i="6"/>
  <c r="D148" i="6"/>
  <c r="BO148" i="6"/>
  <c r="BS148" i="6"/>
  <c r="BW148" i="6"/>
  <c r="BM149" i="6"/>
  <c r="BO149" i="6"/>
  <c r="BQ149" i="6"/>
  <c r="BS149" i="6"/>
  <c r="BU149" i="6"/>
  <c r="BW149" i="6"/>
  <c r="D149" i="6"/>
  <c r="BN149" i="6"/>
  <c r="BP149" i="6"/>
  <c r="BR149" i="6"/>
  <c r="BT149" i="6"/>
  <c r="BV149" i="6"/>
  <c r="BX149" i="6"/>
  <c r="BM150" i="6"/>
  <c r="BO150" i="6"/>
  <c r="BQ150" i="6"/>
  <c r="BS150" i="6"/>
  <c r="BU150" i="6"/>
  <c r="BW150" i="6"/>
  <c r="BM151" i="6"/>
  <c r="BO151" i="6"/>
  <c r="BQ151" i="6"/>
  <c r="BS151" i="6"/>
  <c r="BU151" i="6"/>
  <c r="BW151" i="6"/>
  <c r="BM152" i="6"/>
  <c r="BO152" i="6"/>
  <c r="BQ152" i="6"/>
  <c r="BS152" i="6"/>
  <c r="BU152" i="6"/>
  <c r="BW152" i="6"/>
  <c r="BX153" i="6"/>
  <c r="BV153" i="6"/>
  <c r="BT153" i="6"/>
  <c r="BR153" i="6"/>
  <c r="BP153" i="6"/>
  <c r="BN153" i="6"/>
  <c r="BM153" i="6"/>
  <c r="BQ153" i="6"/>
  <c r="BU153" i="6"/>
  <c r="BX154" i="6"/>
  <c r="BV154" i="6"/>
  <c r="BT154" i="6"/>
  <c r="BR154" i="6"/>
  <c r="BP154" i="6"/>
  <c r="BN154" i="6"/>
  <c r="BW154" i="6"/>
  <c r="BS154" i="6"/>
  <c r="BO154" i="6"/>
  <c r="D154" i="6"/>
  <c r="BQ154" i="6"/>
  <c r="BM155" i="6"/>
  <c r="BQ155" i="6"/>
  <c r="BU155" i="6"/>
  <c r="BX155" i="6"/>
  <c r="BV155" i="6"/>
  <c r="BT155" i="6"/>
  <c r="BR155" i="6"/>
  <c r="BP155" i="6"/>
  <c r="BN155" i="6"/>
  <c r="D155" i="6"/>
  <c r="BO155" i="6"/>
  <c r="BS155" i="6"/>
  <c r="BW155" i="6"/>
  <c r="F4" i="5"/>
  <c r="F3" i="5"/>
  <c r="B13" i="5"/>
  <c r="C13" i="5" l="1"/>
  <c r="D13" i="5" s="1"/>
  <c r="F13" i="5" s="1"/>
  <c r="B14" i="5"/>
  <c r="C14" i="5" l="1"/>
  <c r="D14" i="5" s="1"/>
  <c r="F14" i="5" s="1"/>
  <c r="B15" i="5"/>
  <c r="C15" i="5" s="1"/>
  <c r="D15" i="5" s="1"/>
  <c r="F15" i="5" s="1"/>
  <c r="G15" i="5" l="1"/>
  <c r="G14" i="5"/>
  <c r="G13" i="5"/>
  <c r="G12" i="5"/>
  <c r="G11" i="5"/>
  <c r="G9" i="5"/>
  <c r="G3" i="5"/>
  <c r="G10" i="5"/>
  <c r="G4" i="5"/>
  <c r="E182" i="2" l="1"/>
  <c r="E181" i="2"/>
  <c r="E180" i="2"/>
  <c r="E179" i="2"/>
  <c r="E178" i="2"/>
  <c r="E177" i="2"/>
  <c r="E176" i="2"/>
  <c r="E175" i="2"/>
  <c r="E174" i="2"/>
  <c r="E173" i="2"/>
  <c r="E172" i="2"/>
  <c r="E171" i="2"/>
  <c r="E170" i="2"/>
  <c r="E169" i="2"/>
  <c r="E168" i="2"/>
  <c r="E167" i="2"/>
  <c r="E166" i="2"/>
  <c r="E165" i="2"/>
  <c r="E164" i="2"/>
  <c r="E163" i="2"/>
  <c r="E162" i="2"/>
  <c r="E161" i="2"/>
  <c r="E160" i="2"/>
  <c r="E159" i="2"/>
  <c r="E158" i="2"/>
  <c r="E157" i="2"/>
  <c r="E156" i="2"/>
  <c r="E155" i="2"/>
  <c r="E154" i="2"/>
  <c r="E153" i="2"/>
  <c r="E152" i="2"/>
  <c r="E151" i="2"/>
  <c r="E150" i="2"/>
  <c r="E149" i="2"/>
  <c r="E148" i="2"/>
  <c r="E147" i="2"/>
  <c r="E146" i="2"/>
  <c r="E145" i="2"/>
  <c r="E144" i="2"/>
  <c r="E143" i="2"/>
  <c r="E142" i="2"/>
  <c r="E141" i="2"/>
  <c r="E140" i="2"/>
  <c r="E139" i="2"/>
  <c r="E138" i="2"/>
  <c r="E137" i="2"/>
  <c r="E136" i="2"/>
  <c r="E135" i="2"/>
  <c r="E134" i="2"/>
  <c r="E133" i="2"/>
  <c r="E132" i="2"/>
  <c r="E131" i="2"/>
  <c r="E130" i="2"/>
  <c r="E129" i="2"/>
  <c r="E128" i="2"/>
  <c r="E127" i="2"/>
  <c r="E126" i="2"/>
  <c r="E125" i="2"/>
  <c r="E124" i="2"/>
  <c r="E123" i="2"/>
  <c r="E122" i="2"/>
  <c r="E121" i="2"/>
  <c r="E120" i="2"/>
  <c r="E119" i="2"/>
  <c r="E118" i="2"/>
  <c r="E117" i="2"/>
  <c r="E116" i="2"/>
  <c r="E115" i="2"/>
  <c r="E114" i="2"/>
  <c r="E113" i="2"/>
  <c r="E112" i="2"/>
  <c r="E111" i="2"/>
  <c r="E110" i="2"/>
  <c r="E109" i="2"/>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69" i="2"/>
  <c r="E68" i="2"/>
  <c r="E67" i="2"/>
  <c r="E66" i="2"/>
  <c r="E65" i="2"/>
  <c r="E64" i="2"/>
  <c r="E63" i="2"/>
  <c r="E62" i="2"/>
  <c r="E61" i="2"/>
  <c r="E60" i="2"/>
  <c r="E59" i="2"/>
  <c r="E58" i="2"/>
  <c r="E57" i="2"/>
  <c r="E56" i="2"/>
  <c r="E55" i="2"/>
  <c r="E54" i="2"/>
  <c r="E53" i="2"/>
  <c r="E52" i="2"/>
  <c r="E51" i="2"/>
  <c r="E50" i="2"/>
  <c r="E49" i="2"/>
  <c r="E48" i="2"/>
  <c r="E47" i="2"/>
  <c r="E46" i="2"/>
  <c r="E45" i="2"/>
  <c r="E44" i="2"/>
  <c r="E43" i="2"/>
  <c r="E42" i="2"/>
  <c r="E41" i="2"/>
  <c r="E40" i="2"/>
  <c r="E39" i="2"/>
  <c r="E38" i="2"/>
  <c r="E37" i="2"/>
  <c r="E36" i="2"/>
  <c r="E35" i="2"/>
  <c r="E34" i="2"/>
  <c r="E33" i="2"/>
  <c r="E32" i="2"/>
  <c r="E31" i="2"/>
  <c r="E30" i="2"/>
  <c r="E29" i="2"/>
  <c r="E28" i="2"/>
  <c r="E27" i="2"/>
  <c r="E26" i="2"/>
  <c r="E25" i="2"/>
  <c r="E24" i="2"/>
  <c r="E23" i="2"/>
  <c r="E22" i="2"/>
  <c r="E21" i="2"/>
  <c r="E20" i="2"/>
  <c r="E19" i="2"/>
  <c r="E18" i="2"/>
  <c r="E17" i="2"/>
  <c r="E16" i="2"/>
  <c r="E15" i="2"/>
  <c r="E14" i="2"/>
  <c r="E13" i="2"/>
  <c r="E12" i="2"/>
  <c r="E11" i="2"/>
  <c r="E10" i="2"/>
  <c r="E9" i="2"/>
  <c r="E8" i="2"/>
  <c r="E7" i="2"/>
  <c r="E6" i="2"/>
  <c r="E5" i="2"/>
  <c r="E4" i="2"/>
  <c r="E3" i="2"/>
  <c r="CV9" i="4" l="1"/>
  <c r="CU9" i="4"/>
  <c r="CT9" i="4"/>
  <c r="CS9" i="4"/>
  <c r="CR9" i="4"/>
  <c r="CQ9" i="4"/>
  <c r="CP9" i="4"/>
  <c r="CO9" i="4"/>
  <c r="CN9" i="4"/>
  <c r="CM9" i="4"/>
  <c r="CL9" i="4"/>
  <c r="CK9" i="4"/>
  <c r="CV8" i="4"/>
  <c r="CU8" i="4"/>
  <c r="CT8" i="4"/>
  <c r="CS8" i="4"/>
  <c r="CR8" i="4"/>
  <c r="CQ8" i="4"/>
  <c r="CP8" i="4"/>
  <c r="CO8" i="4"/>
  <c r="CN8" i="4"/>
  <c r="CM8" i="4"/>
  <c r="CL8" i="4"/>
  <c r="CK8" i="4"/>
  <c r="CV7" i="4"/>
  <c r="CU7" i="4"/>
  <c r="CT7" i="4"/>
  <c r="CS7" i="4"/>
  <c r="CR7" i="4"/>
  <c r="CQ7" i="4"/>
  <c r="CP7" i="4"/>
  <c r="CO7" i="4"/>
  <c r="CN7" i="4"/>
  <c r="CM7" i="4"/>
  <c r="CL7" i="4"/>
  <c r="CK7" i="4"/>
  <c r="CV6" i="4"/>
  <c r="CU6" i="4"/>
  <c r="CT6" i="4"/>
  <c r="CS6" i="4"/>
  <c r="CR6" i="4"/>
  <c r="CQ6" i="4"/>
  <c r="CP6" i="4"/>
  <c r="CO6" i="4"/>
  <c r="CN6" i="4"/>
  <c r="CM6" i="4"/>
  <c r="CL6" i="4"/>
  <c r="CK6" i="4"/>
  <c r="DH9" i="4" l="1"/>
  <c r="DT9" i="4" s="1"/>
  <c r="DG9" i="4"/>
  <c r="DS9" i="4" s="1"/>
  <c r="DF9" i="4"/>
  <c r="DR9" i="4" s="1"/>
  <c r="DE9" i="4"/>
  <c r="DQ9" i="4" s="1"/>
  <c r="DD9" i="4"/>
  <c r="DP9" i="4" s="1"/>
  <c r="DC9" i="4"/>
  <c r="DO9" i="4" s="1"/>
  <c r="DB9" i="4"/>
  <c r="DN9" i="4" s="1"/>
  <c r="DA9" i="4"/>
  <c r="DM9" i="4" s="1"/>
  <c r="CZ9" i="4"/>
  <c r="DL9" i="4" s="1"/>
  <c r="CY9" i="4"/>
  <c r="DK9" i="4" s="1"/>
  <c r="CX9" i="4"/>
  <c r="DJ9" i="4" s="1"/>
  <c r="CW9" i="4"/>
  <c r="DI9" i="4" s="1"/>
  <c r="DH8" i="4"/>
  <c r="DT8" i="4" s="1"/>
  <c r="DG8" i="4"/>
  <c r="DS8" i="4" s="1"/>
  <c r="DF8" i="4"/>
  <c r="DR8" i="4" s="1"/>
  <c r="DE8" i="4"/>
  <c r="DQ8" i="4" s="1"/>
  <c r="DD8" i="4"/>
  <c r="DP8" i="4" s="1"/>
  <c r="DC8" i="4"/>
  <c r="DO8" i="4" s="1"/>
  <c r="DB8" i="4"/>
  <c r="DN8" i="4" s="1"/>
  <c r="DA8" i="4"/>
  <c r="DM8" i="4" s="1"/>
  <c r="CZ8" i="4"/>
  <c r="DL8" i="4" s="1"/>
  <c r="CY8" i="4"/>
  <c r="DK8" i="4" s="1"/>
  <c r="CX8" i="4"/>
  <c r="DJ8" i="4" s="1"/>
  <c r="CW8" i="4"/>
  <c r="DI8" i="4" s="1"/>
  <c r="DH7" i="4"/>
  <c r="DT7" i="4" s="1"/>
  <c r="DG7" i="4"/>
  <c r="DS7" i="4" s="1"/>
  <c r="DF7" i="4"/>
  <c r="DR7" i="4" s="1"/>
  <c r="DE7" i="4"/>
  <c r="DQ7" i="4" s="1"/>
  <c r="DD7" i="4"/>
  <c r="DP7" i="4" s="1"/>
  <c r="DC7" i="4"/>
  <c r="DO7" i="4" s="1"/>
  <c r="DB7" i="4"/>
  <c r="DN7" i="4" s="1"/>
  <c r="DA7" i="4"/>
  <c r="DM7" i="4" s="1"/>
  <c r="CZ7" i="4"/>
  <c r="DL7" i="4" s="1"/>
  <c r="CY7" i="4"/>
  <c r="DK7" i="4" s="1"/>
  <c r="CX7" i="4"/>
  <c r="DJ7" i="4" s="1"/>
  <c r="CW7" i="4"/>
  <c r="DI7" i="4" s="1"/>
  <c r="DH6" i="4"/>
  <c r="DT6" i="4" s="1"/>
  <c r="DG6" i="4"/>
  <c r="DS6" i="4" s="1"/>
  <c r="DF6" i="4"/>
  <c r="DR6" i="4" s="1"/>
  <c r="DE6" i="4"/>
  <c r="DQ6" i="4" s="1"/>
  <c r="DD6" i="4"/>
  <c r="DP6" i="4" s="1"/>
  <c r="DC6" i="4"/>
  <c r="DO6" i="4" s="1"/>
  <c r="DB6" i="4"/>
  <c r="DN6" i="4" s="1"/>
  <c r="DA6" i="4"/>
  <c r="DM6" i="4" s="1"/>
  <c r="CZ6" i="4"/>
  <c r="DL6" i="4" s="1"/>
  <c r="CY6" i="4"/>
  <c r="DK6" i="4" s="1"/>
  <c r="CX6" i="4"/>
  <c r="DJ6" i="4" s="1"/>
  <c r="CW6" i="4"/>
  <c r="DI6" i="4" s="1"/>
  <c r="CJ9" i="4"/>
  <c r="CI9" i="4"/>
  <c r="CH9" i="4"/>
  <c r="CG9" i="4"/>
  <c r="CF9" i="4"/>
  <c r="CE9" i="4"/>
  <c r="CD9" i="4"/>
  <c r="CC9" i="4"/>
  <c r="CB9" i="4"/>
  <c r="CA9" i="4"/>
  <c r="BZ9" i="4"/>
  <c r="BY9" i="4"/>
  <c r="CJ8" i="4"/>
  <c r="CI8" i="4"/>
  <c r="CH8" i="4"/>
  <c r="CG8" i="4"/>
  <c r="CF8" i="4"/>
  <c r="CE8" i="4"/>
  <c r="CD8" i="4"/>
  <c r="CC8" i="4"/>
  <c r="CB8" i="4"/>
  <c r="CA8" i="4"/>
  <c r="BZ8" i="4"/>
  <c r="BY8" i="4"/>
  <c r="CJ7" i="4"/>
  <c r="CI7" i="4"/>
  <c r="CH7" i="4"/>
  <c r="CG7" i="4"/>
  <c r="CF7" i="4"/>
  <c r="CE7" i="4"/>
  <c r="CD7" i="4"/>
  <c r="CC7" i="4"/>
  <c r="CB7" i="4"/>
  <c r="CA7" i="4"/>
  <c r="BZ7" i="4"/>
  <c r="BY7" i="4"/>
  <c r="CJ6" i="4"/>
  <c r="CI6" i="4"/>
  <c r="CH6" i="4"/>
  <c r="CG6" i="4"/>
  <c r="CF6" i="4"/>
  <c r="CE6" i="4"/>
  <c r="CD6" i="4"/>
  <c r="CC6" i="4"/>
  <c r="CB6" i="4"/>
  <c r="CA6" i="4"/>
  <c r="BZ6" i="4"/>
  <c r="BY6" i="4"/>
  <c r="D6" i="4"/>
  <c r="D7" i="4"/>
  <c r="D8" i="4"/>
  <c r="DU6" i="4" l="1"/>
  <c r="EG6" i="4" s="1"/>
  <c r="DW6" i="4"/>
  <c r="EI6" i="4" s="1"/>
  <c r="DY6" i="4"/>
  <c r="EK6" i="4" s="1"/>
  <c r="EA6" i="4"/>
  <c r="EM6" i="4" s="1"/>
  <c r="EC6" i="4"/>
  <c r="EO6" i="4" s="1"/>
  <c r="EE6" i="4"/>
  <c r="EQ6" i="4" s="1"/>
  <c r="DU7" i="4"/>
  <c r="EG7" i="4" s="1"/>
  <c r="DW7" i="4"/>
  <c r="EI7" i="4" s="1"/>
  <c r="DY7" i="4"/>
  <c r="EK7" i="4" s="1"/>
  <c r="EA7" i="4"/>
  <c r="EM7" i="4" s="1"/>
  <c r="EC7" i="4"/>
  <c r="EO7" i="4" s="1"/>
  <c r="EE7" i="4"/>
  <c r="EQ7" i="4" s="1"/>
  <c r="DU8" i="4"/>
  <c r="EG8" i="4" s="1"/>
  <c r="DW8" i="4"/>
  <c r="EI8" i="4" s="1"/>
  <c r="DY8" i="4"/>
  <c r="EK8" i="4" s="1"/>
  <c r="EA8" i="4"/>
  <c r="EM8" i="4" s="1"/>
  <c r="EC8" i="4"/>
  <c r="EO8" i="4" s="1"/>
  <c r="EE8" i="4"/>
  <c r="EQ8" i="4" s="1"/>
  <c r="DU9" i="4"/>
  <c r="EG9" i="4" s="1"/>
  <c r="DW9" i="4"/>
  <c r="EI9" i="4" s="1"/>
  <c r="DY9" i="4"/>
  <c r="EK9" i="4" s="1"/>
  <c r="EA9" i="4"/>
  <c r="EM9" i="4" s="1"/>
  <c r="EC9" i="4"/>
  <c r="EO9" i="4" s="1"/>
  <c r="EE9" i="4"/>
  <c r="EQ9" i="4" s="1"/>
  <c r="DV6" i="4"/>
  <c r="EH6" i="4" s="1"/>
  <c r="DX6" i="4"/>
  <c r="EJ6" i="4" s="1"/>
  <c r="DZ6" i="4"/>
  <c r="EL6" i="4" s="1"/>
  <c r="EB6" i="4"/>
  <c r="EN6" i="4" s="1"/>
  <c r="ED6" i="4"/>
  <c r="EP6" i="4" s="1"/>
  <c r="EF6" i="4"/>
  <c r="ER6" i="4" s="1"/>
  <c r="DV7" i="4"/>
  <c r="EH7" i="4" s="1"/>
  <c r="DX7" i="4"/>
  <c r="EJ7" i="4" s="1"/>
  <c r="DZ7" i="4"/>
  <c r="EL7" i="4" s="1"/>
  <c r="EB7" i="4"/>
  <c r="EN7" i="4" s="1"/>
  <c r="ED7" i="4"/>
  <c r="EP7" i="4" s="1"/>
  <c r="EF7" i="4"/>
  <c r="ER7" i="4" s="1"/>
  <c r="DV8" i="4"/>
  <c r="EH8" i="4" s="1"/>
  <c r="DX8" i="4"/>
  <c r="EJ8" i="4" s="1"/>
  <c r="DZ8" i="4"/>
  <c r="EL8" i="4" s="1"/>
  <c r="EB8" i="4"/>
  <c r="EN8" i="4" s="1"/>
  <c r="ED8" i="4"/>
  <c r="EP8" i="4" s="1"/>
  <c r="EF8" i="4"/>
  <c r="ER8" i="4" s="1"/>
  <c r="DV9" i="4"/>
  <c r="EH9" i="4" s="1"/>
  <c r="DX9" i="4"/>
  <c r="EJ9" i="4" s="1"/>
  <c r="DZ9" i="4"/>
  <c r="EL9" i="4" s="1"/>
  <c r="EB9" i="4"/>
  <c r="EN9" i="4" s="1"/>
  <c r="ED9" i="4"/>
  <c r="EP9" i="4" s="1"/>
  <c r="EF9" i="4"/>
  <c r="ER9" i="4" s="1"/>
  <c r="BA19" i="1"/>
  <c r="BB19" i="1"/>
  <c r="BC19" i="1"/>
  <c r="BD19" i="1"/>
  <c r="BE19" i="1"/>
  <c r="BF19" i="1"/>
  <c r="BG19" i="1"/>
  <c r="BH19" i="1"/>
  <c r="BI19" i="1"/>
  <c r="BJ19" i="1"/>
  <c r="BK19" i="1"/>
  <c r="BL19" i="1"/>
  <c r="C19" i="1"/>
  <c r="C15" i="1"/>
  <c r="BL10" i="4"/>
  <c r="BK10" i="4"/>
  <c r="BJ10" i="4"/>
  <c r="BI10" i="4"/>
  <c r="BH10" i="4"/>
  <c r="BG10" i="4"/>
  <c r="BE10" i="4"/>
  <c r="BD10" i="4"/>
  <c r="BC10" i="4"/>
  <c r="BB10" i="4"/>
  <c r="BA10" i="4"/>
  <c r="BF10" i="4"/>
  <c r="D19" i="1" l="1"/>
  <c r="BA15" i="1"/>
  <c r="BB15" i="1"/>
  <c r="BC15" i="1"/>
  <c r="BD15" i="1"/>
  <c r="BE15" i="1"/>
  <c r="BF15" i="1"/>
  <c r="BG15" i="1"/>
  <c r="BH15" i="1"/>
  <c r="BI15" i="1"/>
  <c r="BJ15" i="1"/>
  <c r="BK15" i="1"/>
  <c r="BL15" i="1"/>
  <c r="AN10" i="4"/>
  <c r="AM10" i="4"/>
  <c r="AL10" i="4"/>
  <c r="AK10" i="4"/>
  <c r="AJ10" i="4"/>
  <c r="AI10" i="4"/>
  <c r="AG10" i="4"/>
  <c r="AF10" i="4"/>
  <c r="AE10" i="4"/>
  <c r="AD10" i="4"/>
  <c r="AC10" i="4"/>
  <c r="AH10" i="4"/>
  <c r="CJ11" i="4"/>
  <c r="CI11" i="4"/>
  <c r="CH11" i="4"/>
  <c r="CG11" i="4"/>
  <c r="CF11" i="4"/>
  <c r="CE11" i="4"/>
  <c r="CD11" i="4"/>
  <c r="CB11" i="4"/>
  <c r="CA11" i="4"/>
  <c r="BZ11" i="4"/>
  <c r="BY11" i="4"/>
  <c r="CC11" i="4"/>
  <c r="CH5" i="4"/>
  <c r="CG5" i="4"/>
  <c r="CG10" i="4" s="1"/>
  <c r="BY5" i="4"/>
  <c r="BY10" i="4" s="1"/>
  <c r="CD5" i="4"/>
  <c r="P10" i="4"/>
  <c r="O10" i="4"/>
  <c r="N10" i="4"/>
  <c r="M10" i="4"/>
  <c r="L10" i="4"/>
  <c r="K10" i="4"/>
  <c r="J10" i="4"/>
  <c r="I10" i="4"/>
  <c r="H10" i="4"/>
  <c r="G10" i="4"/>
  <c r="F10" i="4"/>
  <c r="E10" i="4"/>
  <c r="CJ5" i="4"/>
  <c r="CJ10" i="4" s="1"/>
  <c r="CI5" i="4"/>
  <c r="CF5" i="4"/>
  <c r="CF10" i="4" s="1"/>
  <c r="CE5" i="4"/>
  <c r="CE10" i="4" s="1"/>
  <c r="CC5" i="4"/>
  <c r="CB5" i="4"/>
  <c r="CA5" i="4"/>
  <c r="CA10" i="4" s="1"/>
  <c r="BZ5" i="4"/>
  <c r="BZ10" i="4" s="1"/>
  <c r="CV5" i="4"/>
  <c r="CU5" i="4"/>
  <c r="CT5" i="4"/>
  <c r="CS5" i="4"/>
  <c r="CR5" i="4"/>
  <c r="CQ5" i="4"/>
  <c r="CP5" i="4"/>
  <c r="CO5" i="4"/>
  <c r="CN5" i="4"/>
  <c r="CM5" i="4"/>
  <c r="CL5" i="4"/>
  <c r="CK5" i="4"/>
  <c r="D9" i="4"/>
  <c r="D5" i="4"/>
  <c r="C11" i="4"/>
  <c r="CQ11" i="4" s="1"/>
  <c r="DC11" i="4" s="1"/>
  <c r="DO11" i="4" s="1"/>
  <c r="EA11" i="4" s="1"/>
  <c r="C10" i="4"/>
  <c r="CI153" i="6" l="1"/>
  <c r="CA153" i="6"/>
  <c r="CJ152" i="6"/>
  <c r="CF152" i="6"/>
  <c r="CB152" i="6"/>
  <c r="CJ151" i="6"/>
  <c r="CF151" i="6"/>
  <c r="CB151" i="6"/>
  <c r="CJ150" i="6"/>
  <c r="CF150" i="6"/>
  <c r="CB150" i="6"/>
  <c r="CC154" i="6"/>
  <c r="CE153" i="6"/>
  <c r="CH152" i="6"/>
  <c r="CD152" i="6"/>
  <c r="BZ152" i="6"/>
  <c r="CH151" i="6"/>
  <c r="CD151" i="6"/>
  <c r="BZ151" i="6"/>
  <c r="CH150" i="6"/>
  <c r="CD150" i="6"/>
  <c r="BZ150" i="6"/>
  <c r="CG147" i="6"/>
  <c r="CC147" i="6"/>
  <c r="BY147" i="6"/>
  <c r="CG145" i="6"/>
  <c r="BY145" i="6"/>
  <c r="CC145" i="6"/>
  <c r="CC138" i="6"/>
  <c r="CC136" i="6"/>
  <c r="CH135" i="6"/>
  <c r="CD135" i="6"/>
  <c r="BZ135" i="6"/>
  <c r="CH134" i="6"/>
  <c r="CD134" i="6"/>
  <c r="BZ134" i="6"/>
  <c r="CH133" i="6"/>
  <c r="CD133" i="6"/>
  <c r="BZ133" i="6"/>
  <c r="CH132" i="6"/>
  <c r="CD132" i="6"/>
  <c r="BZ132" i="6"/>
  <c r="CH131" i="6"/>
  <c r="CD131" i="6"/>
  <c r="BZ131" i="6"/>
  <c r="CH130" i="6"/>
  <c r="CD130" i="6"/>
  <c r="BZ130" i="6"/>
  <c r="CH129" i="6"/>
  <c r="CD129" i="6"/>
  <c r="BZ129" i="6"/>
  <c r="CH128" i="6"/>
  <c r="CD128" i="6"/>
  <c r="BZ128" i="6"/>
  <c r="CH127" i="6"/>
  <c r="CD127" i="6"/>
  <c r="BZ127" i="6"/>
  <c r="CH126" i="6"/>
  <c r="CD126" i="6"/>
  <c r="BZ126" i="6"/>
  <c r="CH125" i="6"/>
  <c r="CD125" i="6"/>
  <c r="BZ125" i="6"/>
  <c r="CH124" i="6"/>
  <c r="CD124" i="6"/>
  <c r="BZ124" i="6"/>
  <c r="CH123" i="6"/>
  <c r="CD123" i="6"/>
  <c r="BZ123" i="6"/>
  <c r="CH122" i="6"/>
  <c r="CD122" i="6"/>
  <c r="BZ122" i="6"/>
  <c r="CH121" i="6"/>
  <c r="CD121" i="6"/>
  <c r="BZ121" i="6"/>
  <c r="CG138" i="6"/>
  <c r="BY138" i="6"/>
  <c r="CG136" i="6"/>
  <c r="BY136" i="6"/>
  <c r="CJ135" i="6"/>
  <c r="CF135" i="6"/>
  <c r="CB135" i="6"/>
  <c r="CJ134" i="6"/>
  <c r="CF134" i="6"/>
  <c r="CB134" i="6"/>
  <c r="CJ133" i="6"/>
  <c r="CF133" i="6"/>
  <c r="CB133" i="6"/>
  <c r="CJ132" i="6"/>
  <c r="CF132" i="6"/>
  <c r="CB132" i="6"/>
  <c r="CJ131" i="6"/>
  <c r="CF131" i="6"/>
  <c r="CB131" i="6"/>
  <c r="CJ130" i="6"/>
  <c r="CF130" i="6"/>
  <c r="CB130" i="6"/>
  <c r="CJ129" i="6"/>
  <c r="CF129" i="6"/>
  <c r="CB129" i="6"/>
  <c r="CJ128" i="6"/>
  <c r="CF128" i="6"/>
  <c r="CB128" i="6"/>
  <c r="CJ127" i="6"/>
  <c r="CB127" i="6"/>
  <c r="CJ126" i="6"/>
  <c r="CB126" i="6"/>
  <c r="CJ125" i="6"/>
  <c r="CB125" i="6"/>
  <c r="CJ124" i="6"/>
  <c r="CB124" i="6"/>
  <c r="CJ123" i="6"/>
  <c r="CB123" i="6"/>
  <c r="CJ122" i="6"/>
  <c r="CB122" i="6"/>
  <c r="CJ121" i="6"/>
  <c r="CB121" i="6"/>
  <c r="CH120" i="6"/>
  <c r="CD120" i="6"/>
  <c r="BZ120" i="6"/>
  <c r="CH119" i="6"/>
  <c r="CD119" i="6"/>
  <c r="BZ119" i="6"/>
  <c r="CH118" i="6"/>
  <c r="CD118" i="6"/>
  <c r="BZ118" i="6"/>
  <c r="CH117" i="6"/>
  <c r="CD117" i="6"/>
  <c r="BZ117" i="6"/>
  <c r="CH116" i="6"/>
  <c r="CD116" i="6"/>
  <c r="BZ116" i="6"/>
  <c r="CH115" i="6"/>
  <c r="CD115" i="6"/>
  <c r="BZ115" i="6"/>
  <c r="CH114" i="6"/>
  <c r="CD114" i="6"/>
  <c r="BZ114" i="6"/>
  <c r="CH113" i="6"/>
  <c r="CD113" i="6"/>
  <c r="BZ113" i="6"/>
  <c r="CH112" i="6"/>
  <c r="CD112" i="6"/>
  <c r="BZ112" i="6"/>
  <c r="CH111" i="6"/>
  <c r="CD111" i="6"/>
  <c r="BZ111" i="6"/>
  <c r="CH110" i="6"/>
  <c r="CD110" i="6"/>
  <c r="BZ110" i="6"/>
  <c r="CH109" i="6"/>
  <c r="CD109" i="6"/>
  <c r="BZ109" i="6"/>
  <c r="CH108" i="6"/>
  <c r="CD108" i="6"/>
  <c r="BZ108" i="6"/>
  <c r="CH107" i="6"/>
  <c r="CD107" i="6"/>
  <c r="BZ107" i="6"/>
  <c r="CH106" i="6"/>
  <c r="CD106" i="6"/>
  <c r="BZ106" i="6"/>
  <c r="CH105" i="6"/>
  <c r="CD105" i="6"/>
  <c r="BZ105" i="6"/>
  <c r="CH104" i="6"/>
  <c r="CD104" i="6"/>
  <c r="BZ104" i="6"/>
  <c r="CH103" i="6"/>
  <c r="CD103" i="6"/>
  <c r="BZ103" i="6"/>
  <c r="CH102" i="6"/>
  <c r="CD102" i="6"/>
  <c r="BZ102" i="6"/>
  <c r="CH101" i="6"/>
  <c r="CD101" i="6"/>
  <c r="BZ101" i="6"/>
  <c r="CH100" i="6"/>
  <c r="CD100" i="6"/>
  <c r="BZ100" i="6"/>
  <c r="CH99" i="6"/>
  <c r="CD99" i="6"/>
  <c r="BZ99" i="6"/>
  <c r="CH98" i="6"/>
  <c r="CD98" i="6"/>
  <c r="BZ98" i="6"/>
  <c r="CH97" i="6"/>
  <c r="CD97" i="6"/>
  <c r="BZ97" i="6"/>
  <c r="CH96" i="6"/>
  <c r="CD96" i="6"/>
  <c r="BZ96" i="6"/>
  <c r="CF127" i="6"/>
  <c r="CF126" i="6"/>
  <c r="CF125" i="6"/>
  <c r="CF124" i="6"/>
  <c r="CF123" i="6"/>
  <c r="CF122" i="6"/>
  <c r="CF121" i="6"/>
  <c r="CJ120" i="6"/>
  <c r="CF120" i="6"/>
  <c r="CB120" i="6"/>
  <c r="CJ119" i="6"/>
  <c r="CF119" i="6"/>
  <c r="CB119" i="6"/>
  <c r="CJ118" i="6"/>
  <c r="CF118" i="6"/>
  <c r="CB118" i="6"/>
  <c r="CJ117" i="6"/>
  <c r="CF117" i="6"/>
  <c r="CB117" i="6"/>
  <c r="CJ116" i="6"/>
  <c r="CF116" i="6"/>
  <c r="CB116" i="6"/>
  <c r="CJ115" i="6"/>
  <c r="CF115" i="6"/>
  <c r="CB115" i="6"/>
  <c r="CJ114" i="6"/>
  <c r="CF114" i="6"/>
  <c r="CB114" i="6"/>
  <c r="CJ113" i="6"/>
  <c r="CF113" i="6"/>
  <c r="CB113" i="6"/>
  <c r="CJ112" i="6"/>
  <c r="CF112" i="6"/>
  <c r="CB112" i="6"/>
  <c r="CJ111" i="6"/>
  <c r="CF111" i="6"/>
  <c r="CB111" i="6"/>
  <c r="CJ110" i="6"/>
  <c r="CF110" i="6"/>
  <c r="CB110" i="6"/>
  <c r="CJ109" i="6"/>
  <c r="CF109" i="6"/>
  <c r="CB109" i="6"/>
  <c r="CJ108" i="6"/>
  <c r="CF108" i="6"/>
  <c r="CB108" i="6"/>
  <c r="CJ107" i="6"/>
  <c r="CF107" i="6"/>
  <c r="CB107" i="6"/>
  <c r="CJ106" i="6"/>
  <c r="CF106" i="6"/>
  <c r="CB106" i="6"/>
  <c r="CJ105" i="6"/>
  <c r="CF105" i="6"/>
  <c r="CB105" i="6"/>
  <c r="CJ104" i="6"/>
  <c r="CF104" i="6"/>
  <c r="CB104" i="6"/>
  <c r="CJ103" i="6"/>
  <c r="CF103" i="6"/>
  <c r="CB103" i="6"/>
  <c r="CJ102" i="6"/>
  <c r="CF102" i="6"/>
  <c r="CB102" i="6"/>
  <c r="CJ101" i="6"/>
  <c r="CF101" i="6"/>
  <c r="CB101" i="6"/>
  <c r="CJ100" i="6"/>
  <c r="CF100" i="6"/>
  <c r="CB100" i="6"/>
  <c r="CJ99" i="6"/>
  <c r="CF99" i="6"/>
  <c r="CB99" i="6"/>
  <c r="CJ98" i="6"/>
  <c r="CF98" i="6"/>
  <c r="CB98" i="6"/>
  <c r="CJ97" i="6"/>
  <c r="CF97" i="6"/>
  <c r="CB97" i="6"/>
  <c r="CJ96" i="6"/>
  <c r="CF96" i="6"/>
  <c r="CB96" i="6"/>
  <c r="CG90" i="6"/>
  <c r="CC90" i="6"/>
  <c r="BY90" i="6"/>
  <c r="CG88" i="6"/>
  <c r="CC88" i="6"/>
  <c r="BY88" i="6"/>
  <c r="CG86" i="6"/>
  <c r="CC86" i="6"/>
  <c r="BY86" i="6"/>
  <c r="CG84" i="6"/>
  <c r="CC84" i="6"/>
  <c r="BY84" i="6"/>
  <c r="CG82" i="6"/>
  <c r="CC82" i="6"/>
  <c r="BY82" i="6"/>
  <c r="CG80" i="6"/>
  <c r="CC80" i="6"/>
  <c r="BY80" i="6"/>
  <c r="CG78" i="6"/>
  <c r="CC78" i="6"/>
  <c r="BY78" i="6"/>
  <c r="CG76" i="6"/>
  <c r="CC76" i="6"/>
  <c r="BY76" i="6"/>
  <c r="CG74" i="6"/>
  <c r="CC74" i="6"/>
  <c r="BY74" i="6"/>
  <c r="CG72" i="6"/>
  <c r="BY72" i="6"/>
  <c r="CG70" i="6"/>
  <c r="BY70" i="6"/>
  <c r="CG68" i="6"/>
  <c r="BY68" i="6"/>
  <c r="CG66" i="6"/>
  <c r="BY66" i="6"/>
  <c r="CG64" i="6"/>
  <c r="BY64" i="6"/>
  <c r="CG62" i="6"/>
  <c r="BY62" i="6"/>
  <c r="CG60" i="6"/>
  <c r="BY60" i="6"/>
  <c r="CG58" i="6"/>
  <c r="BY58" i="6"/>
  <c r="CG56" i="6"/>
  <c r="BY56" i="6"/>
  <c r="CG54" i="6"/>
  <c r="BY54" i="6"/>
  <c r="CH52" i="6"/>
  <c r="CD52" i="6"/>
  <c r="BZ52" i="6"/>
  <c r="CH51" i="6"/>
  <c r="CD51" i="6"/>
  <c r="BZ51" i="6"/>
  <c r="CH50" i="6"/>
  <c r="CD50" i="6"/>
  <c r="BZ50" i="6"/>
  <c r="CH49" i="6"/>
  <c r="CD49" i="6"/>
  <c r="BZ49" i="6"/>
  <c r="CH48" i="6"/>
  <c r="CD48" i="6"/>
  <c r="BZ48" i="6"/>
  <c r="CH47" i="6"/>
  <c r="CD47" i="6"/>
  <c r="BZ47" i="6"/>
  <c r="CH46" i="6"/>
  <c r="CD46" i="6"/>
  <c r="BZ46" i="6"/>
  <c r="CH45" i="6"/>
  <c r="CD45" i="6"/>
  <c r="BZ45" i="6"/>
  <c r="CH44" i="6"/>
  <c r="CD44" i="6"/>
  <c r="BZ44" i="6"/>
  <c r="CH43" i="6"/>
  <c r="CD43" i="6"/>
  <c r="BZ43" i="6"/>
  <c r="CH42" i="6"/>
  <c r="CD42" i="6"/>
  <c r="BZ42" i="6"/>
  <c r="CH41" i="6"/>
  <c r="CD41" i="6"/>
  <c r="BZ41" i="6"/>
  <c r="CH40" i="6"/>
  <c r="CD40" i="6"/>
  <c r="BZ40" i="6"/>
  <c r="CJ36" i="6"/>
  <c r="CH36" i="6"/>
  <c r="CF36" i="6"/>
  <c r="CD36" i="6"/>
  <c r="CB36" i="6"/>
  <c r="BZ36" i="6"/>
  <c r="CJ35" i="6"/>
  <c r="CH35" i="6"/>
  <c r="CF35" i="6"/>
  <c r="CD35" i="6"/>
  <c r="CB35" i="6"/>
  <c r="BZ35" i="6"/>
  <c r="CJ34" i="6"/>
  <c r="CH34" i="6"/>
  <c r="CF34" i="6"/>
  <c r="CD34" i="6"/>
  <c r="CB34" i="6"/>
  <c r="BZ34" i="6"/>
  <c r="CJ33" i="6"/>
  <c r="CH33" i="6"/>
  <c r="CF33" i="6"/>
  <c r="CD33" i="6"/>
  <c r="CB33" i="6"/>
  <c r="BZ33" i="6"/>
  <c r="CJ32" i="6"/>
  <c r="CH32" i="6"/>
  <c r="CF32" i="6"/>
  <c r="CD32" i="6"/>
  <c r="CB32" i="6"/>
  <c r="BZ32" i="6"/>
  <c r="CJ31" i="6"/>
  <c r="CH31" i="6"/>
  <c r="CF31" i="6"/>
  <c r="CD31" i="6"/>
  <c r="CB31" i="6"/>
  <c r="BZ31" i="6"/>
  <c r="CJ30" i="6"/>
  <c r="CH30" i="6"/>
  <c r="CF30" i="6"/>
  <c r="CD30" i="6"/>
  <c r="CB30" i="6"/>
  <c r="BZ30" i="6"/>
  <c r="CJ29" i="6"/>
  <c r="CH29" i="6"/>
  <c r="CF29" i="6"/>
  <c r="CD29" i="6"/>
  <c r="CB29" i="6"/>
  <c r="BZ29" i="6"/>
  <c r="CJ28" i="6"/>
  <c r="CH28" i="6"/>
  <c r="CF28" i="6"/>
  <c r="CD28" i="6"/>
  <c r="CB28" i="6"/>
  <c r="BZ28" i="6"/>
  <c r="CJ27" i="6"/>
  <c r="CH27" i="6"/>
  <c r="CF27" i="6"/>
  <c r="CD27" i="6"/>
  <c r="CB27" i="6"/>
  <c r="BZ27" i="6"/>
  <c r="CJ26" i="6"/>
  <c r="CH26" i="6"/>
  <c r="CF26" i="6"/>
  <c r="CD26" i="6"/>
  <c r="CB26" i="6"/>
  <c r="BZ26" i="6"/>
  <c r="CJ25" i="6"/>
  <c r="CH25" i="6"/>
  <c r="CF25" i="6"/>
  <c r="CD25" i="6"/>
  <c r="CB25" i="6"/>
  <c r="BZ25" i="6"/>
  <c r="CJ24" i="6"/>
  <c r="CH24" i="6"/>
  <c r="CF24" i="6"/>
  <c r="CD24" i="6"/>
  <c r="CB24" i="6"/>
  <c r="BZ24" i="6"/>
  <c r="CJ23" i="6"/>
  <c r="CH23" i="6"/>
  <c r="CF23" i="6"/>
  <c r="CD23" i="6"/>
  <c r="CB23" i="6"/>
  <c r="BZ23" i="6"/>
  <c r="CJ22" i="6"/>
  <c r="CH22" i="6"/>
  <c r="CF22" i="6"/>
  <c r="CD22" i="6"/>
  <c r="CB22" i="6"/>
  <c r="BZ22" i="6"/>
  <c r="CJ21" i="6"/>
  <c r="CH21" i="6"/>
  <c r="CF21" i="6"/>
  <c r="CD21" i="6"/>
  <c r="CB21" i="6"/>
  <c r="BZ21" i="6"/>
  <c r="CJ20" i="6"/>
  <c r="CH20" i="6"/>
  <c r="CF20" i="6"/>
  <c r="CD20" i="6"/>
  <c r="CB20" i="6"/>
  <c r="BZ20" i="6"/>
  <c r="CJ19" i="6"/>
  <c r="CH19" i="6"/>
  <c r="CF19" i="6"/>
  <c r="CD19" i="6"/>
  <c r="CB19" i="6"/>
  <c r="BZ19" i="6"/>
  <c r="CJ18" i="6"/>
  <c r="CH18" i="6"/>
  <c r="CF18" i="6"/>
  <c r="CD18" i="6"/>
  <c r="CB18" i="6"/>
  <c r="BZ18" i="6"/>
  <c r="CJ17" i="6"/>
  <c r="CH17" i="6"/>
  <c r="CF17" i="6"/>
  <c r="CD17" i="6"/>
  <c r="CB17" i="6"/>
  <c r="BZ17" i="6"/>
  <c r="CJ15" i="6"/>
  <c r="CH15" i="6"/>
  <c r="CF15" i="6"/>
  <c r="CD15" i="6"/>
  <c r="CB15" i="6"/>
  <c r="BZ15" i="6"/>
  <c r="CJ13" i="6"/>
  <c r="CH13" i="6"/>
  <c r="CF13" i="6"/>
  <c r="CD13" i="6"/>
  <c r="CB13" i="6"/>
  <c r="BZ13" i="6"/>
  <c r="CJ12" i="6"/>
  <c r="CH12" i="6"/>
  <c r="CF12" i="6"/>
  <c r="CD12" i="6"/>
  <c r="CB12" i="6"/>
  <c r="BZ12" i="6"/>
  <c r="CJ11" i="6"/>
  <c r="CH11" i="6"/>
  <c r="CF11" i="6"/>
  <c r="CD11" i="6"/>
  <c r="CB11" i="6"/>
  <c r="BZ11" i="6"/>
  <c r="CJ10" i="6"/>
  <c r="CH10" i="6"/>
  <c r="CF10" i="6"/>
  <c r="CD10" i="6"/>
  <c r="CB10" i="6"/>
  <c r="BZ10" i="6"/>
  <c r="CJ9" i="6"/>
  <c r="CH9" i="6"/>
  <c r="CF9" i="6"/>
  <c r="CD9" i="6"/>
  <c r="CB9" i="6"/>
  <c r="BZ9" i="6"/>
  <c r="CJ8" i="6"/>
  <c r="CH8" i="6"/>
  <c r="CF8" i="6"/>
  <c r="CD8" i="6"/>
  <c r="CB8" i="6"/>
  <c r="BZ8" i="6"/>
  <c r="CJ7" i="6"/>
  <c r="CH7" i="6"/>
  <c r="CF7" i="6"/>
  <c r="CD7" i="6"/>
  <c r="CB7" i="6"/>
  <c r="BZ7" i="6"/>
  <c r="CJ6" i="6"/>
  <c r="CH6" i="6"/>
  <c r="CF6" i="6"/>
  <c r="CD6" i="6"/>
  <c r="CB6" i="6"/>
  <c r="BZ6" i="6"/>
  <c r="CJ5" i="6"/>
  <c r="CH5" i="6"/>
  <c r="CF5" i="6"/>
  <c r="CD5" i="6"/>
  <c r="CB5" i="6"/>
  <c r="BZ5" i="6"/>
  <c r="CC72" i="6"/>
  <c r="CC70" i="6"/>
  <c r="CC68" i="6"/>
  <c r="CC66" i="6"/>
  <c r="CC64" i="6"/>
  <c r="CC62" i="6"/>
  <c r="CC60" i="6"/>
  <c r="CC58" i="6"/>
  <c r="CC56" i="6"/>
  <c r="CC54" i="6"/>
  <c r="CJ52" i="6"/>
  <c r="CF52" i="6"/>
  <c r="CB52" i="6"/>
  <c r="CJ51" i="6"/>
  <c r="CF51" i="6"/>
  <c r="CB51" i="6"/>
  <c r="CJ50" i="6"/>
  <c r="CF50" i="6"/>
  <c r="CB50" i="6"/>
  <c r="CJ49" i="6"/>
  <c r="CF49" i="6"/>
  <c r="CB49" i="6"/>
  <c r="CJ48" i="6"/>
  <c r="CF48" i="6"/>
  <c r="CB48" i="6"/>
  <c r="CJ47" i="6"/>
  <c r="CF47" i="6"/>
  <c r="CB47" i="6"/>
  <c r="CJ46" i="6"/>
  <c r="CF46" i="6"/>
  <c r="CB46" i="6"/>
  <c r="CJ45" i="6"/>
  <c r="CF45" i="6"/>
  <c r="CB45" i="6"/>
  <c r="CJ44" i="6"/>
  <c r="CF44" i="6"/>
  <c r="CB44" i="6"/>
  <c r="CJ43" i="6"/>
  <c r="CF43" i="6"/>
  <c r="CB43" i="6"/>
  <c r="CJ42" i="6"/>
  <c r="CF42" i="6"/>
  <c r="CB42" i="6"/>
  <c r="CJ41" i="6"/>
  <c r="CF41" i="6"/>
  <c r="CB41" i="6"/>
  <c r="CJ40" i="6"/>
  <c r="CF40" i="6"/>
  <c r="CB40" i="6"/>
  <c r="CJ38" i="6"/>
  <c r="CE59" i="6"/>
  <c r="CE67" i="6"/>
  <c r="CI9" i="6"/>
  <c r="CI11" i="6"/>
  <c r="CI13" i="6"/>
  <c r="CI15" i="6"/>
  <c r="CI17" i="6"/>
  <c r="CI19" i="6"/>
  <c r="CI21" i="6"/>
  <c r="CI23" i="6"/>
  <c r="CI25" i="6"/>
  <c r="CI27" i="6"/>
  <c r="CI29" i="6"/>
  <c r="CI31" i="6"/>
  <c r="CI33" i="6"/>
  <c r="CI35" i="6"/>
  <c r="CJ37" i="6"/>
  <c r="CE53" i="6"/>
  <c r="CE61" i="6"/>
  <c r="CE69" i="6"/>
  <c r="CA5" i="6"/>
  <c r="CE5" i="6"/>
  <c r="CI5" i="6"/>
  <c r="BY6" i="6"/>
  <c r="CC6" i="6"/>
  <c r="CG6" i="6"/>
  <c r="CA7" i="6"/>
  <c r="CE7" i="6"/>
  <c r="CI7" i="6"/>
  <c r="BY8" i="6"/>
  <c r="CC8" i="6"/>
  <c r="CG8" i="6"/>
  <c r="CA9" i="6"/>
  <c r="CE9" i="6"/>
  <c r="BY10" i="6"/>
  <c r="CC10" i="6"/>
  <c r="CG10" i="6"/>
  <c r="CA11" i="6"/>
  <c r="CE11" i="6"/>
  <c r="BY12" i="6"/>
  <c r="CC12" i="6"/>
  <c r="CG12" i="6"/>
  <c r="CA13" i="6"/>
  <c r="CE13" i="6"/>
  <c r="CA15" i="6"/>
  <c r="CE15" i="6"/>
  <c r="CA17" i="6"/>
  <c r="CE17" i="6"/>
  <c r="BY18" i="6"/>
  <c r="CC18" i="6"/>
  <c r="CG18" i="6"/>
  <c r="CA19" i="6"/>
  <c r="CE19" i="6"/>
  <c r="BY20" i="6"/>
  <c r="CC20" i="6"/>
  <c r="CG20" i="6"/>
  <c r="CA21" i="6"/>
  <c r="CE21" i="6"/>
  <c r="BY22" i="6"/>
  <c r="CC22" i="6"/>
  <c r="CG22" i="6"/>
  <c r="CA23" i="6"/>
  <c r="CE23" i="6"/>
  <c r="BY24" i="6"/>
  <c r="CC24" i="6"/>
  <c r="CG24" i="6"/>
  <c r="CA25" i="6"/>
  <c r="CE25" i="6"/>
  <c r="BY26" i="6"/>
  <c r="CC26" i="6"/>
  <c r="CG26" i="6"/>
  <c r="CA27" i="6"/>
  <c r="CE27" i="6"/>
  <c r="BY28" i="6"/>
  <c r="CC28" i="6"/>
  <c r="CG28" i="6"/>
  <c r="CA29" i="6"/>
  <c r="CE29" i="6"/>
  <c r="BY30" i="6"/>
  <c r="CC30" i="6"/>
  <c r="CG30" i="6"/>
  <c r="CA31" i="6"/>
  <c r="CE31" i="6"/>
  <c r="BY32" i="6"/>
  <c r="CC32" i="6"/>
  <c r="CG32" i="6"/>
  <c r="CA33" i="6"/>
  <c r="CE33" i="6"/>
  <c r="BY34" i="6"/>
  <c r="CC34" i="6"/>
  <c r="CG34" i="6"/>
  <c r="CA35" i="6"/>
  <c r="CE35" i="6"/>
  <c r="BY36" i="6"/>
  <c r="CC36" i="6"/>
  <c r="CG36" i="6"/>
  <c r="CA37" i="6"/>
  <c r="CE37" i="6"/>
  <c r="CI37" i="6"/>
  <c r="CA38" i="6"/>
  <c r="CE38" i="6"/>
  <c r="CI38" i="6"/>
  <c r="CA39" i="6"/>
  <c r="CE39" i="6"/>
  <c r="CI39" i="6"/>
  <c r="CG79" i="6"/>
  <c r="CG87" i="6"/>
  <c r="CB37" i="6"/>
  <c r="CF37" i="6"/>
  <c r="CB38" i="6"/>
  <c r="CF38" i="6"/>
  <c r="BZ39" i="6"/>
  <c r="CD39" i="6"/>
  <c r="CH39" i="6"/>
  <c r="CI41" i="6"/>
  <c r="CI43" i="6"/>
  <c r="CI45" i="6"/>
  <c r="CI47" i="6"/>
  <c r="CI49" i="6"/>
  <c r="CI51" i="6"/>
  <c r="CJ53" i="6"/>
  <c r="CF53" i="6"/>
  <c r="CB53" i="6"/>
  <c r="CC53" i="6"/>
  <c r="CA53" i="6"/>
  <c r="CJ55" i="6"/>
  <c r="CF55" i="6"/>
  <c r="CB55" i="6"/>
  <c r="CC55" i="6"/>
  <c r="CA55" i="6"/>
  <c r="CJ57" i="6"/>
  <c r="CF57" i="6"/>
  <c r="CB57" i="6"/>
  <c r="CC57" i="6"/>
  <c r="CA57" i="6"/>
  <c r="CJ59" i="6"/>
  <c r="CF59" i="6"/>
  <c r="CB59" i="6"/>
  <c r="CC59" i="6"/>
  <c r="CA59" i="6"/>
  <c r="CJ61" i="6"/>
  <c r="CF61" i="6"/>
  <c r="CB61" i="6"/>
  <c r="CC61" i="6"/>
  <c r="CA61" i="6"/>
  <c r="CJ63" i="6"/>
  <c r="CF63" i="6"/>
  <c r="CB63" i="6"/>
  <c r="CC63" i="6"/>
  <c r="CA63" i="6"/>
  <c r="CJ65" i="6"/>
  <c r="CF65" i="6"/>
  <c r="CB65" i="6"/>
  <c r="CC65" i="6"/>
  <c r="CA65" i="6"/>
  <c r="CJ67" i="6"/>
  <c r="CF67" i="6"/>
  <c r="CB67" i="6"/>
  <c r="CC67" i="6"/>
  <c r="CA67" i="6"/>
  <c r="CJ69" i="6"/>
  <c r="CF69" i="6"/>
  <c r="CB69" i="6"/>
  <c r="CC69" i="6"/>
  <c r="CA69" i="6"/>
  <c r="CJ71" i="6"/>
  <c r="CF71" i="6"/>
  <c r="CB71" i="6"/>
  <c r="CC71" i="6"/>
  <c r="CA71" i="6"/>
  <c r="CG73" i="6"/>
  <c r="CG81" i="6"/>
  <c r="CG89" i="6"/>
  <c r="CA40" i="6"/>
  <c r="CE40" i="6"/>
  <c r="BY41" i="6"/>
  <c r="CC41" i="6"/>
  <c r="CG41" i="6"/>
  <c r="CA42" i="6"/>
  <c r="CE42" i="6"/>
  <c r="BY43" i="6"/>
  <c r="CC43" i="6"/>
  <c r="CG43" i="6"/>
  <c r="CA44" i="6"/>
  <c r="CE44" i="6"/>
  <c r="BY45" i="6"/>
  <c r="CC45" i="6"/>
  <c r="CG45" i="6"/>
  <c r="CA46" i="6"/>
  <c r="CE46" i="6"/>
  <c r="BY47" i="6"/>
  <c r="CC47" i="6"/>
  <c r="CG47" i="6"/>
  <c r="CA48" i="6"/>
  <c r="CE48" i="6"/>
  <c r="BY49" i="6"/>
  <c r="CC49" i="6"/>
  <c r="CG49" i="6"/>
  <c r="CA50" i="6"/>
  <c r="CE50" i="6"/>
  <c r="BY51" i="6"/>
  <c r="CC51" i="6"/>
  <c r="CG51" i="6"/>
  <c r="CA52" i="6"/>
  <c r="CE52" i="6"/>
  <c r="CJ54" i="6"/>
  <c r="CF54" i="6"/>
  <c r="CB54" i="6"/>
  <c r="CA54" i="6"/>
  <c r="CI54" i="6"/>
  <c r="CH56" i="6"/>
  <c r="CD56" i="6"/>
  <c r="BZ56" i="6"/>
  <c r="CE56" i="6"/>
  <c r="CJ58" i="6"/>
  <c r="CF58" i="6"/>
  <c r="CB58" i="6"/>
  <c r="CA58" i="6"/>
  <c r="CI58" i="6"/>
  <c r="CH60" i="6"/>
  <c r="CD60" i="6"/>
  <c r="BZ60" i="6"/>
  <c r="CE60" i="6"/>
  <c r="CJ62" i="6"/>
  <c r="CF62" i="6"/>
  <c r="CB62" i="6"/>
  <c r="CA62" i="6"/>
  <c r="CI62" i="6"/>
  <c r="CH64" i="6"/>
  <c r="CD64" i="6"/>
  <c r="BZ64" i="6"/>
  <c r="CE64" i="6"/>
  <c r="CJ66" i="6"/>
  <c r="CF66" i="6"/>
  <c r="CB66" i="6"/>
  <c r="CA66" i="6"/>
  <c r="CI66" i="6"/>
  <c r="CH68" i="6"/>
  <c r="CD68" i="6"/>
  <c r="BZ68" i="6"/>
  <c r="CE68" i="6"/>
  <c r="CJ70" i="6"/>
  <c r="CF70" i="6"/>
  <c r="CB70" i="6"/>
  <c r="CA70" i="6"/>
  <c r="CI70" i="6"/>
  <c r="CH72" i="6"/>
  <c r="CD72" i="6"/>
  <c r="BZ72" i="6"/>
  <c r="CE72" i="6"/>
  <c r="CC73" i="6"/>
  <c r="CH74" i="6"/>
  <c r="CD74" i="6"/>
  <c r="BZ74" i="6"/>
  <c r="CE74" i="6"/>
  <c r="CC75" i="6"/>
  <c r="CH76" i="6"/>
  <c r="CD76" i="6"/>
  <c r="BZ76" i="6"/>
  <c r="CE76" i="6"/>
  <c r="CC77" i="6"/>
  <c r="CH78" i="6"/>
  <c r="CD78" i="6"/>
  <c r="BZ78" i="6"/>
  <c r="CE78" i="6"/>
  <c r="CC79" i="6"/>
  <c r="CH80" i="6"/>
  <c r="CD80" i="6"/>
  <c r="BZ80" i="6"/>
  <c r="CE80" i="6"/>
  <c r="CC81" i="6"/>
  <c r="CH82" i="6"/>
  <c r="CD82" i="6"/>
  <c r="BZ82" i="6"/>
  <c r="CE82" i="6"/>
  <c r="CC83" i="6"/>
  <c r="CH84" i="6"/>
  <c r="CD84" i="6"/>
  <c r="BZ84" i="6"/>
  <c r="CE84" i="6"/>
  <c r="CC85" i="6"/>
  <c r="CH86" i="6"/>
  <c r="CD86" i="6"/>
  <c r="BZ86" i="6"/>
  <c r="CE86" i="6"/>
  <c r="CC87" i="6"/>
  <c r="CH88" i="6"/>
  <c r="CD88" i="6"/>
  <c r="BZ88" i="6"/>
  <c r="CE88" i="6"/>
  <c r="CC89" i="6"/>
  <c r="CH90" i="6"/>
  <c r="CD90" i="6"/>
  <c r="BZ90" i="6"/>
  <c r="CE90" i="6"/>
  <c r="CC91" i="6"/>
  <c r="CJ95" i="6"/>
  <c r="CH73" i="6"/>
  <c r="CD73" i="6"/>
  <c r="BZ73" i="6"/>
  <c r="CE73" i="6"/>
  <c r="CJ75" i="6"/>
  <c r="CF75" i="6"/>
  <c r="CB75" i="6"/>
  <c r="CA75" i="6"/>
  <c r="CI75" i="6"/>
  <c r="CH77" i="6"/>
  <c r="CD77" i="6"/>
  <c r="BZ77" i="6"/>
  <c r="CE77" i="6"/>
  <c r="CJ79" i="6"/>
  <c r="CF79" i="6"/>
  <c r="CB79" i="6"/>
  <c r="CA79" i="6"/>
  <c r="CI79" i="6"/>
  <c r="CH81" i="6"/>
  <c r="CD81" i="6"/>
  <c r="BZ81" i="6"/>
  <c r="CE81" i="6"/>
  <c r="CJ83" i="6"/>
  <c r="CF83" i="6"/>
  <c r="CB83" i="6"/>
  <c r="CA83" i="6"/>
  <c r="CI83" i="6"/>
  <c r="CH85" i="6"/>
  <c r="CD85" i="6"/>
  <c r="BZ85" i="6"/>
  <c r="CE85" i="6"/>
  <c r="CJ87" i="6"/>
  <c r="CF87" i="6"/>
  <c r="CB87" i="6"/>
  <c r="CA87" i="6"/>
  <c r="CI87" i="6"/>
  <c r="CH89" i="6"/>
  <c r="CD89" i="6"/>
  <c r="BZ89" i="6"/>
  <c r="CE89" i="6"/>
  <c r="CJ91" i="6"/>
  <c r="CF91" i="6"/>
  <c r="CB91" i="6"/>
  <c r="CA91" i="6"/>
  <c r="CI91" i="6"/>
  <c r="CJ94" i="6"/>
  <c r="CA92" i="6"/>
  <c r="CE92" i="6"/>
  <c r="CI92" i="6"/>
  <c r="CA93" i="6"/>
  <c r="CE93" i="6"/>
  <c r="CI93" i="6"/>
  <c r="CA94" i="6"/>
  <c r="CE94" i="6"/>
  <c r="CI94" i="6"/>
  <c r="CA95" i="6"/>
  <c r="CE95" i="6"/>
  <c r="CI95" i="6"/>
  <c r="BZ92" i="6"/>
  <c r="CD92" i="6"/>
  <c r="CH92" i="6"/>
  <c r="BZ93" i="6"/>
  <c r="CD93" i="6"/>
  <c r="CH93" i="6"/>
  <c r="BZ94" i="6"/>
  <c r="CD94" i="6"/>
  <c r="CH94" i="6"/>
  <c r="BZ95" i="6"/>
  <c r="CD95" i="6"/>
  <c r="CH95" i="6"/>
  <c r="CI97" i="6"/>
  <c r="CI99" i="6"/>
  <c r="CI101" i="6"/>
  <c r="CI103" i="6"/>
  <c r="CI105" i="6"/>
  <c r="CI107" i="6"/>
  <c r="CI109" i="6"/>
  <c r="CI111" i="6"/>
  <c r="CI113" i="6"/>
  <c r="CI115" i="6"/>
  <c r="CI117" i="6"/>
  <c r="CI119" i="6"/>
  <c r="CJ137" i="6"/>
  <c r="CF137" i="6"/>
  <c r="CB137" i="6"/>
  <c r="CC137" i="6"/>
  <c r="CA137" i="6"/>
  <c r="CI139" i="6"/>
  <c r="CG143" i="6"/>
  <c r="CA96" i="6"/>
  <c r="CE96" i="6"/>
  <c r="BY97" i="6"/>
  <c r="CC97" i="6"/>
  <c r="CG97" i="6"/>
  <c r="CA98" i="6"/>
  <c r="CE98" i="6"/>
  <c r="BY99" i="6"/>
  <c r="CC99" i="6"/>
  <c r="CG99" i="6"/>
  <c r="CA100" i="6"/>
  <c r="CE100" i="6"/>
  <c r="BY101" i="6"/>
  <c r="CC101" i="6"/>
  <c r="CG101" i="6"/>
  <c r="CA102" i="6"/>
  <c r="CE102" i="6"/>
  <c r="BY103" i="6"/>
  <c r="CC103" i="6"/>
  <c r="CG103" i="6"/>
  <c r="CA104" i="6"/>
  <c r="CE104" i="6"/>
  <c r="BY105" i="6"/>
  <c r="CC105" i="6"/>
  <c r="CG105" i="6"/>
  <c r="CA106" i="6"/>
  <c r="CE106" i="6"/>
  <c r="BY107" i="6"/>
  <c r="CC107" i="6"/>
  <c r="CG107" i="6"/>
  <c r="CA108" i="6"/>
  <c r="CE108" i="6"/>
  <c r="BY109" i="6"/>
  <c r="CC109" i="6"/>
  <c r="CG109" i="6"/>
  <c r="CA110" i="6"/>
  <c r="CE110" i="6"/>
  <c r="BY111" i="6"/>
  <c r="CC111" i="6"/>
  <c r="CG111" i="6"/>
  <c r="CA112" i="6"/>
  <c r="CE112" i="6"/>
  <c r="BY113" i="6"/>
  <c r="CC113" i="6"/>
  <c r="CG113" i="6"/>
  <c r="CA114" i="6"/>
  <c r="CE114" i="6"/>
  <c r="BY115" i="6"/>
  <c r="CC115" i="6"/>
  <c r="CG115" i="6"/>
  <c r="CA116" i="6"/>
  <c r="CE116" i="6"/>
  <c r="BY117" i="6"/>
  <c r="CC117" i="6"/>
  <c r="CG117" i="6"/>
  <c r="CA118" i="6"/>
  <c r="CE118" i="6"/>
  <c r="BY119" i="6"/>
  <c r="CC119" i="6"/>
  <c r="CG119" i="6"/>
  <c r="CA120" i="6"/>
  <c r="CE120" i="6"/>
  <c r="CI121" i="6"/>
  <c r="CI123" i="6"/>
  <c r="CI125" i="6"/>
  <c r="CI127" i="6"/>
  <c r="CI129" i="6"/>
  <c r="CI131" i="6"/>
  <c r="CI133" i="6"/>
  <c r="CI135" i="6"/>
  <c r="BY121" i="6"/>
  <c r="CC121" i="6"/>
  <c r="CG121" i="6"/>
  <c r="CA122" i="6"/>
  <c r="CE122" i="6"/>
  <c r="BY123" i="6"/>
  <c r="CC123" i="6"/>
  <c r="CG123" i="6"/>
  <c r="CA124" i="6"/>
  <c r="CE124" i="6"/>
  <c r="BY125" i="6"/>
  <c r="CC125" i="6"/>
  <c r="CG125" i="6"/>
  <c r="CA126" i="6"/>
  <c r="CE126" i="6"/>
  <c r="BY127" i="6"/>
  <c r="CC127" i="6"/>
  <c r="CG127" i="6"/>
  <c r="CA128" i="6"/>
  <c r="CE128" i="6"/>
  <c r="BY129" i="6"/>
  <c r="CC129" i="6"/>
  <c r="CG129" i="6"/>
  <c r="CA130" i="6"/>
  <c r="CE130" i="6"/>
  <c r="BY131" i="6"/>
  <c r="CC131" i="6"/>
  <c r="CG131" i="6"/>
  <c r="CA132" i="6"/>
  <c r="CE132" i="6"/>
  <c r="BY133" i="6"/>
  <c r="CC133" i="6"/>
  <c r="CG133" i="6"/>
  <c r="CA134" i="6"/>
  <c r="CE134" i="6"/>
  <c r="BY135" i="6"/>
  <c r="CC135" i="6"/>
  <c r="CG135" i="6"/>
  <c r="CH136" i="6"/>
  <c r="CD136" i="6"/>
  <c r="BZ136" i="6"/>
  <c r="CE136" i="6"/>
  <c r="CJ138" i="6"/>
  <c r="CF138" i="6"/>
  <c r="CB138" i="6"/>
  <c r="CA138" i="6"/>
  <c r="CI138" i="6"/>
  <c r="CE144" i="6"/>
  <c r="BZ139" i="6"/>
  <c r="CD139" i="6"/>
  <c r="CH139" i="6"/>
  <c r="CB140" i="6"/>
  <c r="CF140" i="6"/>
  <c r="CJ140" i="6"/>
  <c r="BZ141" i="6"/>
  <c r="CD141" i="6"/>
  <c r="CH141" i="6"/>
  <c r="CJ142" i="6"/>
  <c r="CF142" i="6"/>
  <c r="CB142" i="6"/>
  <c r="CA142" i="6"/>
  <c r="CI142" i="6"/>
  <c r="BY143" i="6"/>
  <c r="CG146" i="6"/>
  <c r="CA139" i="6"/>
  <c r="CE139" i="6"/>
  <c r="BY140" i="6"/>
  <c r="CC140" i="6"/>
  <c r="CG140" i="6"/>
  <c r="CA141" i="6"/>
  <c r="CE141" i="6"/>
  <c r="CC142" i="6"/>
  <c r="CJ143" i="6"/>
  <c r="CF143" i="6"/>
  <c r="CB143" i="6"/>
  <c r="CA143" i="6"/>
  <c r="CI143" i="6"/>
  <c r="CH144" i="6"/>
  <c r="CD144" i="6"/>
  <c r="BZ144" i="6"/>
  <c r="CG144" i="6"/>
  <c r="BY144" i="6"/>
  <c r="CI144" i="6"/>
  <c r="CJ145" i="6"/>
  <c r="CF145" i="6"/>
  <c r="CB145" i="6"/>
  <c r="CA145" i="6"/>
  <c r="CI145" i="6"/>
  <c r="BY146" i="6"/>
  <c r="CJ147" i="6"/>
  <c r="CF147" i="6"/>
  <c r="CB147" i="6"/>
  <c r="CA147" i="6"/>
  <c r="CI147" i="6"/>
  <c r="BY148" i="6"/>
  <c r="CJ149" i="6"/>
  <c r="CH146" i="6"/>
  <c r="CD146" i="6"/>
  <c r="BZ146" i="6"/>
  <c r="CE146" i="6"/>
  <c r="CJ148" i="6"/>
  <c r="CF148" i="6"/>
  <c r="CB148" i="6"/>
  <c r="CA148" i="6"/>
  <c r="CI148" i="6"/>
  <c r="CA149" i="6"/>
  <c r="CE149" i="6"/>
  <c r="CI149" i="6"/>
  <c r="CI151" i="6"/>
  <c r="CB149" i="6"/>
  <c r="CF149" i="6"/>
  <c r="BY150" i="6"/>
  <c r="CC150" i="6"/>
  <c r="CG150" i="6"/>
  <c r="CA151" i="6"/>
  <c r="CE151" i="6"/>
  <c r="BY152" i="6"/>
  <c r="CC152" i="6"/>
  <c r="CG152" i="6"/>
  <c r="CH153" i="6"/>
  <c r="CD153" i="6"/>
  <c r="BZ153" i="6"/>
  <c r="BY153" i="6"/>
  <c r="CG153" i="6"/>
  <c r="CH154" i="6"/>
  <c r="CD154" i="6"/>
  <c r="BZ154" i="6"/>
  <c r="CE154" i="6"/>
  <c r="CG154" i="6"/>
  <c r="CC155" i="6"/>
  <c r="CH155" i="6"/>
  <c r="CD155" i="6"/>
  <c r="BZ155" i="6"/>
  <c r="CE155" i="6"/>
  <c r="CE55" i="6"/>
  <c r="CE63" i="6"/>
  <c r="CE71" i="6"/>
  <c r="CI8" i="6"/>
  <c r="CI10" i="6"/>
  <c r="CI12" i="6"/>
  <c r="CI18" i="6"/>
  <c r="CI20" i="6"/>
  <c r="CI22" i="6"/>
  <c r="CI24" i="6"/>
  <c r="CI26" i="6"/>
  <c r="CI28" i="6"/>
  <c r="CI30" i="6"/>
  <c r="CI32" i="6"/>
  <c r="CI34" i="6"/>
  <c r="CI36" i="6"/>
  <c r="CJ39" i="6"/>
  <c r="CE57" i="6"/>
  <c r="CE65" i="6"/>
  <c r="BY5" i="6"/>
  <c r="CC5" i="6"/>
  <c r="CG5" i="6"/>
  <c r="CA6" i="6"/>
  <c r="CE6" i="6"/>
  <c r="CI6" i="6"/>
  <c r="BY7" i="6"/>
  <c r="CC7" i="6"/>
  <c r="CG7" i="6"/>
  <c r="CA8" i="6"/>
  <c r="CE8" i="6"/>
  <c r="BY9" i="6"/>
  <c r="CC9" i="6"/>
  <c r="CG9" i="6"/>
  <c r="CA10" i="6"/>
  <c r="CE10" i="6"/>
  <c r="BY11" i="6"/>
  <c r="CC11" i="6"/>
  <c r="CG11" i="6"/>
  <c r="CA12" i="6"/>
  <c r="CE12" i="6"/>
  <c r="BY13" i="6"/>
  <c r="CC13" i="6"/>
  <c r="CG13" i="6"/>
  <c r="BY15" i="6"/>
  <c r="CC15" i="6"/>
  <c r="CG15" i="6"/>
  <c r="BY17" i="6"/>
  <c r="CC17" i="6"/>
  <c r="CG17" i="6"/>
  <c r="CA18" i="6"/>
  <c r="CE18" i="6"/>
  <c r="BY19" i="6"/>
  <c r="CC19" i="6"/>
  <c r="CG19" i="6"/>
  <c r="CA20" i="6"/>
  <c r="CE20" i="6"/>
  <c r="BY21" i="6"/>
  <c r="CC21" i="6"/>
  <c r="CG21" i="6"/>
  <c r="CA22" i="6"/>
  <c r="CE22" i="6"/>
  <c r="BY23" i="6"/>
  <c r="CC23" i="6"/>
  <c r="CG23" i="6"/>
  <c r="CA24" i="6"/>
  <c r="CE24" i="6"/>
  <c r="BY25" i="6"/>
  <c r="CC25" i="6"/>
  <c r="CG25" i="6"/>
  <c r="CA26" i="6"/>
  <c r="CE26" i="6"/>
  <c r="BY27" i="6"/>
  <c r="CC27" i="6"/>
  <c r="CG27" i="6"/>
  <c r="CA28" i="6"/>
  <c r="CE28" i="6"/>
  <c r="BY29" i="6"/>
  <c r="CC29" i="6"/>
  <c r="CG29" i="6"/>
  <c r="CA30" i="6"/>
  <c r="CE30" i="6"/>
  <c r="BY31" i="6"/>
  <c r="CC31" i="6"/>
  <c r="CG31" i="6"/>
  <c r="CA32" i="6"/>
  <c r="CE32" i="6"/>
  <c r="BY33" i="6"/>
  <c r="CC33" i="6"/>
  <c r="CG33" i="6"/>
  <c r="CA34" i="6"/>
  <c r="CE34" i="6"/>
  <c r="BY35" i="6"/>
  <c r="CC35" i="6"/>
  <c r="CG35" i="6"/>
  <c r="CA36" i="6"/>
  <c r="CE36" i="6"/>
  <c r="BY37" i="6"/>
  <c r="CC37" i="6"/>
  <c r="CG37" i="6"/>
  <c r="BY38" i="6"/>
  <c r="CC38" i="6"/>
  <c r="CG38" i="6"/>
  <c r="BY39" i="6"/>
  <c r="CC39" i="6"/>
  <c r="CG39" i="6"/>
  <c r="CG75" i="6"/>
  <c r="CG83" i="6"/>
  <c r="CG91" i="6"/>
  <c r="BZ37" i="6"/>
  <c r="CD37" i="6"/>
  <c r="CH37" i="6"/>
  <c r="BZ38" i="6"/>
  <c r="CD38" i="6"/>
  <c r="CH38" i="6"/>
  <c r="CB39" i="6"/>
  <c r="CF39" i="6"/>
  <c r="CI40" i="6"/>
  <c r="CI42" i="6"/>
  <c r="CI44" i="6"/>
  <c r="CI46" i="6"/>
  <c r="CI48" i="6"/>
  <c r="CI50" i="6"/>
  <c r="CI52" i="6"/>
  <c r="CH53" i="6"/>
  <c r="CD53" i="6"/>
  <c r="BZ53" i="6"/>
  <c r="CG53" i="6"/>
  <c r="BY53" i="6"/>
  <c r="CI53" i="6"/>
  <c r="CH55" i="6"/>
  <c r="CD55" i="6"/>
  <c r="BZ55" i="6"/>
  <c r="CG55" i="6"/>
  <c r="BY55" i="6"/>
  <c r="CI55" i="6"/>
  <c r="CH57" i="6"/>
  <c r="CD57" i="6"/>
  <c r="BZ57" i="6"/>
  <c r="CG57" i="6"/>
  <c r="BY57" i="6"/>
  <c r="CI57" i="6"/>
  <c r="CH59" i="6"/>
  <c r="CD59" i="6"/>
  <c r="BZ59" i="6"/>
  <c r="CG59" i="6"/>
  <c r="BY59" i="6"/>
  <c r="CI59" i="6"/>
  <c r="CH61" i="6"/>
  <c r="CD61" i="6"/>
  <c r="BZ61" i="6"/>
  <c r="CG61" i="6"/>
  <c r="BY61" i="6"/>
  <c r="CI61" i="6"/>
  <c r="CH63" i="6"/>
  <c r="CD63" i="6"/>
  <c r="BZ63" i="6"/>
  <c r="CG63" i="6"/>
  <c r="BY63" i="6"/>
  <c r="CI63" i="6"/>
  <c r="CH65" i="6"/>
  <c r="CD65" i="6"/>
  <c r="BZ65" i="6"/>
  <c r="CG65" i="6"/>
  <c r="BY65" i="6"/>
  <c r="CI65" i="6"/>
  <c r="CH67" i="6"/>
  <c r="CD67" i="6"/>
  <c r="BZ67" i="6"/>
  <c r="CG67" i="6"/>
  <c r="BY67" i="6"/>
  <c r="CI67" i="6"/>
  <c r="CH69" i="6"/>
  <c r="CD69" i="6"/>
  <c r="BZ69" i="6"/>
  <c r="CG69" i="6"/>
  <c r="BY69" i="6"/>
  <c r="CI69" i="6"/>
  <c r="CH71" i="6"/>
  <c r="CD71" i="6"/>
  <c r="BZ71" i="6"/>
  <c r="CG71" i="6"/>
  <c r="BY71" i="6"/>
  <c r="CI71" i="6"/>
  <c r="CG77" i="6"/>
  <c r="CG85" i="6"/>
  <c r="BY40" i="6"/>
  <c r="CC40" i="6"/>
  <c r="CG40" i="6"/>
  <c r="CA41" i="6"/>
  <c r="CE41" i="6"/>
  <c r="BY42" i="6"/>
  <c r="CC42" i="6"/>
  <c r="CG42" i="6"/>
  <c r="CA43" i="6"/>
  <c r="CE43" i="6"/>
  <c r="BY44" i="6"/>
  <c r="CC44" i="6"/>
  <c r="CG44" i="6"/>
  <c r="CA45" i="6"/>
  <c r="CE45" i="6"/>
  <c r="BY46" i="6"/>
  <c r="CC46" i="6"/>
  <c r="CG46" i="6"/>
  <c r="CA47" i="6"/>
  <c r="CE47" i="6"/>
  <c r="BY48" i="6"/>
  <c r="CC48" i="6"/>
  <c r="CG48" i="6"/>
  <c r="CA49" i="6"/>
  <c r="CE49" i="6"/>
  <c r="BY50" i="6"/>
  <c r="CC50" i="6"/>
  <c r="CG50" i="6"/>
  <c r="CA51" i="6"/>
  <c r="CE51" i="6"/>
  <c r="BY52" i="6"/>
  <c r="CC52" i="6"/>
  <c r="CG52" i="6"/>
  <c r="CH54" i="6"/>
  <c r="CD54" i="6"/>
  <c r="BZ54" i="6"/>
  <c r="CE54" i="6"/>
  <c r="CJ56" i="6"/>
  <c r="CF56" i="6"/>
  <c r="CB56" i="6"/>
  <c r="CA56" i="6"/>
  <c r="CI56" i="6"/>
  <c r="CH58" i="6"/>
  <c r="CD58" i="6"/>
  <c r="BZ58" i="6"/>
  <c r="CE58" i="6"/>
  <c r="CJ60" i="6"/>
  <c r="CF60" i="6"/>
  <c r="CB60" i="6"/>
  <c r="CA60" i="6"/>
  <c r="CI60" i="6"/>
  <c r="CH62" i="6"/>
  <c r="CD62" i="6"/>
  <c r="BZ62" i="6"/>
  <c r="CE62" i="6"/>
  <c r="CJ64" i="6"/>
  <c r="CF64" i="6"/>
  <c r="CB64" i="6"/>
  <c r="CA64" i="6"/>
  <c r="CI64" i="6"/>
  <c r="CH66" i="6"/>
  <c r="CD66" i="6"/>
  <c r="BZ66" i="6"/>
  <c r="CE66" i="6"/>
  <c r="CJ68" i="6"/>
  <c r="CF68" i="6"/>
  <c r="CB68" i="6"/>
  <c r="CA68" i="6"/>
  <c r="CI68" i="6"/>
  <c r="CH70" i="6"/>
  <c r="CD70" i="6"/>
  <c r="BZ70" i="6"/>
  <c r="CE70" i="6"/>
  <c r="CJ72" i="6"/>
  <c r="CF72" i="6"/>
  <c r="CB72" i="6"/>
  <c r="CA72" i="6"/>
  <c r="CI72" i="6"/>
  <c r="BY73" i="6"/>
  <c r="CJ74" i="6"/>
  <c r="CF74" i="6"/>
  <c r="CB74" i="6"/>
  <c r="CA74" i="6"/>
  <c r="CI74" i="6"/>
  <c r="BY75" i="6"/>
  <c r="CJ76" i="6"/>
  <c r="CF76" i="6"/>
  <c r="CB76" i="6"/>
  <c r="CA76" i="6"/>
  <c r="CI76" i="6"/>
  <c r="BY77" i="6"/>
  <c r="CJ78" i="6"/>
  <c r="CF78" i="6"/>
  <c r="CB78" i="6"/>
  <c r="CA78" i="6"/>
  <c r="CI78" i="6"/>
  <c r="BY79" i="6"/>
  <c r="CJ80" i="6"/>
  <c r="CF80" i="6"/>
  <c r="CB80" i="6"/>
  <c r="CA80" i="6"/>
  <c r="CI80" i="6"/>
  <c r="BY81" i="6"/>
  <c r="CJ82" i="6"/>
  <c r="CF82" i="6"/>
  <c r="CB82" i="6"/>
  <c r="CA82" i="6"/>
  <c r="CI82" i="6"/>
  <c r="BY83" i="6"/>
  <c r="CJ84" i="6"/>
  <c r="CF84" i="6"/>
  <c r="CB84" i="6"/>
  <c r="CA84" i="6"/>
  <c r="CI84" i="6"/>
  <c r="BY85" i="6"/>
  <c r="CJ86" i="6"/>
  <c r="CF86" i="6"/>
  <c r="CB86" i="6"/>
  <c r="CA86" i="6"/>
  <c r="CI86" i="6"/>
  <c r="BY87" i="6"/>
  <c r="CJ88" i="6"/>
  <c r="CF88" i="6"/>
  <c r="CB88" i="6"/>
  <c r="CA88" i="6"/>
  <c r="CI88" i="6"/>
  <c r="BY89" i="6"/>
  <c r="CJ90" i="6"/>
  <c r="CF90" i="6"/>
  <c r="CB90" i="6"/>
  <c r="CA90" i="6"/>
  <c r="CI90" i="6"/>
  <c r="BY91" i="6"/>
  <c r="CJ93" i="6"/>
  <c r="CJ73" i="6"/>
  <c r="CF73" i="6"/>
  <c r="CB73" i="6"/>
  <c r="CA73" i="6"/>
  <c r="CI73" i="6"/>
  <c r="CH75" i="6"/>
  <c r="CD75" i="6"/>
  <c r="BZ75" i="6"/>
  <c r="CE75" i="6"/>
  <c r="CJ77" i="6"/>
  <c r="CF77" i="6"/>
  <c r="CB77" i="6"/>
  <c r="CA77" i="6"/>
  <c r="CI77" i="6"/>
  <c r="CH79" i="6"/>
  <c r="CD79" i="6"/>
  <c r="BZ79" i="6"/>
  <c r="CE79" i="6"/>
  <c r="CJ81" i="6"/>
  <c r="CF81" i="6"/>
  <c r="CB81" i="6"/>
  <c r="CA81" i="6"/>
  <c r="CI81" i="6"/>
  <c r="CH83" i="6"/>
  <c r="CD83" i="6"/>
  <c r="BZ83" i="6"/>
  <c r="CE83" i="6"/>
  <c r="CJ85" i="6"/>
  <c r="CF85" i="6"/>
  <c r="CB85" i="6"/>
  <c r="CA85" i="6"/>
  <c r="CI85" i="6"/>
  <c r="CH87" i="6"/>
  <c r="CD87" i="6"/>
  <c r="BZ87" i="6"/>
  <c r="CE87" i="6"/>
  <c r="CJ89" i="6"/>
  <c r="CF89" i="6"/>
  <c r="CB89" i="6"/>
  <c r="CA89" i="6"/>
  <c r="CI89" i="6"/>
  <c r="CH91" i="6"/>
  <c r="CD91" i="6"/>
  <c r="BZ91" i="6"/>
  <c r="CE91" i="6"/>
  <c r="CJ92" i="6"/>
  <c r="BY92" i="6"/>
  <c r="CC92" i="6"/>
  <c r="CG92" i="6"/>
  <c r="BY93" i="6"/>
  <c r="CC93" i="6"/>
  <c r="CG93" i="6"/>
  <c r="BY94" i="6"/>
  <c r="CC94" i="6"/>
  <c r="CG94" i="6"/>
  <c r="BY95" i="6"/>
  <c r="CC95" i="6"/>
  <c r="CG95" i="6"/>
  <c r="CB92" i="6"/>
  <c r="CF92" i="6"/>
  <c r="CB93" i="6"/>
  <c r="CF93" i="6"/>
  <c r="CB94" i="6"/>
  <c r="CF94" i="6"/>
  <c r="CB95" i="6"/>
  <c r="CF95" i="6"/>
  <c r="CI96" i="6"/>
  <c r="CI98" i="6"/>
  <c r="CI100" i="6"/>
  <c r="CI102" i="6"/>
  <c r="CI104" i="6"/>
  <c r="CI106" i="6"/>
  <c r="CI108" i="6"/>
  <c r="CI110" i="6"/>
  <c r="CI112" i="6"/>
  <c r="CI114" i="6"/>
  <c r="CI116" i="6"/>
  <c r="CI118" i="6"/>
  <c r="CI120" i="6"/>
  <c r="CH137" i="6"/>
  <c r="CD137" i="6"/>
  <c r="BZ137" i="6"/>
  <c r="CG137" i="6"/>
  <c r="BY137" i="6"/>
  <c r="CI137" i="6"/>
  <c r="CI141" i="6"/>
  <c r="BY96" i="6"/>
  <c r="CC96" i="6"/>
  <c r="CG96" i="6"/>
  <c r="CA97" i="6"/>
  <c r="CE97" i="6"/>
  <c r="BY98" i="6"/>
  <c r="CC98" i="6"/>
  <c r="CG98" i="6"/>
  <c r="CA99" i="6"/>
  <c r="CE99" i="6"/>
  <c r="BY100" i="6"/>
  <c r="CC100" i="6"/>
  <c r="CG100" i="6"/>
  <c r="CA101" i="6"/>
  <c r="CE101" i="6"/>
  <c r="BY102" i="6"/>
  <c r="CC102" i="6"/>
  <c r="CG102" i="6"/>
  <c r="CA103" i="6"/>
  <c r="CE103" i="6"/>
  <c r="BY104" i="6"/>
  <c r="CC104" i="6"/>
  <c r="CG104" i="6"/>
  <c r="CA105" i="6"/>
  <c r="CE105" i="6"/>
  <c r="BY106" i="6"/>
  <c r="CC106" i="6"/>
  <c r="CG106" i="6"/>
  <c r="CA107" i="6"/>
  <c r="CE107" i="6"/>
  <c r="BY108" i="6"/>
  <c r="CC108" i="6"/>
  <c r="CG108" i="6"/>
  <c r="CA109" i="6"/>
  <c r="CE109" i="6"/>
  <c r="BY110" i="6"/>
  <c r="CC110" i="6"/>
  <c r="CG110" i="6"/>
  <c r="CA111" i="6"/>
  <c r="CE111" i="6"/>
  <c r="BY112" i="6"/>
  <c r="CC112" i="6"/>
  <c r="CG112" i="6"/>
  <c r="CA113" i="6"/>
  <c r="CE113" i="6"/>
  <c r="BY114" i="6"/>
  <c r="CC114" i="6"/>
  <c r="CG114" i="6"/>
  <c r="CA115" i="6"/>
  <c r="CE115" i="6"/>
  <c r="BY116" i="6"/>
  <c r="CC116" i="6"/>
  <c r="CG116" i="6"/>
  <c r="CA117" i="6"/>
  <c r="CE117" i="6"/>
  <c r="BY118" i="6"/>
  <c r="CC118" i="6"/>
  <c r="CG118" i="6"/>
  <c r="CA119" i="6"/>
  <c r="CE119" i="6"/>
  <c r="BY120" i="6"/>
  <c r="CC120" i="6"/>
  <c r="CG120" i="6"/>
  <c r="CI122" i="6"/>
  <c r="CI124" i="6"/>
  <c r="CI126" i="6"/>
  <c r="CI128" i="6"/>
  <c r="CI130" i="6"/>
  <c r="CI132" i="6"/>
  <c r="CI134" i="6"/>
  <c r="CE137" i="6"/>
  <c r="CA121" i="6"/>
  <c r="CE121" i="6"/>
  <c r="BY122" i="6"/>
  <c r="CC122" i="6"/>
  <c r="CG122" i="6"/>
  <c r="CA123" i="6"/>
  <c r="CE123" i="6"/>
  <c r="BY124" i="6"/>
  <c r="CC124" i="6"/>
  <c r="CG124" i="6"/>
  <c r="CA125" i="6"/>
  <c r="CE125" i="6"/>
  <c r="BY126" i="6"/>
  <c r="CC126" i="6"/>
  <c r="CG126" i="6"/>
  <c r="CA127" i="6"/>
  <c r="CE127" i="6"/>
  <c r="BY128" i="6"/>
  <c r="CC128" i="6"/>
  <c r="CG128" i="6"/>
  <c r="CA129" i="6"/>
  <c r="CE129" i="6"/>
  <c r="BY130" i="6"/>
  <c r="CC130" i="6"/>
  <c r="CG130" i="6"/>
  <c r="CA131" i="6"/>
  <c r="CE131" i="6"/>
  <c r="BY132" i="6"/>
  <c r="CC132" i="6"/>
  <c r="CG132" i="6"/>
  <c r="CA133" i="6"/>
  <c r="CE133" i="6"/>
  <c r="BY134" i="6"/>
  <c r="CC134" i="6"/>
  <c r="CG134" i="6"/>
  <c r="CA135" i="6"/>
  <c r="CE135" i="6"/>
  <c r="CJ136" i="6"/>
  <c r="CF136" i="6"/>
  <c r="CB136" i="6"/>
  <c r="CA136" i="6"/>
  <c r="CI136" i="6"/>
  <c r="CH138" i="6"/>
  <c r="CD138" i="6"/>
  <c r="BZ138" i="6"/>
  <c r="CE138" i="6"/>
  <c r="CI140" i="6"/>
  <c r="CB139" i="6"/>
  <c r="CF139" i="6"/>
  <c r="CJ139" i="6"/>
  <c r="BZ140" i="6"/>
  <c r="CD140" i="6"/>
  <c r="CH140" i="6"/>
  <c r="CB141" i="6"/>
  <c r="CF141" i="6"/>
  <c r="CJ141" i="6"/>
  <c r="CH142" i="6"/>
  <c r="CD142" i="6"/>
  <c r="BZ142" i="6"/>
  <c r="CE142" i="6"/>
  <c r="CC143" i="6"/>
  <c r="BY139" i="6"/>
  <c r="CC139" i="6"/>
  <c r="CG139" i="6"/>
  <c r="CA140" i="6"/>
  <c r="CE140" i="6"/>
  <c r="BY141" i="6"/>
  <c r="CC141" i="6"/>
  <c r="CG141" i="6"/>
  <c r="BY142" i="6"/>
  <c r="CG142" i="6"/>
  <c r="CH143" i="6"/>
  <c r="CD143" i="6"/>
  <c r="BZ143" i="6"/>
  <c r="CE143" i="6"/>
  <c r="CJ144" i="6"/>
  <c r="CF144" i="6"/>
  <c r="CB144" i="6"/>
  <c r="CC144" i="6"/>
  <c r="CA144" i="6"/>
  <c r="CG148" i="6"/>
  <c r="CH145" i="6"/>
  <c r="CD145" i="6"/>
  <c r="BZ145" i="6"/>
  <c r="CE145" i="6"/>
  <c r="CC146" i="6"/>
  <c r="CH147" i="6"/>
  <c r="CD147" i="6"/>
  <c r="BZ147" i="6"/>
  <c r="CE147" i="6"/>
  <c r="CC148" i="6"/>
  <c r="CJ146" i="6"/>
  <c r="CF146" i="6"/>
  <c r="CB146" i="6"/>
  <c r="CA146" i="6"/>
  <c r="CI146" i="6"/>
  <c r="CH148" i="6"/>
  <c r="CD148" i="6"/>
  <c r="BZ148" i="6"/>
  <c r="CE148" i="6"/>
  <c r="BY149" i="6"/>
  <c r="CC149" i="6"/>
  <c r="CG149" i="6"/>
  <c r="CI150" i="6"/>
  <c r="CI152" i="6"/>
  <c r="BZ149" i="6"/>
  <c r="CD149" i="6"/>
  <c r="CH149" i="6"/>
  <c r="CA150" i="6"/>
  <c r="CE150" i="6"/>
  <c r="BY151" i="6"/>
  <c r="CC151" i="6"/>
  <c r="CG151" i="6"/>
  <c r="CA152" i="6"/>
  <c r="CE152" i="6"/>
  <c r="CJ153" i="6"/>
  <c r="CF153" i="6"/>
  <c r="CB153" i="6"/>
  <c r="CC153" i="6"/>
  <c r="CJ154" i="6"/>
  <c r="CF154" i="6"/>
  <c r="CB154" i="6"/>
  <c r="CI154" i="6"/>
  <c r="CA154" i="6"/>
  <c r="BY154" i="6"/>
  <c r="CG155" i="6"/>
  <c r="BY155" i="6"/>
  <c r="CJ155" i="6"/>
  <c r="CF155" i="6"/>
  <c r="CB155" i="6"/>
  <c r="CA155" i="6"/>
  <c r="CI155" i="6"/>
  <c r="CD10" i="4"/>
  <c r="CI10" i="4"/>
  <c r="CH10" i="4"/>
  <c r="CB10" i="4"/>
  <c r="CC10" i="4"/>
  <c r="EM11" i="4"/>
  <c r="D15" i="1"/>
  <c r="D10" i="4"/>
  <c r="CT11" i="4"/>
  <c r="DF11" i="4" s="1"/>
  <c r="CU11" i="4"/>
  <c r="DG11" i="4" s="1"/>
  <c r="CO11" i="4"/>
  <c r="DA11" i="4" s="1"/>
  <c r="D11" i="4"/>
  <c r="CP11" i="4"/>
  <c r="DB11" i="4" s="1"/>
  <c r="DN11" i="4" s="1"/>
  <c r="DZ11" i="4" s="1"/>
  <c r="CV11" i="4"/>
  <c r="DH11" i="4" s="1"/>
  <c r="CR11" i="4"/>
  <c r="DD11" i="4" s="1"/>
  <c r="CL11" i="4"/>
  <c r="CX11" i="4" s="1"/>
  <c r="CM11" i="4"/>
  <c r="CY11" i="4" s="1"/>
  <c r="DE5" i="4"/>
  <c r="CW5" i="4"/>
  <c r="DD5" i="4"/>
  <c r="DC5" i="4"/>
  <c r="DB5" i="4"/>
  <c r="DA5" i="4"/>
  <c r="DH5" i="4"/>
  <c r="CY5" i="4"/>
  <c r="DG5" i="4"/>
  <c r="CX5" i="4"/>
  <c r="CZ5" i="4"/>
  <c r="DF5" i="4"/>
  <c r="CS11" i="4"/>
  <c r="DE11" i="4" s="1"/>
  <c r="CK11" i="4"/>
  <c r="CW11" i="4" s="1"/>
  <c r="CN11" i="4"/>
  <c r="CZ11" i="4" s="1"/>
  <c r="CE16" i="6" l="1"/>
  <c r="EL11" i="4"/>
  <c r="DR5" i="4"/>
  <c r="ED5" i="4" s="1"/>
  <c r="DF10" i="4"/>
  <c r="DO5" i="4"/>
  <c r="EA5" i="4" s="1"/>
  <c r="DC10" i="4"/>
  <c r="DL5" i="4"/>
  <c r="DX5" i="4" s="1"/>
  <c r="CZ10" i="4"/>
  <c r="DP5" i="4"/>
  <c r="EB5" i="4" s="1"/>
  <c r="DD10" i="4"/>
  <c r="DJ5" i="4"/>
  <c r="DV5" i="4" s="1"/>
  <c r="CX10" i="4"/>
  <c r="DI5" i="4"/>
  <c r="DU5" i="4" s="1"/>
  <c r="CW10" i="4"/>
  <c r="DQ5" i="4"/>
  <c r="EC5" i="4" s="1"/>
  <c r="DE10" i="4"/>
  <c r="DK5" i="4"/>
  <c r="DW5" i="4" s="1"/>
  <c r="CY10" i="4"/>
  <c r="DT5" i="4"/>
  <c r="EF5" i="4" s="1"/>
  <c r="DH10" i="4"/>
  <c r="DS5" i="4"/>
  <c r="EE5" i="4" s="1"/>
  <c r="DG10" i="4"/>
  <c r="DM5" i="4"/>
  <c r="DY5" i="4" s="1"/>
  <c r="DA10" i="4"/>
  <c r="DN5" i="4"/>
  <c r="DZ5" i="4" s="1"/>
  <c r="DB10" i="4"/>
  <c r="DQ11" i="4"/>
  <c r="EC11" i="4" s="1"/>
  <c r="DL11" i="4"/>
  <c r="DX11" i="4" s="1"/>
  <c r="DI11" i="4"/>
  <c r="DU11" i="4" s="1"/>
  <c r="DM11" i="4"/>
  <c r="DY11" i="4" s="1"/>
  <c r="DK11" i="4"/>
  <c r="DW11" i="4" s="1"/>
  <c r="DJ11" i="4"/>
  <c r="DV11" i="4" s="1"/>
  <c r="DP11" i="4"/>
  <c r="EB11" i="4" s="1"/>
  <c r="DT11" i="4"/>
  <c r="EF11" i="4" s="1"/>
  <c r="DR11" i="4"/>
  <c r="ED11" i="4" s="1"/>
  <c r="DS11" i="4"/>
  <c r="EE11" i="4" s="1"/>
  <c r="AY3" i="1"/>
  <c r="AA3" i="1"/>
  <c r="O3" i="1"/>
  <c r="CD16" i="6" l="1"/>
  <c r="EG11" i="4"/>
  <c r="EQ11" i="4"/>
  <c r="EJ11" i="4"/>
  <c r="EP11" i="4"/>
  <c r="EO11" i="4"/>
  <c r="ER11" i="4"/>
  <c r="EN11" i="4"/>
  <c r="EH11" i="4"/>
  <c r="EI11" i="4"/>
  <c r="EK11" i="4"/>
  <c r="EO5" i="4"/>
  <c r="EJ5" i="4"/>
  <c r="DS10" i="4"/>
  <c r="EQ5" i="4"/>
  <c r="ER5" i="4"/>
  <c r="EH5" i="4"/>
  <c r="EP5" i="4"/>
  <c r="EL5" i="4"/>
  <c r="EI5" i="4"/>
  <c r="EN5" i="4"/>
  <c r="EK5" i="4"/>
  <c r="EM5" i="4"/>
  <c r="EG5" i="4"/>
  <c r="DT10" i="4"/>
  <c r="DR10" i="4"/>
  <c r="DI10" i="4"/>
  <c r="DM10" i="4"/>
  <c r="DQ10" i="4"/>
  <c r="DP10" i="4"/>
  <c r="DL10" i="4"/>
  <c r="DN10" i="4"/>
  <c r="DK10" i="4"/>
  <c r="DO10" i="4"/>
  <c r="DJ10" i="4"/>
  <c r="BA6" i="1"/>
  <c r="BB6" i="1"/>
  <c r="BC6" i="1"/>
  <c r="BD6" i="1"/>
  <c r="BE6" i="1"/>
  <c r="BF6" i="1"/>
  <c r="BG6" i="1"/>
  <c r="BH6" i="1"/>
  <c r="BI6" i="1"/>
  <c r="BJ6" i="1"/>
  <c r="BK6" i="1"/>
  <c r="BL6" i="1"/>
  <c r="BA7" i="1"/>
  <c r="BB7" i="1"/>
  <c r="BC7" i="1"/>
  <c r="BD7" i="1"/>
  <c r="BE7" i="1"/>
  <c r="BF7" i="1"/>
  <c r="BG7" i="1"/>
  <c r="BH7" i="1"/>
  <c r="BI7" i="1"/>
  <c r="BJ7" i="1"/>
  <c r="BK7" i="1"/>
  <c r="BL7" i="1"/>
  <c r="BA8" i="1"/>
  <c r="BB8" i="1"/>
  <c r="BC8" i="1"/>
  <c r="BD8" i="1"/>
  <c r="BE8" i="1"/>
  <c r="BF8" i="1"/>
  <c r="BG8" i="1"/>
  <c r="BH8" i="1"/>
  <c r="BI8" i="1"/>
  <c r="BJ8" i="1"/>
  <c r="BK8" i="1"/>
  <c r="BL8" i="1"/>
  <c r="BA9" i="1"/>
  <c r="BB9" i="1"/>
  <c r="BC9" i="1"/>
  <c r="BD9" i="1"/>
  <c r="BE9" i="1"/>
  <c r="BF9" i="1"/>
  <c r="BG9" i="1"/>
  <c r="BH9" i="1"/>
  <c r="BI9" i="1"/>
  <c r="BJ9" i="1"/>
  <c r="BK9" i="1"/>
  <c r="BL9" i="1"/>
  <c r="BA10" i="1"/>
  <c r="BB10" i="1"/>
  <c r="BC10" i="1"/>
  <c r="BD10" i="1"/>
  <c r="BE10" i="1"/>
  <c r="BF10" i="1"/>
  <c r="BG10" i="1"/>
  <c r="BH10" i="1"/>
  <c r="BI10" i="1"/>
  <c r="BJ10" i="1"/>
  <c r="BK10" i="1"/>
  <c r="BL10" i="1"/>
  <c r="BA11" i="1"/>
  <c r="BB11" i="1"/>
  <c r="BC11" i="1"/>
  <c r="BD11" i="1"/>
  <c r="BE11" i="1"/>
  <c r="BF11" i="1"/>
  <c r="BG11" i="1"/>
  <c r="BH11" i="1"/>
  <c r="BI11" i="1"/>
  <c r="BJ11" i="1"/>
  <c r="BK11" i="1"/>
  <c r="BL11" i="1"/>
  <c r="BA12" i="1"/>
  <c r="BB12" i="1"/>
  <c r="BC12" i="1"/>
  <c r="BD12" i="1"/>
  <c r="BE12" i="1"/>
  <c r="BF12" i="1"/>
  <c r="BG12" i="1"/>
  <c r="BH12" i="1"/>
  <c r="BI12" i="1"/>
  <c r="BJ12" i="1"/>
  <c r="BK12" i="1"/>
  <c r="BL12" i="1"/>
  <c r="BA13" i="1"/>
  <c r="BB13" i="1"/>
  <c r="BC13" i="1"/>
  <c r="BD13" i="1"/>
  <c r="BE13" i="1"/>
  <c r="BF13" i="1"/>
  <c r="BG13" i="1"/>
  <c r="BH13" i="1"/>
  <c r="BI13" i="1"/>
  <c r="BJ13" i="1"/>
  <c r="BK13" i="1"/>
  <c r="BL13" i="1"/>
  <c r="BA14" i="1"/>
  <c r="BB14" i="1"/>
  <c r="BC14" i="1"/>
  <c r="BD14" i="1"/>
  <c r="BE14" i="1"/>
  <c r="BF14" i="1"/>
  <c r="BG14" i="1"/>
  <c r="BH14" i="1"/>
  <c r="BI14" i="1"/>
  <c r="BJ14" i="1"/>
  <c r="BK14" i="1"/>
  <c r="BL14" i="1"/>
  <c r="BA16" i="1"/>
  <c r="BB16" i="1"/>
  <c r="BC16" i="1"/>
  <c r="BD16" i="1"/>
  <c r="BE16" i="1"/>
  <c r="BF16" i="1"/>
  <c r="BG16" i="1"/>
  <c r="BH16" i="1"/>
  <c r="BI16" i="1"/>
  <c r="BJ16" i="1"/>
  <c r="BK16" i="1"/>
  <c r="BL16" i="1"/>
  <c r="BA17" i="1"/>
  <c r="BB17" i="1"/>
  <c r="BC17" i="1"/>
  <c r="BD17" i="1"/>
  <c r="BE17" i="1"/>
  <c r="BF17" i="1"/>
  <c r="BG17" i="1"/>
  <c r="BH17" i="1"/>
  <c r="BI17" i="1"/>
  <c r="BJ17" i="1"/>
  <c r="BK17" i="1"/>
  <c r="BL17" i="1"/>
  <c r="BA18" i="1"/>
  <c r="BB18" i="1"/>
  <c r="BC18" i="1"/>
  <c r="BD18" i="1"/>
  <c r="BE18" i="1"/>
  <c r="BF18" i="1"/>
  <c r="BG18" i="1"/>
  <c r="BH18" i="1"/>
  <c r="BI18" i="1"/>
  <c r="BJ18" i="1"/>
  <c r="BK18" i="1"/>
  <c r="BL18" i="1"/>
  <c r="BA20" i="1"/>
  <c r="BB20" i="1"/>
  <c r="BC20" i="1"/>
  <c r="BD20" i="1"/>
  <c r="BE20" i="1"/>
  <c r="BF20" i="1"/>
  <c r="BG20" i="1"/>
  <c r="BH20" i="1"/>
  <c r="BI20" i="1"/>
  <c r="BJ20" i="1"/>
  <c r="BK20" i="1"/>
  <c r="BL20" i="1"/>
  <c r="BA21" i="1"/>
  <c r="BB21" i="1"/>
  <c r="BC21" i="1"/>
  <c r="BD21" i="1"/>
  <c r="BE21" i="1"/>
  <c r="BF21" i="1"/>
  <c r="BG21" i="1"/>
  <c r="BH21" i="1"/>
  <c r="BI21" i="1"/>
  <c r="BJ21" i="1"/>
  <c r="BK21" i="1"/>
  <c r="BL21" i="1"/>
  <c r="BA22" i="1"/>
  <c r="BB22" i="1"/>
  <c r="BC22" i="1"/>
  <c r="BD22" i="1"/>
  <c r="BE22" i="1"/>
  <c r="BF22" i="1"/>
  <c r="BG22" i="1"/>
  <c r="BH22" i="1"/>
  <c r="BI22" i="1"/>
  <c r="BJ22" i="1"/>
  <c r="BK22" i="1"/>
  <c r="BL22" i="1"/>
  <c r="BA23" i="1"/>
  <c r="BB23" i="1"/>
  <c r="BC23" i="1"/>
  <c r="BD23" i="1"/>
  <c r="BE23" i="1"/>
  <c r="BF23" i="1"/>
  <c r="BG23" i="1"/>
  <c r="BH23" i="1"/>
  <c r="BI23" i="1"/>
  <c r="BJ23" i="1"/>
  <c r="BK23" i="1"/>
  <c r="BL23" i="1"/>
  <c r="BA24" i="1"/>
  <c r="BB24" i="1"/>
  <c r="BC24" i="1"/>
  <c r="BD24" i="1"/>
  <c r="BE24" i="1"/>
  <c r="BF24" i="1"/>
  <c r="BG24" i="1"/>
  <c r="BH24" i="1"/>
  <c r="BI24" i="1"/>
  <c r="BJ24" i="1"/>
  <c r="BK24" i="1"/>
  <c r="BL24" i="1"/>
  <c r="BA25" i="1"/>
  <c r="BB25" i="1"/>
  <c r="BC25" i="1"/>
  <c r="BD25" i="1"/>
  <c r="BE25" i="1"/>
  <c r="BF25" i="1"/>
  <c r="BG25" i="1"/>
  <c r="BH25" i="1"/>
  <c r="BI25" i="1"/>
  <c r="BJ25" i="1"/>
  <c r="BK25" i="1"/>
  <c r="BL25" i="1"/>
  <c r="BA26" i="1"/>
  <c r="BB26" i="1"/>
  <c r="BC26" i="1"/>
  <c r="BD26" i="1"/>
  <c r="BE26" i="1"/>
  <c r="BF26" i="1"/>
  <c r="BG26" i="1"/>
  <c r="BH26" i="1"/>
  <c r="BI26" i="1"/>
  <c r="BJ26" i="1"/>
  <c r="BK26" i="1"/>
  <c r="BL26" i="1"/>
  <c r="BA27" i="1"/>
  <c r="BB27" i="1"/>
  <c r="BC27" i="1"/>
  <c r="BD27" i="1"/>
  <c r="BE27" i="1"/>
  <c r="BF27" i="1"/>
  <c r="BG27" i="1"/>
  <c r="BH27" i="1"/>
  <c r="BI27" i="1"/>
  <c r="BJ27" i="1"/>
  <c r="BK27" i="1"/>
  <c r="BL27" i="1"/>
  <c r="BA28" i="1"/>
  <c r="BB28" i="1"/>
  <c r="BC28" i="1"/>
  <c r="BD28" i="1"/>
  <c r="BE28" i="1"/>
  <c r="BF28" i="1"/>
  <c r="BG28" i="1"/>
  <c r="BH28" i="1"/>
  <c r="BI28" i="1"/>
  <c r="BJ28" i="1"/>
  <c r="BK28" i="1"/>
  <c r="BL28" i="1"/>
  <c r="BA29" i="1"/>
  <c r="BB29" i="1"/>
  <c r="BC29" i="1"/>
  <c r="BD29" i="1"/>
  <c r="BE29" i="1"/>
  <c r="BF29" i="1"/>
  <c r="BG29" i="1"/>
  <c r="BH29" i="1"/>
  <c r="BI29" i="1"/>
  <c r="BJ29" i="1"/>
  <c r="BK29" i="1"/>
  <c r="BL29" i="1"/>
  <c r="BA30" i="1"/>
  <c r="BB30" i="1"/>
  <c r="BC30" i="1"/>
  <c r="BD30" i="1"/>
  <c r="BE30" i="1"/>
  <c r="BF30" i="1"/>
  <c r="BG30" i="1"/>
  <c r="BH30" i="1"/>
  <c r="BI30" i="1"/>
  <c r="BJ30" i="1"/>
  <c r="BK30" i="1"/>
  <c r="BL30" i="1"/>
  <c r="BA31" i="1"/>
  <c r="BB31" i="1"/>
  <c r="BC31" i="1"/>
  <c r="BD31" i="1"/>
  <c r="BE31" i="1"/>
  <c r="BF31" i="1"/>
  <c r="BG31" i="1"/>
  <c r="BH31" i="1"/>
  <c r="BI31" i="1"/>
  <c r="BJ31" i="1"/>
  <c r="BK31" i="1"/>
  <c r="BL31" i="1"/>
  <c r="BA32" i="1"/>
  <c r="BB32" i="1"/>
  <c r="BC32" i="1"/>
  <c r="BD32" i="1"/>
  <c r="BE32" i="1"/>
  <c r="BF32" i="1"/>
  <c r="BG32" i="1"/>
  <c r="BH32" i="1"/>
  <c r="BI32" i="1"/>
  <c r="BJ32" i="1"/>
  <c r="BK32" i="1"/>
  <c r="BL32" i="1"/>
  <c r="BA33" i="1"/>
  <c r="BB33" i="1"/>
  <c r="BC33" i="1"/>
  <c r="BD33" i="1"/>
  <c r="BE33" i="1"/>
  <c r="BF33" i="1"/>
  <c r="BG33" i="1"/>
  <c r="BH33" i="1"/>
  <c r="BI33" i="1"/>
  <c r="BJ33" i="1"/>
  <c r="BK33" i="1"/>
  <c r="BL33" i="1"/>
  <c r="BA34" i="1"/>
  <c r="BB34" i="1"/>
  <c r="BC34" i="1"/>
  <c r="BD34" i="1"/>
  <c r="BE34" i="1"/>
  <c r="BF34" i="1"/>
  <c r="BG34" i="1"/>
  <c r="BH34" i="1"/>
  <c r="BI34" i="1"/>
  <c r="BJ34" i="1"/>
  <c r="BK34" i="1"/>
  <c r="BL34" i="1"/>
  <c r="BA35" i="1"/>
  <c r="BB35" i="1"/>
  <c r="BC35" i="1"/>
  <c r="BD35" i="1"/>
  <c r="BE35" i="1"/>
  <c r="BF35" i="1"/>
  <c r="BG35" i="1"/>
  <c r="BH35" i="1"/>
  <c r="BI35" i="1"/>
  <c r="BJ35" i="1"/>
  <c r="BK35" i="1"/>
  <c r="BL35" i="1"/>
  <c r="BA36" i="1"/>
  <c r="BB36" i="1"/>
  <c r="BC36" i="1"/>
  <c r="BD36" i="1"/>
  <c r="BE36" i="1"/>
  <c r="BF36" i="1"/>
  <c r="BG36" i="1"/>
  <c r="BH36" i="1"/>
  <c r="BI36" i="1"/>
  <c r="BJ36" i="1"/>
  <c r="BK36" i="1"/>
  <c r="BL36" i="1"/>
  <c r="BA37" i="1"/>
  <c r="BB37" i="1"/>
  <c r="BC37" i="1"/>
  <c r="BD37" i="1"/>
  <c r="BE37" i="1"/>
  <c r="BF37" i="1"/>
  <c r="BG37" i="1"/>
  <c r="BH37" i="1"/>
  <c r="BI37" i="1"/>
  <c r="BJ37" i="1"/>
  <c r="BK37" i="1"/>
  <c r="BL37" i="1"/>
  <c r="BA38" i="1"/>
  <c r="BB38" i="1"/>
  <c r="BC38" i="1"/>
  <c r="BD38" i="1"/>
  <c r="BE38" i="1"/>
  <c r="BF38" i="1"/>
  <c r="BG38" i="1"/>
  <c r="BH38" i="1"/>
  <c r="BI38" i="1"/>
  <c r="BJ38" i="1"/>
  <c r="BK38" i="1"/>
  <c r="BL38" i="1"/>
  <c r="BA39" i="1"/>
  <c r="BB39" i="1"/>
  <c r="BC39" i="1"/>
  <c r="BD39" i="1"/>
  <c r="BE39" i="1"/>
  <c r="BF39" i="1"/>
  <c r="BG39" i="1"/>
  <c r="BH39" i="1"/>
  <c r="BI39" i="1"/>
  <c r="BJ39" i="1"/>
  <c r="BK39" i="1"/>
  <c r="BL39" i="1"/>
  <c r="BA40" i="1"/>
  <c r="BB40" i="1"/>
  <c r="BC40" i="1"/>
  <c r="BD40" i="1"/>
  <c r="BE40" i="1"/>
  <c r="BF40" i="1"/>
  <c r="BG40" i="1"/>
  <c r="BH40" i="1"/>
  <c r="BI40" i="1"/>
  <c r="BJ40" i="1"/>
  <c r="BK40" i="1"/>
  <c r="BL40" i="1"/>
  <c r="BA41" i="1"/>
  <c r="BB41" i="1"/>
  <c r="BC41" i="1"/>
  <c r="BD41" i="1"/>
  <c r="BE41" i="1"/>
  <c r="BF41" i="1"/>
  <c r="BG41" i="1"/>
  <c r="BH41" i="1"/>
  <c r="BI41" i="1"/>
  <c r="BJ41" i="1"/>
  <c r="BK41" i="1"/>
  <c r="BL41" i="1"/>
  <c r="BA42" i="1"/>
  <c r="BB42" i="1"/>
  <c r="BC42" i="1"/>
  <c r="BD42" i="1"/>
  <c r="BE42" i="1"/>
  <c r="BF42" i="1"/>
  <c r="BG42" i="1"/>
  <c r="BH42" i="1"/>
  <c r="BI42" i="1"/>
  <c r="BJ42" i="1"/>
  <c r="BK42" i="1"/>
  <c r="BL42" i="1"/>
  <c r="BA43" i="1"/>
  <c r="BB43" i="1"/>
  <c r="BC43" i="1"/>
  <c r="BD43" i="1"/>
  <c r="BE43" i="1"/>
  <c r="BF43" i="1"/>
  <c r="BG43" i="1"/>
  <c r="BH43" i="1"/>
  <c r="BI43" i="1"/>
  <c r="BJ43" i="1"/>
  <c r="BK43" i="1"/>
  <c r="BL43" i="1"/>
  <c r="BA44" i="1"/>
  <c r="BB44" i="1"/>
  <c r="BC44" i="1"/>
  <c r="BD44" i="1"/>
  <c r="BE44" i="1"/>
  <c r="BF44" i="1"/>
  <c r="BG44" i="1"/>
  <c r="BH44" i="1"/>
  <c r="BI44" i="1"/>
  <c r="BJ44" i="1"/>
  <c r="BK44" i="1"/>
  <c r="BL44" i="1"/>
  <c r="BA45" i="1"/>
  <c r="BB45" i="1"/>
  <c r="BC45" i="1"/>
  <c r="BD45" i="1"/>
  <c r="BE45" i="1"/>
  <c r="BF45" i="1"/>
  <c r="BG45" i="1"/>
  <c r="BH45" i="1"/>
  <c r="BI45" i="1"/>
  <c r="BJ45" i="1"/>
  <c r="BK45" i="1"/>
  <c r="BL45" i="1"/>
  <c r="BA46" i="1"/>
  <c r="BB46" i="1"/>
  <c r="BC46" i="1"/>
  <c r="BD46" i="1"/>
  <c r="BE46" i="1"/>
  <c r="BF46" i="1"/>
  <c r="BG46" i="1"/>
  <c r="BH46" i="1"/>
  <c r="BI46" i="1"/>
  <c r="BJ46" i="1"/>
  <c r="BK46" i="1"/>
  <c r="BL46" i="1"/>
  <c r="BA47" i="1"/>
  <c r="BB47" i="1"/>
  <c r="BC47" i="1"/>
  <c r="BD47" i="1"/>
  <c r="BE47" i="1"/>
  <c r="BF47" i="1"/>
  <c r="BG47" i="1"/>
  <c r="BH47" i="1"/>
  <c r="BI47" i="1"/>
  <c r="BJ47" i="1"/>
  <c r="BK47" i="1"/>
  <c r="BL47" i="1"/>
  <c r="BA48" i="1"/>
  <c r="BB48" i="1"/>
  <c r="BC48" i="1"/>
  <c r="BD48" i="1"/>
  <c r="BE48" i="1"/>
  <c r="BF48" i="1"/>
  <c r="BG48" i="1"/>
  <c r="BH48" i="1"/>
  <c r="BI48" i="1"/>
  <c r="BJ48" i="1"/>
  <c r="BK48" i="1"/>
  <c r="BL48" i="1"/>
  <c r="BA49" i="1"/>
  <c r="BB49" i="1"/>
  <c r="BC49" i="1"/>
  <c r="BD49" i="1"/>
  <c r="BE49" i="1"/>
  <c r="BF49" i="1"/>
  <c r="BG49" i="1"/>
  <c r="BH49" i="1"/>
  <c r="BI49" i="1"/>
  <c r="BJ49" i="1"/>
  <c r="BK49" i="1"/>
  <c r="BL49" i="1"/>
  <c r="BA50" i="1"/>
  <c r="BB50" i="1"/>
  <c r="BC50" i="1"/>
  <c r="BD50" i="1"/>
  <c r="BE50" i="1"/>
  <c r="BF50" i="1"/>
  <c r="BG50" i="1"/>
  <c r="BH50" i="1"/>
  <c r="BI50" i="1"/>
  <c r="BJ50" i="1"/>
  <c r="BK50" i="1"/>
  <c r="BL50" i="1"/>
  <c r="BA51" i="1"/>
  <c r="BB51" i="1"/>
  <c r="BC51" i="1"/>
  <c r="BD51" i="1"/>
  <c r="BE51" i="1"/>
  <c r="BF51" i="1"/>
  <c r="BG51" i="1"/>
  <c r="BH51" i="1"/>
  <c r="BI51" i="1"/>
  <c r="BJ51" i="1"/>
  <c r="BK51" i="1"/>
  <c r="BL51" i="1"/>
  <c r="BA52" i="1"/>
  <c r="BB52" i="1"/>
  <c r="BC52" i="1"/>
  <c r="BD52" i="1"/>
  <c r="BE52" i="1"/>
  <c r="BF52" i="1"/>
  <c r="BG52" i="1"/>
  <c r="BH52" i="1"/>
  <c r="BI52" i="1"/>
  <c r="BJ52" i="1"/>
  <c r="BK52" i="1"/>
  <c r="BL52" i="1"/>
  <c r="BA53" i="1"/>
  <c r="BB53" i="1"/>
  <c r="BC53" i="1"/>
  <c r="BD53" i="1"/>
  <c r="BE53" i="1"/>
  <c r="BF53" i="1"/>
  <c r="BG53" i="1"/>
  <c r="BH53" i="1"/>
  <c r="BI53" i="1"/>
  <c r="BJ53" i="1"/>
  <c r="BK53" i="1"/>
  <c r="BL53" i="1"/>
  <c r="BA54" i="1"/>
  <c r="BB54" i="1"/>
  <c r="BC54" i="1"/>
  <c r="BD54" i="1"/>
  <c r="BE54" i="1"/>
  <c r="BF54" i="1"/>
  <c r="BG54" i="1"/>
  <c r="BH54" i="1"/>
  <c r="BI54" i="1"/>
  <c r="BJ54" i="1"/>
  <c r="BK54" i="1"/>
  <c r="BL54" i="1"/>
  <c r="BA55" i="1"/>
  <c r="BB55" i="1"/>
  <c r="BC55" i="1"/>
  <c r="BD55" i="1"/>
  <c r="BE55" i="1"/>
  <c r="BF55" i="1"/>
  <c r="BG55" i="1"/>
  <c r="BH55" i="1"/>
  <c r="BI55" i="1"/>
  <c r="BJ55" i="1"/>
  <c r="BK55" i="1"/>
  <c r="BL55" i="1"/>
  <c r="BA56" i="1"/>
  <c r="BB56" i="1"/>
  <c r="BC56" i="1"/>
  <c r="BD56" i="1"/>
  <c r="BE56" i="1"/>
  <c r="BF56" i="1"/>
  <c r="BG56" i="1"/>
  <c r="BH56" i="1"/>
  <c r="BI56" i="1"/>
  <c r="BJ56" i="1"/>
  <c r="BK56" i="1"/>
  <c r="BL56" i="1"/>
  <c r="BA57" i="1"/>
  <c r="BB57" i="1"/>
  <c r="BC57" i="1"/>
  <c r="BD57" i="1"/>
  <c r="BE57" i="1"/>
  <c r="BF57" i="1"/>
  <c r="BG57" i="1"/>
  <c r="BH57" i="1"/>
  <c r="BI57" i="1"/>
  <c r="BJ57" i="1"/>
  <c r="BK57" i="1"/>
  <c r="BL57" i="1"/>
  <c r="BA58" i="1"/>
  <c r="BB58" i="1"/>
  <c r="BC58" i="1"/>
  <c r="BD58" i="1"/>
  <c r="BE58" i="1"/>
  <c r="BF58" i="1"/>
  <c r="BG58" i="1"/>
  <c r="BH58" i="1"/>
  <c r="BI58" i="1"/>
  <c r="BJ58" i="1"/>
  <c r="BK58" i="1"/>
  <c r="BL58" i="1"/>
  <c r="BA59" i="1"/>
  <c r="BB59" i="1"/>
  <c r="BC59" i="1"/>
  <c r="BD59" i="1"/>
  <c r="BE59" i="1"/>
  <c r="BF59" i="1"/>
  <c r="BG59" i="1"/>
  <c r="BH59" i="1"/>
  <c r="BI59" i="1"/>
  <c r="BJ59" i="1"/>
  <c r="BK59" i="1"/>
  <c r="BL59" i="1"/>
  <c r="BA60" i="1"/>
  <c r="BB60" i="1"/>
  <c r="BC60" i="1"/>
  <c r="BD60" i="1"/>
  <c r="BE60" i="1"/>
  <c r="BF60" i="1"/>
  <c r="BG60" i="1"/>
  <c r="BH60" i="1"/>
  <c r="BI60" i="1"/>
  <c r="BJ60" i="1"/>
  <c r="BK60" i="1"/>
  <c r="BL60" i="1"/>
  <c r="BA61" i="1"/>
  <c r="BB61" i="1"/>
  <c r="BC61" i="1"/>
  <c r="BD61" i="1"/>
  <c r="BE61" i="1"/>
  <c r="BF61" i="1"/>
  <c r="BG61" i="1"/>
  <c r="BH61" i="1"/>
  <c r="BI61" i="1"/>
  <c r="BJ61" i="1"/>
  <c r="BK61" i="1"/>
  <c r="BL61" i="1"/>
  <c r="BA62" i="1"/>
  <c r="BB62" i="1"/>
  <c r="BC62" i="1"/>
  <c r="BD62" i="1"/>
  <c r="BE62" i="1"/>
  <c r="BF62" i="1"/>
  <c r="BG62" i="1"/>
  <c r="BH62" i="1"/>
  <c r="BI62" i="1"/>
  <c r="BJ62" i="1"/>
  <c r="BK62" i="1"/>
  <c r="BL62" i="1"/>
  <c r="BA63" i="1"/>
  <c r="BB63" i="1"/>
  <c r="BC63" i="1"/>
  <c r="BD63" i="1"/>
  <c r="BE63" i="1"/>
  <c r="BF63" i="1"/>
  <c r="BG63" i="1"/>
  <c r="BH63" i="1"/>
  <c r="BI63" i="1"/>
  <c r="BJ63" i="1"/>
  <c r="BK63" i="1"/>
  <c r="BL63" i="1"/>
  <c r="BA64" i="1"/>
  <c r="BB64" i="1"/>
  <c r="BC64" i="1"/>
  <c r="BD64" i="1"/>
  <c r="BE64" i="1"/>
  <c r="BF64" i="1"/>
  <c r="BG64" i="1"/>
  <c r="BH64" i="1"/>
  <c r="BI64" i="1"/>
  <c r="BJ64" i="1"/>
  <c r="BK64" i="1"/>
  <c r="BL64" i="1"/>
  <c r="BA65" i="1"/>
  <c r="BB65" i="1"/>
  <c r="BC65" i="1"/>
  <c r="BD65" i="1"/>
  <c r="BE65" i="1"/>
  <c r="BF65" i="1"/>
  <c r="BG65" i="1"/>
  <c r="BH65" i="1"/>
  <c r="BI65" i="1"/>
  <c r="BJ65" i="1"/>
  <c r="BK65" i="1"/>
  <c r="BL65" i="1"/>
  <c r="BA66" i="1"/>
  <c r="BB66" i="1"/>
  <c r="BC66" i="1"/>
  <c r="BD66" i="1"/>
  <c r="BE66" i="1"/>
  <c r="BF66" i="1"/>
  <c r="BG66" i="1"/>
  <c r="BH66" i="1"/>
  <c r="BI66" i="1"/>
  <c r="BJ66" i="1"/>
  <c r="BK66" i="1"/>
  <c r="BL66" i="1"/>
  <c r="BA67" i="1"/>
  <c r="BB67" i="1"/>
  <c r="BC67" i="1"/>
  <c r="BD67" i="1"/>
  <c r="BE67" i="1"/>
  <c r="BF67" i="1"/>
  <c r="BG67" i="1"/>
  <c r="BH67" i="1"/>
  <c r="BI67" i="1"/>
  <c r="BJ67" i="1"/>
  <c r="BK67" i="1"/>
  <c r="BL67" i="1"/>
  <c r="BA68" i="1"/>
  <c r="BB68" i="1"/>
  <c r="BC68" i="1"/>
  <c r="BD68" i="1"/>
  <c r="BE68" i="1"/>
  <c r="BF68" i="1"/>
  <c r="BG68" i="1"/>
  <c r="BH68" i="1"/>
  <c r="BI68" i="1"/>
  <c r="BJ68" i="1"/>
  <c r="BK68" i="1"/>
  <c r="BL68" i="1"/>
  <c r="BA69" i="1"/>
  <c r="BB69" i="1"/>
  <c r="BC69" i="1"/>
  <c r="BD69" i="1"/>
  <c r="BE69" i="1"/>
  <c r="BF69" i="1"/>
  <c r="BG69" i="1"/>
  <c r="BH69" i="1"/>
  <c r="BI69" i="1"/>
  <c r="BJ69" i="1"/>
  <c r="BK69" i="1"/>
  <c r="BL69" i="1"/>
  <c r="BA70" i="1"/>
  <c r="BB70" i="1"/>
  <c r="BC70" i="1"/>
  <c r="BD70" i="1"/>
  <c r="BE70" i="1"/>
  <c r="BF70" i="1"/>
  <c r="BG70" i="1"/>
  <c r="BH70" i="1"/>
  <c r="BI70" i="1"/>
  <c r="BJ70" i="1"/>
  <c r="BK70" i="1"/>
  <c r="BL70" i="1"/>
  <c r="BA71" i="1"/>
  <c r="BB71" i="1"/>
  <c r="BC71" i="1"/>
  <c r="BD71" i="1"/>
  <c r="BE71" i="1"/>
  <c r="BF71" i="1"/>
  <c r="BG71" i="1"/>
  <c r="BH71" i="1"/>
  <c r="BI71" i="1"/>
  <c r="BJ71" i="1"/>
  <c r="BK71" i="1"/>
  <c r="BL71" i="1"/>
  <c r="BA72" i="1"/>
  <c r="BB72" i="1"/>
  <c r="BC72" i="1"/>
  <c r="BD72" i="1"/>
  <c r="BE72" i="1"/>
  <c r="BF72" i="1"/>
  <c r="BG72" i="1"/>
  <c r="BH72" i="1"/>
  <c r="BI72" i="1"/>
  <c r="BJ72" i="1"/>
  <c r="BK72" i="1"/>
  <c r="BL72" i="1"/>
  <c r="BA73" i="1"/>
  <c r="BB73" i="1"/>
  <c r="BC73" i="1"/>
  <c r="BD73" i="1"/>
  <c r="BE73" i="1"/>
  <c r="BF73" i="1"/>
  <c r="BG73" i="1"/>
  <c r="BH73" i="1"/>
  <c r="BI73" i="1"/>
  <c r="BJ73" i="1"/>
  <c r="BK73" i="1"/>
  <c r="BL73" i="1"/>
  <c r="BA74" i="1"/>
  <c r="BB74" i="1"/>
  <c r="BC74" i="1"/>
  <c r="BD74" i="1"/>
  <c r="BE74" i="1"/>
  <c r="BF74" i="1"/>
  <c r="BG74" i="1"/>
  <c r="BH74" i="1"/>
  <c r="BI74" i="1"/>
  <c r="BJ74" i="1"/>
  <c r="BK74" i="1"/>
  <c r="BL74" i="1"/>
  <c r="BA75" i="1"/>
  <c r="BB75" i="1"/>
  <c r="BC75" i="1"/>
  <c r="BD75" i="1"/>
  <c r="BE75" i="1"/>
  <c r="BF75" i="1"/>
  <c r="BG75" i="1"/>
  <c r="BH75" i="1"/>
  <c r="BI75" i="1"/>
  <c r="BJ75" i="1"/>
  <c r="BK75" i="1"/>
  <c r="BL75" i="1"/>
  <c r="BA76" i="1"/>
  <c r="BB76" i="1"/>
  <c r="BC76" i="1"/>
  <c r="BD76" i="1"/>
  <c r="BE76" i="1"/>
  <c r="BF76" i="1"/>
  <c r="BG76" i="1"/>
  <c r="BH76" i="1"/>
  <c r="BI76" i="1"/>
  <c r="BJ76" i="1"/>
  <c r="BK76" i="1"/>
  <c r="BL76" i="1"/>
  <c r="BA77" i="1"/>
  <c r="BB77" i="1"/>
  <c r="BC77" i="1"/>
  <c r="BD77" i="1"/>
  <c r="BE77" i="1"/>
  <c r="BF77" i="1"/>
  <c r="BG77" i="1"/>
  <c r="BH77" i="1"/>
  <c r="BI77" i="1"/>
  <c r="BJ77" i="1"/>
  <c r="BK77" i="1"/>
  <c r="BL77" i="1"/>
  <c r="BA78" i="1"/>
  <c r="BB78" i="1"/>
  <c r="BC78" i="1"/>
  <c r="BD78" i="1"/>
  <c r="BE78" i="1"/>
  <c r="BF78" i="1"/>
  <c r="BG78" i="1"/>
  <c r="BH78" i="1"/>
  <c r="BI78" i="1"/>
  <c r="BJ78" i="1"/>
  <c r="BK78" i="1"/>
  <c r="BL78" i="1"/>
  <c r="BA79" i="1"/>
  <c r="BB79" i="1"/>
  <c r="BC79" i="1"/>
  <c r="BD79" i="1"/>
  <c r="BE79" i="1"/>
  <c r="BF79" i="1"/>
  <c r="BG79" i="1"/>
  <c r="BH79" i="1"/>
  <c r="BI79" i="1"/>
  <c r="BJ79" i="1"/>
  <c r="BK79" i="1"/>
  <c r="BL79" i="1"/>
  <c r="BA80" i="1"/>
  <c r="BB80" i="1"/>
  <c r="BC80" i="1"/>
  <c r="BD80" i="1"/>
  <c r="BE80" i="1"/>
  <c r="BF80" i="1"/>
  <c r="BG80" i="1"/>
  <c r="BH80" i="1"/>
  <c r="BI80" i="1"/>
  <c r="BJ80" i="1"/>
  <c r="BK80" i="1"/>
  <c r="BL80" i="1"/>
  <c r="BA81" i="1"/>
  <c r="BB81" i="1"/>
  <c r="BC81" i="1"/>
  <c r="BD81" i="1"/>
  <c r="BE81" i="1"/>
  <c r="BF81" i="1"/>
  <c r="BG81" i="1"/>
  <c r="BH81" i="1"/>
  <c r="BI81" i="1"/>
  <c r="BJ81" i="1"/>
  <c r="BK81" i="1"/>
  <c r="BL81" i="1"/>
  <c r="BA82" i="1"/>
  <c r="BB82" i="1"/>
  <c r="BC82" i="1"/>
  <c r="BD82" i="1"/>
  <c r="BE82" i="1"/>
  <c r="BF82" i="1"/>
  <c r="BG82" i="1"/>
  <c r="BH82" i="1"/>
  <c r="BI82" i="1"/>
  <c r="BJ82" i="1"/>
  <c r="BK82" i="1"/>
  <c r="BL82" i="1"/>
  <c r="BA83" i="1"/>
  <c r="BB83" i="1"/>
  <c r="BC83" i="1"/>
  <c r="BD83" i="1"/>
  <c r="BE83" i="1"/>
  <c r="BF83" i="1"/>
  <c r="BG83" i="1"/>
  <c r="BH83" i="1"/>
  <c r="BI83" i="1"/>
  <c r="BJ83" i="1"/>
  <c r="BK83" i="1"/>
  <c r="BL83" i="1"/>
  <c r="BA84" i="1"/>
  <c r="BB84" i="1"/>
  <c r="BC84" i="1"/>
  <c r="BD84" i="1"/>
  <c r="BE84" i="1"/>
  <c r="BF84" i="1"/>
  <c r="BG84" i="1"/>
  <c r="BH84" i="1"/>
  <c r="BI84" i="1"/>
  <c r="BJ84" i="1"/>
  <c r="BK84" i="1"/>
  <c r="BL84" i="1"/>
  <c r="BA85" i="1"/>
  <c r="BB85" i="1"/>
  <c r="BC85" i="1"/>
  <c r="BD85" i="1"/>
  <c r="BE85" i="1"/>
  <c r="BF85" i="1"/>
  <c r="BG85" i="1"/>
  <c r="BH85" i="1"/>
  <c r="BI85" i="1"/>
  <c r="BJ85" i="1"/>
  <c r="BK85" i="1"/>
  <c r="BL85" i="1"/>
  <c r="BA86" i="1"/>
  <c r="BB86" i="1"/>
  <c r="BC86" i="1"/>
  <c r="BD86" i="1"/>
  <c r="BE86" i="1"/>
  <c r="BF86" i="1"/>
  <c r="BG86" i="1"/>
  <c r="BH86" i="1"/>
  <c r="BI86" i="1"/>
  <c r="BJ86" i="1"/>
  <c r="BK86" i="1"/>
  <c r="BL86" i="1"/>
  <c r="BA87" i="1"/>
  <c r="BB87" i="1"/>
  <c r="BC87" i="1"/>
  <c r="BD87" i="1"/>
  <c r="BE87" i="1"/>
  <c r="BF87" i="1"/>
  <c r="BG87" i="1"/>
  <c r="BH87" i="1"/>
  <c r="BI87" i="1"/>
  <c r="BJ87" i="1"/>
  <c r="BK87" i="1"/>
  <c r="BL87" i="1"/>
  <c r="BA88" i="1"/>
  <c r="BB88" i="1"/>
  <c r="BC88" i="1"/>
  <c r="BD88" i="1"/>
  <c r="BE88" i="1"/>
  <c r="BF88" i="1"/>
  <c r="BG88" i="1"/>
  <c r="BH88" i="1"/>
  <c r="BI88" i="1"/>
  <c r="BJ88" i="1"/>
  <c r="BK88" i="1"/>
  <c r="BL88" i="1"/>
  <c r="BA89" i="1"/>
  <c r="BB89" i="1"/>
  <c r="BC89" i="1"/>
  <c r="BD89" i="1"/>
  <c r="BE89" i="1"/>
  <c r="BF89" i="1"/>
  <c r="BG89" i="1"/>
  <c r="BH89" i="1"/>
  <c r="BI89" i="1"/>
  <c r="BJ89" i="1"/>
  <c r="BK89" i="1"/>
  <c r="BL89" i="1"/>
  <c r="BA90" i="1"/>
  <c r="BB90" i="1"/>
  <c r="BC90" i="1"/>
  <c r="BD90" i="1"/>
  <c r="BE90" i="1"/>
  <c r="BF90" i="1"/>
  <c r="BG90" i="1"/>
  <c r="BH90" i="1"/>
  <c r="BI90" i="1"/>
  <c r="BJ90" i="1"/>
  <c r="BK90" i="1"/>
  <c r="BL90" i="1"/>
  <c r="BA91" i="1"/>
  <c r="BB91" i="1"/>
  <c r="BC91" i="1"/>
  <c r="BD91" i="1"/>
  <c r="BE91" i="1"/>
  <c r="BF91" i="1"/>
  <c r="BG91" i="1"/>
  <c r="BH91" i="1"/>
  <c r="BI91" i="1"/>
  <c r="BJ91" i="1"/>
  <c r="BK91" i="1"/>
  <c r="BL91" i="1"/>
  <c r="BA92" i="1"/>
  <c r="BB92" i="1"/>
  <c r="BC92" i="1"/>
  <c r="BD92" i="1"/>
  <c r="BE92" i="1"/>
  <c r="BF92" i="1"/>
  <c r="BG92" i="1"/>
  <c r="BH92" i="1"/>
  <c r="BI92" i="1"/>
  <c r="BJ92" i="1"/>
  <c r="BK92" i="1"/>
  <c r="BL92" i="1"/>
  <c r="BA93" i="1"/>
  <c r="BB93" i="1"/>
  <c r="BC93" i="1"/>
  <c r="BD93" i="1"/>
  <c r="BE93" i="1"/>
  <c r="BF93" i="1"/>
  <c r="BG93" i="1"/>
  <c r="BH93" i="1"/>
  <c r="BI93" i="1"/>
  <c r="BJ93" i="1"/>
  <c r="BK93" i="1"/>
  <c r="BL93" i="1"/>
  <c r="BA94" i="1"/>
  <c r="BB94" i="1"/>
  <c r="BC94" i="1"/>
  <c r="BD94" i="1"/>
  <c r="BE94" i="1"/>
  <c r="BF94" i="1"/>
  <c r="BG94" i="1"/>
  <c r="BH94" i="1"/>
  <c r="BI94" i="1"/>
  <c r="BJ94" i="1"/>
  <c r="BK94" i="1"/>
  <c r="BL94" i="1"/>
  <c r="BA95" i="1"/>
  <c r="BB95" i="1"/>
  <c r="BC95" i="1"/>
  <c r="BD95" i="1"/>
  <c r="BE95" i="1"/>
  <c r="BF95" i="1"/>
  <c r="BG95" i="1"/>
  <c r="BH95" i="1"/>
  <c r="BI95" i="1"/>
  <c r="BJ95" i="1"/>
  <c r="BK95" i="1"/>
  <c r="BL95" i="1"/>
  <c r="BA96" i="1"/>
  <c r="BB96" i="1"/>
  <c r="BC96" i="1"/>
  <c r="BD96" i="1"/>
  <c r="BE96" i="1"/>
  <c r="BF96" i="1"/>
  <c r="BG96" i="1"/>
  <c r="BH96" i="1"/>
  <c r="BI96" i="1"/>
  <c r="BJ96" i="1"/>
  <c r="BK96" i="1"/>
  <c r="BL96" i="1"/>
  <c r="BA97" i="1"/>
  <c r="BB97" i="1"/>
  <c r="BC97" i="1"/>
  <c r="BD97" i="1"/>
  <c r="BE97" i="1"/>
  <c r="BF97" i="1"/>
  <c r="BG97" i="1"/>
  <c r="BH97" i="1"/>
  <c r="BI97" i="1"/>
  <c r="BJ97" i="1"/>
  <c r="BK97" i="1"/>
  <c r="BL97" i="1"/>
  <c r="BA98" i="1"/>
  <c r="BB98" i="1"/>
  <c r="BC98" i="1"/>
  <c r="BD98" i="1"/>
  <c r="BE98" i="1"/>
  <c r="BF98" i="1"/>
  <c r="BG98" i="1"/>
  <c r="BH98" i="1"/>
  <c r="BI98" i="1"/>
  <c r="BJ98" i="1"/>
  <c r="BK98" i="1"/>
  <c r="BL98" i="1"/>
  <c r="BA99" i="1"/>
  <c r="BB99" i="1"/>
  <c r="BC99" i="1"/>
  <c r="BD99" i="1"/>
  <c r="BE99" i="1"/>
  <c r="BF99" i="1"/>
  <c r="BG99" i="1"/>
  <c r="BH99" i="1"/>
  <c r="BI99" i="1"/>
  <c r="BJ99" i="1"/>
  <c r="BK99" i="1"/>
  <c r="BL99" i="1"/>
  <c r="BA100" i="1"/>
  <c r="BB100" i="1"/>
  <c r="BC100" i="1"/>
  <c r="BD100" i="1"/>
  <c r="BE100" i="1"/>
  <c r="BF100" i="1"/>
  <c r="BG100" i="1"/>
  <c r="BH100" i="1"/>
  <c r="BI100" i="1"/>
  <c r="BJ100" i="1"/>
  <c r="BK100" i="1"/>
  <c r="BL100" i="1"/>
  <c r="BA101" i="1"/>
  <c r="BB101" i="1"/>
  <c r="BC101" i="1"/>
  <c r="BD101" i="1"/>
  <c r="BE101" i="1"/>
  <c r="BF101" i="1"/>
  <c r="BG101" i="1"/>
  <c r="BH101" i="1"/>
  <c r="BI101" i="1"/>
  <c r="BJ101" i="1"/>
  <c r="BK101" i="1"/>
  <c r="BL101" i="1"/>
  <c r="BA102" i="1"/>
  <c r="BB102" i="1"/>
  <c r="BC102" i="1"/>
  <c r="BD102" i="1"/>
  <c r="BE102" i="1"/>
  <c r="BF102" i="1"/>
  <c r="BG102" i="1"/>
  <c r="BH102" i="1"/>
  <c r="BI102" i="1"/>
  <c r="BJ102" i="1"/>
  <c r="BK102" i="1"/>
  <c r="BL102" i="1"/>
  <c r="BA103" i="1"/>
  <c r="BB103" i="1"/>
  <c r="BC103" i="1"/>
  <c r="BD103" i="1"/>
  <c r="BE103" i="1"/>
  <c r="BF103" i="1"/>
  <c r="BG103" i="1"/>
  <c r="BH103" i="1"/>
  <c r="BI103" i="1"/>
  <c r="BJ103" i="1"/>
  <c r="BK103" i="1"/>
  <c r="BL103" i="1"/>
  <c r="BA104" i="1"/>
  <c r="BB104" i="1"/>
  <c r="BC104" i="1"/>
  <c r="BD104" i="1"/>
  <c r="BE104" i="1"/>
  <c r="BF104" i="1"/>
  <c r="BG104" i="1"/>
  <c r="BH104" i="1"/>
  <c r="BI104" i="1"/>
  <c r="BJ104" i="1"/>
  <c r="BK104" i="1"/>
  <c r="BL104" i="1"/>
  <c r="BA105" i="1"/>
  <c r="BB105" i="1"/>
  <c r="BC105" i="1"/>
  <c r="BD105" i="1"/>
  <c r="BE105" i="1"/>
  <c r="BF105" i="1"/>
  <c r="BG105" i="1"/>
  <c r="BH105" i="1"/>
  <c r="BI105" i="1"/>
  <c r="BJ105" i="1"/>
  <c r="BK105" i="1"/>
  <c r="BL105" i="1"/>
  <c r="BA106" i="1"/>
  <c r="BB106" i="1"/>
  <c r="BC106" i="1"/>
  <c r="BD106" i="1"/>
  <c r="BE106" i="1"/>
  <c r="BF106" i="1"/>
  <c r="BG106" i="1"/>
  <c r="BH106" i="1"/>
  <c r="BI106" i="1"/>
  <c r="BJ106" i="1"/>
  <c r="BK106" i="1"/>
  <c r="BL106" i="1"/>
  <c r="BA107" i="1"/>
  <c r="BB107" i="1"/>
  <c r="BC107" i="1"/>
  <c r="BD107" i="1"/>
  <c r="BE107" i="1"/>
  <c r="BF107" i="1"/>
  <c r="BG107" i="1"/>
  <c r="BH107" i="1"/>
  <c r="BI107" i="1"/>
  <c r="BJ107" i="1"/>
  <c r="BK107" i="1"/>
  <c r="BL107" i="1"/>
  <c r="BA108" i="1"/>
  <c r="BB108" i="1"/>
  <c r="BC108" i="1"/>
  <c r="BD108" i="1"/>
  <c r="BE108" i="1"/>
  <c r="BF108" i="1"/>
  <c r="BG108" i="1"/>
  <c r="BH108" i="1"/>
  <c r="BI108" i="1"/>
  <c r="BJ108" i="1"/>
  <c r="BK108" i="1"/>
  <c r="BL108" i="1"/>
  <c r="BA109" i="1"/>
  <c r="BB109" i="1"/>
  <c r="BC109" i="1"/>
  <c r="BD109" i="1"/>
  <c r="BE109" i="1"/>
  <c r="BF109" i="1"/>
  <c r="BG109" i="1"/>
  <c r="BH109" i="1"/>
  <c r="BI109" i="1"/>
  <c r="BJ109" i="1"/>
  <c r="BK109" i="1"/>
  <c r="BL109" i="1"/>
  <c r="BA110" i="1"/>
  <c r="BB110" i="1"/>
  <c r="BC110" i="1"/>
  <c r="BD110" i="1"/>
  <c r="BE110" i="1"/>
  <c r="BF110" i="1"/>
  <c r="BG110" i="1"/>
  <c r="BH110" i="1"/>
  <c r="BI110" i="1"/>
  <c r="BJ110" i="1"/>
  <c r="BK110" i="1"/>
  <c r="BL110" i="1"/>
  <c r="BA111" i="1"/>
  <c r="BB111" i="1"/>
  <c r="BC111" i="1"/>
  <c r="BD111" i="1"/>
  <c r="BE111" i="1"/>
  <c r="BF111" i="1"/>
  <c r="BG111" i="1"/>
  <c r="BH111" i="1"/>
  <c r="BI111" i="1"/>
  <c r="BJ111" i="1"/>
  <c r="BK111" i="1"/>
  <c r="BL111" i="1"/>
  <c r="BA112" i="1"/>
  <c r="BB112" i="1"/>
  <c r="BC112" i="1"/>
  <c r="BD112" i="1"/>
  <c r="BE112" i="1"/>
  <c r="BF112" i="1"/>
  <c r="BG112" i="1"/>
  <c r="BH112" i="1"/>
  <c r="BI112" i="1"/>
  <c r="BJ112" i="1"/>
  <c r="BK112" i="1"/>
  <c r="BL112" i="1"/>
  <c r="BA113" i="1"/>
  <c r="BB113" i="1"/>
  <c r="BC113" i="1"/>
  <c r="BD113" i="1"/>
  <c r="BE113" i="1"/>
  <c r="BF113" i="1"/>
  <c r="BG113" i="1"/>
  <c r="BH113" i="1"/>
  <c r="BI113" i="1"/>
  <c r="BJ113" i="1"/>
  <c r="BK113" i="1"/>
  <c r="BL113" i="1"/>
  <c r="BA114" i="1"/>
  <c r="BB114" i="1"/>
  <c r="BC114" i="1"/>
  <c r="BD114" i="1"/>
  <c r="BE114" i="1"/>
  <c r="BF114" i="1"/>
  <c r="BG114" i="1"/>
  <c r="BH114" i="1"/>
  <c r="BI114" i="1"/>
  <c r="BJ114" i="1"/>
  <c r="BK114" i="1"/>
  <c r="BL114" i="1"/>
  <c r="BA115" i="1"/>
  <c r="BB115" i="1"/>
  <c r="BC115" i="1"/>
  <c r="BD115" i="1"/>
  <c r="BE115" i="1"/>
  <c r="BF115" i="1"/>
  <c r="BG115" i="1"/>
  <c r="BH115" i="1"/>
  <c r="BI115" i="1"/>
  <c r="BJ115" i="1"/>
  <c r="BK115" i="1"/>
  <c r="BL115" i="1"/>
  <c r="BA116" i="1"/>
  <c r="BB116" i="1"/>
  <c r="BC116" i="1"/>
  <c r="BD116" i="1"/>
  <c r="BE116" i="1"/>
  <c r="BF116" i="1"/>
  <c r="BG116" i="1"/>
  <c r="BH116" i="1"/>
  <c r="BI116" i="1"/>
  <c r="BJ116" i="1"/>
  <c r="BK116" i="1"/>
  <c r="BL116" i="1"/>
  <c r="BA117" i="1"/>
  <c r="BB117" i="1"/>
  <c r="BC117" i="1"/>
  <c r="BD117" i="1"/>
  <c r="BE117" i="1"/>
  <c r="BF117" i="1"/>
  <c r="BG117" i="1"/>
  <c r="BH117" i="1"/>
  <c r="BI117" i="1"/>
  <c r="BJ117" i="1"/>
  <c r="BK117" i="1"/>
  <c r="BL117" i="1"/>
  <c r="BA118" i="1"/>
  <c r="BB118" i="1"/>
  <c r="BC118" i="1"/>
  <c r="BD118" i="1"/>
  <c r="BE118" i="1"/>
  <c r="BF118" i="1"/>
  <c r="BG118" i="1"/>
  <c r="BH118" i="1"/>
  <c r="BI118" i="1"/>
  <c r="BJ118" i="1"/>
  <c r="BK118" i="1"/>
  <c r="BL118" i="1"/>
  <c r="BA119" i="1"/>
  <c r="BB119" i="1"/>
  <c r="BC119" i="1"/>
  <c r="BD119" i="1"/>
  <c r="BE119" i="1"/>
  <c r="BF119" i="1"/>
  <c r="BG119" i="1"/>
  <c r="BH119" i="1"/>
  <c r="BI119" i="1"/>
  <c r="BJ119" i="1"/>
  <c r="BK119" i="1"/>
  <c r="BL119" i="1"/>
  <c r="BA120" i="1"/>
  <c r="BB120" i="1"/>
  <c r="BC120" i="1"/>
  <c r="BD120" i="1"/>
  <c r="BE120" i="1"/>
  <c r="BF120" i="1"/>
  <c r="BG120" i="1"/>
  <c r="BH120" i="1"/>
  <c r="BI120" i="1"/>
  <c r="BJ120" i="1"/>
  <c r="BK120" i="1"/>
  <c r="BL120" i="1"/>
  <c r="BA121" i="1"/>
  <c r="BB121" i="1"/>
  <c r="BC121" i="1"/>
  <c r="BD121" i="1"/>
  <c r="BE121" i="1"/>
  <c r="BF121" i="1"/>
  <c r="BG121" i="1"/>
  <c r="BH121" i="1"/>
  <c r="BI121" i="1"/>
  <c r="BJ121" i="1"/>
  <c r="BK121" i="1"/>
  <c r="BL121" i="1"/>
  <c r="BA122" i="1"/>
  <c r="BB122" i="1"/>
  <c r="BC122" i="1"/>
  <c r="BD122" i="1"/>
  <c r="BE122" i="1"/>
  <c r="BF122" i="1"/>
  <c r="BG122" i="1"/>
  <c r="BH122" i="1"/>
  <c r="BI122" i="1"/>
  <c r="BJ122" i="1"/>
  <c r="BK122" i="1"/>
  <c r="BL122" i="1"/>
  <c r="BA123" i="1"/>
  <c r="BB123" i="1"/>
  <c r="BC123" i="1"/>
  <c r="BD123" i="1"/>
  <c r="BE123" i="1"/>
  <c r="BF123" i="1"/>
  <c r="BG123" i="1"/>
  <c r="BH123" i="1"/>
  <c r="BI123" i="1"/>
  <c r="BJ123" i="1"/>
  <c r="BK123" i="1"/>
  <c r="BL123" i="1"/>
  <c r="BA124" i="1"/>
  <c r="BB124" i="1"/>
  <c r="BC124" i="1"/>
  <c r="BD124" i="1"/>
  <c r="BE124" i="1"/>
  <c r="BF124" i="1"/>
  <c r="BG124" i="1"/>
  <c r="BH124" i="1"/>
  <c r="BI124" i="1"/>
  <c r="BJ124" i="1"/>
  <c r="BK124" i="1"/>
  <c r="BL124" i="1"/>
  <c r="BA125" i="1"/>
  <c r="BB125" i="1"/>
  <c r="BC125" i="1"/>
  <c r="BD125" i="1"/>
  <c r="BE125" i="1"/>
  <c r="BF125" i="1"/>
  <c r="BG125" i="1"/>
  <c r="BH125" i="1"/>
  <c r="BI125" i="1"/>
  <c r="BJ125" i="1"/>
  <c r="BK125" i="1"/>
  <c r="BL125" i="1"/>
  <c r="BA126" i="1"/>
  <c r="BB126" i="1"/>
  <c r="BC126" i="1"/>
  <c r="BD126" i="1"/>
  <c r="BE126" i="1"/>
  <c r="BF126" i="1"/>
  <c r="BG126" i="1"/>
  <c r="BH126" i="1"/>
  <c r="BI126" i="1"/>
  <c r="BJ126" i="1"/>
  <c r="BK126" i="1"/>
  <c r="BL126" i="1"/>
  <c r="BA127" i="1"/>
  <c r="BB127" i="1"/>
  <c r="BC127" i="1"/>
  <c r="BD127" i="1"/>
  <c r="BE127" i="1"/>
  <c r="BF127" i="1"/>
  <c r="BG127" i="1"/>
  <c r="BH127" i="1"/>
  <c r="BI127" i="1"/>
  <c r="BJ127" i="1"/>
  <c r="BK127" i="1"/>
  <c r="BL127" i="1"/>
  <c r="BA128" i="1"/>
  <c r="BB128" i="1"/>
  <c r="BC128" i="1"/>
  <c r="BD128" i="1"/>
  <c r="BE128" i="1"/>
  <c r="BF128" i="1"/>
  <c r="BG128" i="1"/>
  <c r="BH128" i="1"/>
  <c r="BI128" i="1"/>
  <c r="BJ128" i="1"/>
  <c r="BK128" i="1"/>
  <c r="BL128" i="1"/>
  <c r="BA129" i="1"/>
  <c r="BB129" i="1"/>
  <c r="BC129" i="1"/>
  <c r="BD129" i="1"/>
  <c r="BE129" i="1"/>
  <c r="BF129" i="1"/>
  <c r="BG129" i="1"/>
  <c r="BH129" i="1"/>
  <c r="BI129" i="1"/>
  <c r="BJ129" i="1"/>
  <c r="BK129" i="1"/>
  <c r="BL129" i="1"/>
  <c r="BA130" i="1"/>
  <c r="BB130" i="1"/>
  <c r="BC130" i="1"/>
  <c r="BD130" i="1"/>
  <c r="BE130" i="1"/>
  <c r="BF130" i="1"/>
  <c r="BG130" i="1"/>
  <c r="BH130" i="1"/>
  <c r="BI130" i="1"/>
  <c r="BJ130" i="1"/>
  <c r="BK130" i="1"/>
  <c r="BL130" i="1"/>
  <c r="BA131" i="1"/>
  <c r="BB131" i="1"/>
  <c r="BC131" i="1"/>
  <c r="BD131" i="1"/>
  <c r="BE131" i="1"/>
  <c r="BF131" i="1"/>
  <c r="BG131" i="1"/>
  <c r="BH131" i="1"/>
  <c r="BI131" i="1"/>
  <c r="BJ131" i="1"/>
  <c r="BK131" i="1"/>
  <c r="BL131" i="1"/>
  <c r="BA132" i="1"/>
  <c r="BB132" i="1"/>
  <c r="BC132" i="1"/>
  <c r="BD132" i="1"/>
  <c r="BE132" i="1"/>
  <c r="BF132" i="1"/>
  <c r="BG132" i="1"/>
  <c r="BH132" i="1"/>
  <c r="BI132" i="1"/>
  <c r="BJ132" i="1"/>
  <c r="BK132" i="1"/>
  <c r="BL132" i="1"/>
  <c r="BA133" i="1"/>
  <c r="BB133" i="1"/>
  <c r="BC133" i="1"/>
  <c r="BD133" i="1"/>
  <c r="BE133" i="1"/>
  <c r="BF133" i="1"/>
  <c r="BG133" i="1"/>
  <c r="BH133" i="1"/>
  <c r="BI133" i="1"/>
  <c r="BJ133" i="1"/>
  <c r="BK133" i="1"/>
  <c r="BL133" i="1"/>
  <c r="BA134" i="1"/>
  <c r="BB134" i="1"/>
  <c r="BC134" i="1"/>
  <c r="BD134" i="1"/>
  <c r="BE134" i="1"/>
  <c r="BF134" i="1"/>
  <c r="BG134" i="1"/>
  <c r="BH134" i="1"/>
  <c r="BI134" i="1"/>
  <c r="BJ134" i="1"/>
  <c r="BK134" i="1"/>
  <c r="BL134" i="1"/>
  <c r="BA135" i="1"/>
  <c r="BB135" i="1"/>
  <c r="BC135" i="1"/>
  <c r="BD135" i="1"/>
  <c r="BE135" i="1"/>
  <c r="BF135" i="1"/>
  <c r="BG135" i="1"/>
  <c r="BH135" i="1"/>
  <c r="BI135" i="1"/>
  <c r="BJ135" i="1"/>
  <c r="BK135" i="1"/>
  <c r="BL135" i="1"/>
  <c r="BA136" i="1"/>
  <c r="BB136" i="1"/>
  <c r="BC136" i="1"/>
  <c r="BD136" i="1"/>
  <c r="BE136" i="1"/>
  <c r="BF136" i="1"/>
  <c r="BG136" i="1"/>
  <c r="BH136" i="1"/>
  <c r="BI136" i="1"/>
  <c r="BJ136" i="1"/>
  <c r="BK136" i="1"/>
  <c r="BL136" i="1"/>
  <c r="BA137" i="1"/>
  <c r="BB137" i="1"/>
  <c r="BC137" i="1"/>
  <c r="BD137" i="1"/>
  <c r="BE137" i="1"/>
  <c r="BF137" i="1"/>
  <c r="BG137" i="1"/>
  <c r="BH137" i="1"/>
  <c r="BI137" i="1"/>
  <c r="BJ137" i="1"/>
  <c r="BK137" i="1"/>
  <c r="BL137" i="1"/>
  <c r="BA138" i="1"/>
  <c r="BB138" i="1"/>
  <c r="BC138" i="1"/>
  <c r="BD138" i="1"/>
  <c r="BE138" i="1"/>
  <c r="BF138" i="1"/>
  <c r="BG138" i="1"/>
  <c r="BH138" i="1"/>
  <c r="BI138" i="1"/>
  <c r="BJ138" i="1"/>
  <c r="BK138" i="1"/>
  <c r="BL138" i="1"/>
  <c r="BA139" i="1"/>
  <c r="BB139" i="1"/>
  <c r="BC139" i="1"/>
  <c r="BD139" i="1"/>
  <c r="BE139" i="1"/>
  <c r="BF139" i="1"/>
  <c r="BG139" i="1"/>
  <c r="BH139" i="1"/>
  <c r="BI139" i="1"/>
  <c r="BJ139" i="1"/>
  <c r="BK139" i="1"/>
  <c r="BL139" i="1"/>
  <c r="BA140" i="1"/>
  <c r="BB140" i="1"/>
  <c r="BC140" i="1"/>
  <c r="BD140" i="1"/>
  <c r="BE140" i="1"/>
  <c r="BF140" i="1"/>
  <c r="BG140" i="1"/>
  <c r="BH140" i="1"/>
  <c r="BI140" i="1"/>
  <c r="BJ140" i="1"/>
  <c r="BK140" i="1"/>
  <c r="BL140" i="1"/>
  <c r="BA141" i="1"/>
  <c r="BB141" i="1"/>
  <c r="BC141" i="1"/>
  <c r="BD141" i="1"/>
  <c r="BE141" i="1"/>
  <c r="BF141" i="1"/>
  <c r="BG141" i="1"/>
  <c r="BH141" i="1"/>
  <c r="BI141" i="1"/>
  <c r="BJ141" i="1"/>
  <c r="BK141" i="1"/>
  <c r="BL141" i="1"/>
  <c r="BA142" i="1"/>
  <c r="BB142" i="1"/>
  <c r="BC142" i="1"/>
  <c r="BD142" i="1"/>
  <c r="BE142" i="1"/>
  <c r="BF142" i="1"/>
  <c r="BG142" i="1"/>
  <c r="BH142" i="1"/>
  <c r="BI142" i="1"/>
  <c r="BJ142" i="1"/>
  <c r="BK142" i="1"/>
  <c r="BL142" i="1"/>
  <c r="BA143" i="1"/>
  <c r="BB143" i="1"/>
  <c r="BC143" i="1"/>
  <c r="BD143" i="1"/>
  <c r="BE143" i="1"/>
  <c r="BF143" i="1"/>
  <c r="BG143" i="1"/>
  <c r="BH143" i="1"/>
  <c r="BI143" i="1"/>
  <c r="BJ143" i="1"/>
  <c r="BK143" i="1"/>
  <c r="BL143" i="1"/>
  <c r="BA144" i="1"/>
  <c r="BB144" i="1"/>
  <c r="BC144" i="1"/>
  <c r="BD144" i="1"/>
  <c r="BE144" i="1"/>
  <c r="BF144" i="1"/>
  <c r="BG144" i="1"/>
  <c r="BH144" i="1"/>
  <c r="BI144" i="1"/>
  <c r="BJ144" i="1"/>
  <c r="BK144" i="1"/>
  <c r="BL144" i="1"/>
  <c r="BA145" i="1"/>
  <c r="BB145" i="1"/>
  <c r="BC145" i="1"/>
  <c r="BD145" i="1"/>
  <c r="BE145" i="1"/>
  <c r="BF145" i="1"/>
  <c r="BG145" i="1"/>
  <c r="BH145" i="1"/>
  <c r="BI145" i="1"/>
  <c r="BJ145" i="1"/>
  <c r="BK145" i="1"/>
  <c r="BL145" i="1"/>
  <c r="BA146" i="1"/>
  <c r="BB146" i="1"/>
  <c r="BC146" i="1"/>
  <c r="BD146" i="1"/>
  <c r="BE146" i="1"/>
  <c r="BF146" i="1"/>
  <c r="BG146" i="1"/>
  <c r="BH146" i="1"/>
  <c r="BI146" i="1"/>
  <c r="BJ146" i="1"/>
  <c r="BK146" i="1"/>
  <c r="BL146" i="1"/>
  <c r="BA147" i="1"/>
  <c r="BB147" i="1"/>
  <c r="BC147" i="1"/>
  <c r="BD147" i="1"/>
  <c r="BE147" i="1"/>
  <c r="BF147" i="1"/>
  <c r="BG147" i="1"/>
  <c r="BH147" i="1"/>
  <c r="BI147" i="1"/>
  <c r="BJ147" i="1"/>
  <c r="BK147" i="1"/>
  <c r="BL147" i="1"/>
  <c r="BA148" i="1"/>
  <c r="BB148" i="1"/>
  <c r="BC148" i="1"/>
  <c r="BD148" i="1"/>
  <c r="BE148" i="1"/>
  <c r="BF148" i="1"/>
  <c r="BG148" i="1"/>
  <c r="BH148" i="1"/>
  <c r="BI148" i="1"/>
  <c r="BJ148" i="1"/>
  <c r="BK148" i="1"/>
  <c r="BL148" i="1"/>
  <c r="BA149" i="1"/>
  <c r="BB149" i="1"/>
  <c r="BC149" i="1"/>
  <c r="BD149" i="1"/>
  <c r="BE149" i="1"/>
  <c r="BF149" i="1"/>
  <c r="BG149" i="1"/>
  <c r="BH149" i="1"/>
  <c r="BI149" i="1"/>
  <c r="BJ149" i="1"/>
  <c r="BK149" i="1"/>
  <c r="BL149" i="1"/>
  <c r="BA150" i="1"/>
  <c r="BB150" i="1"/>
  <c r="BC150" i="1"/>
  <c r="BD150" i="1"/>
  <c r="BE150" i="1"/>
  <c r="BF150" i="1"/>
  <c r="BG150" i="1"/>
  <c r="BH150" i="1"/>
  <c r="BI150" i="1"/>
  <c r="BJ150" i="1"/>
  <c r="BK150" i="1"/>
  <c r="BL150" i="1"/>
  <c r="BA151" i="1"/>
  <c r="BB151" i="1"/>
  <c r="BC151" i="1"/>
  <c r="BD151" i="1"/>
  <c r="BE151" i="1"/>
  <c r="BF151" i="1"/>
  <c r="BG151" i="1"/>
  <c r="BH151" i="1"/>
  <c r="BI151" i="1"/>
  <c r="BJ151" i="1"/>
  <c r="BK151" i="1"/>
  <c r="BL151" i="1"/>
  <c r="BA152" i="1"/>
  <c r="BB152" i="1"/>
  <c r="BC152" i="1"/>
  <c r="BD152" i="1"/>
  <c r="BE152" i="1"/>
  <c r="BF152" i="1"/>
  <c r="BG152" i="1"/>
  <c r="BH152" i="1"/>
  <c r="BI152" i="1"/>
  <c r="BJ152" i="1"/>
  <c r="BK152" i="1"/>
  <c r="BL152" i="1"/>
  <c r="BA153" i="1"/>
  <c r="BB153" i="1"/>
  <c r="BC153" i="1"/>
  <c r="BD153" i="1"/>
  <c r="BE153" i="1"/>
  <c r="BF153" i="1"/>
  <c r="BG153" i="1"/>
  <c r="BH153" i="1"/>
  <c r="BI153" i="1"/>
  <c r="BJ153" i="1"/>
  <c r="BK153" i="1"/>
  <c r="BL153" i="1"/>
  <c r="BA154" i="1"/>
  <c r="BB154" i="1"/>
  <c r="BC154" i="1"/>
  <c r="BD154" i="1"/>
  <c r="BE154" i="1"/>
  <c r="BF154" i="1"/>
  <c r="BG154" i="1"/>
  <c r="BH154" i="1"/>
  <c r="BI154" i="1"/>
  <c r="BJ154" i="1"/>
  <c r="BK154" i="1"/>
  <c r="BL154" i="1"/>
  <c r="BA155" i="1"/>
  <c r="BB155" i="1"/>
  <c r="BC155" i="1"/>
  <c r="BD155" i="1"/>
  <c r="BE155" i="1"/>
  <c r="BF155" i="1"/>
  <c r="BG155" i="1"/>
  <c r="BH155" i="1"/>
  <c r="BI155" i="1"/>
  <c r="BJ155" i="1"/>
  <c r="BK155" i="1"/>
  <c r="BL155" i="1"/>
  <c r="CA16" i="6" l="1"/>
  <c r="CF16" i="6"/>
  <c r="CG16" i="6"/>
  <c r="CB16" i="6"/>
  <c r="BY16" i="6"/>
  <c r="CC16" i="6"/>
  <c r="BZ16" i="6"/>
  <c r="CJ16" i="6"/>
  <c r="CH16" i="6"/>
  <c r="CI16" i="6"/>
  <c r="DZ10" i="4"/>
  <c r="EL10" i="4"/>
  <c r="ED10" i="4"/>
  <c r="EP10" i="4"/>
  <c r="DV10" i="4"/>
  <c r="EH10" i="4"/>
  <c r="DU10" i="4"/>
  <c r="EG10" i="4"/>
  <c r="EF10" i="4"/>
  <c r="ER10" i="4"/>
  <c r="EA10" i="4"/>
  <c r="EM10" i="4"/>
  <c r="EE10" i="4"/>
  <c r="EQ10" i="4"/>
  <c r="DY10" i="4"/>
  <c r="EK10" i="4"/>
  <c r="EB10" i="4"/>
  <c r="EN10" i="4"/>
  <c r="DX10" i="4"/>
  <c r="EJ10" i="4"/>
  <c r="DW10" i="4"/>
  <c r="EI10" i="4"/>
  <c r="EC10" i="4"/>
  <c r="EO10" i="4"/>
  <c r="C17" i="1"/>
  <c r="C16" i="1"/>
  <c r="C14" i="1"/>
  <c r="C13" i="1"/>
  <c r="C12" i="1"/>
  <c r="C11" i="1"/>
  <c r="C10" i="1"/>
  <c r="C9" i="1"/>
  <c r="C8" i="1"/>
  <c r="C7" i="1"/>
  <c r="C6" i="1"/>
  <c r="C5" i="1"/>
  <c r="CG14" i="6" l="1"/>
  <c r="CA14" i="6"/>
  <c r="CB14" i="6"/>
  <c r="CF14" i="6"/>
  <c r="CC14" i="6"/>
  <c r="CI14" i="6"/>
  <c r="CE14" i="6"/>
  <c r="CJ14" i="6"/>
  <c r="BY14" i="6"/>
  <c r="BZ14" i="6"/>
  <c r="CH14" i="6"/>
  <c r="CD14" i="6"/>
  <c r="D16" i="1"/>
  <c r="D12" i="1"/>
  <c r="D13" i="1"/>
  <c r="D14" i="1"/>
  <c r="D17" i="1"/>
  <c r="C175" i="2"/>
  <c r="D175" i="2" s="1"/>
  <c r="F175" i="2" s="1"/>
  <c r="C174" i="2"/>
  <c r="D174" i="2" s="1"/>
  <c r="F174" i="2" s="1"/>
  <c r="C173" i="2"/>
  <c r="D173" i="2" s="1"/>
  <c r="F173" i="2" s="1"/>
  <c r="C172" i="2"/>
  <c r="D172" i="2" s="1"/>
  <c r="F172" i="2" s="1"/>
  <c r="C171" i="2"/>
  <c r="D171" i="2" s="1"/>
  <c r="F171" i="2" s="1"/>
  <c r="C170" i="2"/>
  <c r="D170" i="2" s="1"/>
  <c r="F170" i="2" s="1"/>
  <c r="C169" i="2"/>
  <c r="D169" i="2" s="1"/>
  <c r="F169" i="2" s="1"/>
  <c r="C168" i="2"/>
  <c r="D168" i="2" s="1"/>
  <c r="F168" i="2" s="1"/>
  <c r="C167" i="2"/>
  <c r="D167" i="2" s="1"/>
  <c r="F167" i="2" s="1"/>
  <c r="C166" i="2"/>
  <c r="D166" i="2" s="1"/>
  <c r="F166" i="2" s="1"/>
  <c r="C165" i="2"/>
  <c r="D165" i="2" s="1"/>
  <c r="F165" i="2" s="1"/>
  <c r="C164" i="2"/>
  <c r="D164" i="2" s="1"/>
  <c r="F164" i="2" s="1"/>
  <c r="C163" i="2"/>
  <c r="D163" i="2" s="1"/>
  <c r="F163" i="2" s="1"/>
  <c r="C162" i="2"/>
  <c r="D162" i="2" s="1"/>
  <c r="F162" i="2" s="1"/>
  <c r="C161" i="2"/>
  <c r="D161" i="2" s="1"/>
  <c r="F161" i="2" s="1"/>
  <c r="C160" i="2"/>
  <c r="D160" i="2" s="1"/>
  <c r="F160" i="2" s="1"/>
  <c r="C159" i="2"/>
  <c r="D159" i="2" s="1"/>
  <c r="F159" i="2" s="1"/>
  <c r="C158" i="2"/>
  <c r="D158" i="2" s="1"/>
  <c r="F158" i="2" s="1"/>
  <c r="C157" i="2"/>
  <c r="D157" i="2" s="1"/>
  <c r="F157" i="2" s="1"/>
  <c r="C156" i="2"/>
  <c r="D156" i="2" s="1"/>
  <c r="F156" i="2" s="1"/>
  <c r="C155" i="2"/>
  <c r="D155" i="2" s="1"/>
  <c r="F155" i="2" s="1"/>
  <c r="C154" i="2"/>
  <c r="D154" i="2" s="1"/>
  <c r="F154" i="2" s="1"/>
  <c r="C153" i="2"/>
  <c r="D153" i="2" s="1"/>
  <c r="F153" i="2" s="1"/>
  <c r="C152" i="2"/>
  <c r="D152" i="2" s="1"/>
  <c r="F152" i="2" s="1"/>
  <c r="C151" i="2"/>
  <c r="D151" i="2" s="1"/>
  <c r="F151" i="2" s="1"/>
  <c r="C150" i="2"/>
  <c r="D150" i="2" s="1"/>
  <c r="F150" i="2" s="1"/>
  <c r="C149" i="2"/>
  <c r="D149" i="2" s="1"/>
  <c r="F149" i="2" s="1"/>
  <c r="C148" i="2"/>
  <c r="D148" i="2" s="1"/>
  <c r="F148" i="2" s="1"/>
  <c r="C147" i="2"/>
  <c r="D147" i="2" s="1"/>
  <c r="F147" i="2" s="1"/>
  <c r="C146" i="2"/>
  <c r="D146" i="2" s="1"/>
  <c r="F146" i="2" s="1"/>
  <c r="C145" i="2"/>
  <c r="D145" i="2" s="1"/>
  <c r="F145" i="2" s="1"/>
  <c r="C144" i="2"/>
  <c r="D144" i="2" s="1"/>
  <c r="F144" i="2" s="1"/>
  <c r="C143" i="2"/>
  <c r="D143" i="2" s="1"/>
  <c r="F143" i="2" s="1"/>
  <c r="C142" i="2"/>
  <c r="D142" i="2" s="1"/>
  <c r="F142" i="2" s="1"/>
  <c r="C141" i="2"/>
  <c r="D141" i="2" s="1"/>
  <c r="F141" i="2" s="1"/>
  <c r="C140" i="2"/>
  <c r="D140" i="2" s="1"/>
  <c r="F140" i="2" s="1"/>
  <c r="C139" i="2"/>
  <c r="D139" i="2" s="1"/>
  <c r="F139" i="2" s="1"/>
  <c r="C138" i="2"/>
  <c r="D138" i="2" s="1"/>
  <c r="F138" i="2" s="1"/>
  <c r="C137" i="2"/>
  <c r="D137" i="2" s="1"/>
  <c r="F137" i="2" s="1"/>
  <c r="C136" i="2"/>
  <c r="D136" i="2" s="1"/>
  <c r="F136" i="2" s="1"/>
  <c r="C135" i="2"/>
  <c r="D135" i="2" s="1"/>
  <c r="F135" i="2" s="1"/>
  <c r="C134" i="2"/>
  <c r="D134" i="2" s="1"/>
  <c r="F134" i="2" s="1"/>
  <c r="C133" i="2"/>
  <c r="D133" i="2" s="1"/>
  <c r="F133" i="2" s="1"/>
  <c r="C132" i="2"/>
  <c r="D132" i="2" s="1"/>
  <c r="F132" i="2" s="1"/>
  <c r="C131" i="2"/>
  <c r="D131" i="2" s="1"/>
  <c r="F131" i="2" s="1"/>
  <c r="C130" i="2"/>
  <c r="D130" i="2" s="1"/>
  <c r="F130" i="2" s="1"/>
  <c r="C129" i="2"/>
  <c r="D129" i="2" s="1"/>
  <c r="F129" i="2" s="1"/>
  <c r="C128" i="2"/>
  <c r="D128" i="2" s="1"/>
  <c r="F128" i="2" s="1"/>
  <c r="C127" i="2"/>
  <c r="D127" i="2" s="1"/>
  <c r="F127" i="2" s="1"/>
  <c r="C126" i="2"/>
  <c r="D126" i="2" s="1"/>
  <c r="F126" i="2" s="1"/>
  <c r="C125" i="2"/>
  <c r="D125" i="2" s="1"/>
  <c r="F125" i="2" s="1"/>
  <c r="C124" i="2"/>
  <c r="D124" i="2" s="1"/>
  <c r="F124" i="2" s="1"/>
  <c r="C123" i="2"/>
  <c r="D123" i="2" s="1"/>
  <c r="F123" i="2" s="1"/>
  <c r="C122" i="2"/>
  <c r="D122" i="2" s="1"/>
  <c r="F122" i="2" s="1"/>
  <c r="C121" i="2"/>
  <c r="D121" i="2" s="1"/>
  <c r="F121" i="2" s="1"/>
  <c r="C120" i="2"/>
  <c r="D120" i="2" s="1"/>
  <c r="F120" i="2" s="1"/>
  <c r="C119" i="2"/>
  <c r="D119" i="2" s="1"/>
  <c r="F119" i="2" s="1"/>
  <c r="C118" i="2"/>
  <c r="D118" i="2" s="1"/>
  <c r="F118" i="2" s="1"/>
  <c r="C117" i="2"/>
  <c r="D117" i="2" s="1"/>
  <c r="F117" i="2" s="1"/>
  <c r="C116" i="2"/>
  <c r="D116" i="2" s="1"/>
  <c r="F116" i="2" s="1"/>
  <c r="C115" i="2"/>
  <c r="D115" i="2" s="1"/>
  <c r="F115" i="2" s="1"/>
  <c r="C114" i="2"/>
  <c r="D114" i="2" s="1"/>
  <c r="F114" i="2" s="1"/>
  <c r="C113" i="2"/>
  <c r="D113" i="2" s="1"/>
  <c r="F113" i="2" s="1"/>
  <c r="C112" i="2"/>
  <c r="D112" i="2" s="1"/>
  <c r="F112" i="2" s="1"/>
  <c r="C111" i="2"/>
  <c r="D111" i="2" s="1"/>
  <c r="F111" i="2" s="1"/>
  <c r="C110" i="2"/>
  <c r="D110" i="2" s="1"/>
  <c r="F110" i="2" s="1"/>
  <c r="C109" i="2"/>
  <c r="D109" i="2" s="1"/>
  <c r="F109" i="2" s="1"/>
  <c r="C108" i="2"/>
  <c r="D108" i="2" s="1"/>
  <c r="F108" i="2" s="1"/>
  <c r="C107" i="2"/>
  <c r="D107" i="2" s="1"/>
  <c r="F107" i="2" s="1"/>
  <c r="C106" i="2"/>
  <c r="D106" i="2" s="1"/>
  <c r="F106" i="2" s="1"/>
  <c r="C105" i="2"/>
  <c r="D105" i="2" s="1"/>
  <c r="F105" i="2" s="1"/>
  <c r="C104" i="2"/>
  <c r="D104" i="2" s="1"/>
  <c r="F104" i="2" s="1"/>
  <c r="C103" i="2"/>
  <c r="D103" i="2" s="1"/>
  <c r="F103" i="2" s="1"/>
  <c r="C102" i="2"/>
  <c r="D102" i="2" s="1"/>
  <c r="F102" i="2" s="1"/>
  <c r="C101" i="2"/>
  <c r="D101" i="2" s="1"/>
  <c r="F101" i="2" s="1"/>
  <c r="C100" i="2"/>
  <c r="D100" i="2" s="1"/>
  <c r="F100" i="2" s="1"/>
  <c r="C99" i="2"/>
  <c r="D99" i="2" s="1"/>
  <c r="F99" i="2" s="1"/>
  <c r="C98" i="2"/>
  <c r="D98" i="2" s="1"/>
  <c r="F98" i="2" s="1"/>
  <c r="C97" i="2"/>
  <c r="D97" i="2" s="1"/>
  <c r="F97" i="2" s="1"/>
  <c r="C96" i="2"/>
  <c r="D96" i="2" s="1"/>
  <c r="F96" i="2" s="1"/>
  <c r="C95" i="2"/>
  <c r="D95" i="2" s="1"/>
  <c r="F95" i="2" s="1"/>
  <c r="C94" i="2"/>
  <c r="D94" i="2" s="1"/>
  <c r="F94" i="2" s="1"/>
  <c r="C93" i="2"/>
  <c r="D93" i="2" s="1"/>
  <c r="F93" i="2" s="1"/>
  <c r="C92" i="2"/>
  <c r="D92" i="2" s="1"/>
  <c r="F92" i="2" s="1"/>
  <c r="C91" i="2"/>
  <c r="D91" i="2" s="1"/>
  <c r="F91" i="2" s="1"/>
  <c r="C90" i="2"/>
  <c r="D90" i="2" s="1"/>
  <c r="F90" i="2" s="1"/>
  <c r="C89" i="2"/>
  <c r="D89" i="2" s="1"/>
  <c r="F89" i="2" s="1"/>
  <c r="C88" i="2"/>
  <c r="D88" i="2" s="1"/>
  <c r="F88" i="2" s="1"/>
  <c r="C87" i="2"/>
  <c r="D87" i="2" s="1"/>
  <c r="F87" i="2" s="1"/>
  <c r="C86" i="2"/>
  <c r="D86" i="2" s="1"/>
  <c r="F86" i="2" s="1"/>
  <c r="C85" i="2"/>
  <c r="D85" i="2" s="1"/>
  <c r="F85" i="2" s="1"/>
  <c r="C84" i="2"/>
  <c r="D84" i="2" s="1"/>
  <c r="F84" i="2" s="1"/>
  <c r="C83" i="2"/>
  <c r="D83" i="2" s="1"/>
  <c r="F83" i="2" s="1"/>
  <c r="C82" i="2"/>
  <c r="D82" i="2" s="1"/>
  <c r="F82" i="2" s="1"/>
  <c r="C81" i="2"/>
  <c r="D81" i="2" s="1"/>
  <c r="F81" i="2" s="1"/>
  <c r="C80" i="2"/>
  <c r="D80" i="2" s="1"/>
  <c r="F80" i="2" s="1"/>
  <c r="C79" i="2"/>
  <c r="D79" i="2" s="1"/>
  <c r="F79" i="2" s="1"/>
  <c r="C78" i="2"/>
  <c r="D78" i="2" s="1"/>
  <c r="F78" i="2" s="1"/>
  <c r="C77" i="2"/>
  <c r="D77" i="2" s="1"/>
  <c r="F77" i="2" s="1"/>
  <c r="C76" i="2"/>
  <c r="D76" i="2" s="1"/>
  <c r="F76" i="2" s="1"/>
  <c r="C75" i="2"/>
  <c r="D75" i="2" s="1"/>
  <c r="F75" i="2" s="1"/>
  <c r="C74" i="2"/>
  <c r="D74" i="2" s="1"/>
  <c r="F74" i="2" s="1"/>
  <c r="C73" i="2"/>
  <c r="D73" i="2" s="1"/>
  <c r="F73" i="2" s="1"/>
  <c r="C72" i="2"/>
  <c r="D72" i="2" s="1"/>
  <c r="F72" i="2" s="1"/>
  <c r="C71" i="2"/>
  <c r="D71" i="2" s="1"/>
  <c r="F71" i="2" s="1"/>
  <c r="C70" i="2"/>
  <c r="D70" i="2" s="1"/>
  <c r="F70" i="2" s="1"/>
  <c r="C69" i="2"/>
  <c r="D69" i="2" s="1"/>
  <c r="F69" i="2" s="1"/>
  <c r="C68" i="2"/>
  <c r="D68" i="2" s="1"/>
  <c r="F68" i="2" s="1"/>
  <c r="C67" i="2"/>
  <c r="D67" i="2" s="1"/>
  <c r="F67" i="2" s="1"/>
  <c r="C66" i="2"/>
  <c r="D66" i="2" s="1"/>
  <c r="F66" i="2" s="1"/>
  <c r="C65" i="2"/>
  <c r="D65" i="2" s="1"/>
  <c r="F65" i="2" s="1"/>
  <c r="C64" i="2"/>
  <c r="D64" i="2" s="1"/>
  <c r="F64" i="2" s="1"/>
  <c r="C63" i="2"/>
  <c r="D63" i="2" s="1"/>
  <c r="F63" i="2" s="1"/>
  <c r="C62" i="2"/>
  <c r="D62" i="2" s="1"/>
  <c r="F62" i="2" s="1"/>
  <c r="C61" i="2"/>
  <c r="D61" i="2" s="1"/>
  <c r="F61" i="2" s="1"/>
  <c r="C60" i="2"/>
  <c r="D60" i="2" s="1"/>
  <c r="F60" i="2" s="1"/>
  <c r="C59" i="2"/>
  <c r="D59" i="2" s="1"/>
  <c r="F59" i="2" s="1"/>
  <c r="C58" i="2"/>
  <c r="D58" i="2" s="1"/>
  <c r="F58" i="2" s="1"/>
  <c r="C57" i="2"/>
  <c r="D57" i="2" s="1"/>
  <c r="F57" i="2" s="1"/>
  <c r="C56" i="2"/>
  <c r="D56" i="2" s="1"/>
  <c r="F56" i="2" s="1"/>
  <c r="C55" i="2"/>
  <c r="D55" i="2" s="1"/>
  <c r="F55" i="2" s="1"/>
  <c r="C54" i="2"/>
  <c r="D54" i="2" s="1"/>
  <c r="F54" i="2" s="1"/>
  <c r="C53" i="2"/>
  <c r="D53" i="2" s="1"/>
  <c r="F53" i="2" s="1"/>
  <c r="C52" i="2"/>
  <c r="D52" i="2" s="1"/>
  <c r="F52" i="2" s="1"/>
  <c r="C51" i="2"/>
  <c r="D51" i="2" s="1"/>
  <c r="F51" i="2" s="1"/>
  <c r="C50" i="2"/>
  <c r="D50" i="2" s="1"/>
  <c r="F50" i="2" s="1"/>
  <c r="C49" i="2"/>
  <c r="D49" i="2" s="1"/>
  <c r="F49" i="2" s="1"/>
  <c r="C48" i="2"/>
  <c r="D48" i="2" s="1"/>
  <c r="F48" i="2" s="1"/>
  <c r="C47" i="2"/>
  <c r="D47" i="2" s="1"/>
  <c r="F47" i="2" s="1"/>
  <c r="C46" i="2"/>
  <c r="D46" i="2" s="1"/>
  <c r="F46" i="2" s="1"/>
  <c r="C45" i="2"/>
  <c r="D45" i="2" s="1"/>
  <c r="F45" i="2" s="1"/>
  <c r="C44" i="2"/>
  <c r="D44" i="2" s="1"/>
  <c r="F44" i="2" s="1"/>
  <c r="C43" i="2"/>
  <c r="D43" i="2" s="1"/>
  <c r="F43" i="2" s="1"/>
  <c r="C42" i="2"/>
  <c r="D42" i="2" s="1"/>
  <c r="F42" i="2" s="1"/>
  <c r="C41" i="2"/>
  <c r="D41" i="2" s="1"/>
  <c r="F41" i="2" s="1"/>
  <c r="C40" i="2"/>
  <c r="D40" i="2" s="1"/>
  <c r="F40" i="2" s="1"/>
  <c r="C39" i="2"/>
  <c r="D39" i="2" s="1"/>
  <c r="F39" i="2" s="1"/>
  <c r="C38" i="2"/>
  <c r="D38" i="2" s="1"/>
  <c r="F38" i="2" s="1"/>
  <c r="C37" i="2"/>
  <c r="D37" i="2" s="1"/>
  <c r="F37" i="2" s="1"/>
  <c r="C36" i="2"/>
  <c r="D36" i="2" s="1"/>
  <c r="F36" i="2" s="1"/>
  <c r="C35" i="2"/>
  <c r="D35" i="2" s="1"/>
  <c r="F35" i="2" s="1"/>
  <c r="C34" i="2"/>
  <c r="D34" i="2" s="1"/>
  <c r="F34" i="2" s="1"/>
  <c r="C33" i="2"/>
  <c r="D33" i="2" s="1"/>
  <c r="F33" i="2" s="1"/>
  <c r="C32" i="2"/>
  <c r="D32" i="2" s="1"/>
  <c r="F32" i="2" s="1"/>
  <c r="C31" i="2"/>
  <c r="D31" i="2" s="1"/>
  <c r="F31" i="2" s="1"/>
  <c r="C30" i="2"/>
  <c r="D30" i="2" s="1"/>
  <c r="F30" i="2" s="1"/>
  <c r="C29" i="2"/>
  <c r="D29" i="2" s="1"/>
  <c r="F29" i="2" s="1"/>
  <c r="C28" i="2"/>
  <c r="D28" i="2" s="1"/>
  <c r="F28" i="2" s="1"/>
  <c r="C27" i="2"/>
  <c r="D27" i="2" s="1"/>
  <c r="F27" i="2" s="1"/>
  <c r="C26" i="2"/>
  <c r="D26" i="2" s="1"/>
  <c r="F26" i="2" s="1"/>
  <c r="C25" i="2"/>
  <c r="D25" i="2" s="1"/>
  <c r="F25" i="2" s="1"/>
  <c r="C24" i="2"/>
  <c r="D24" i="2" s="1"/>
  <c r="F24" i="2" s="1"/>
  <c r="C23" i="2"/>
  <c r="D23" i="2" s="1"/>
  <c r="F23" i="2" s="1"/>
  <c r="C22" i="2"/>
  <c r="D22" i="2" s="1"/>
  <c r="F22" i="2" s="1"/>
  <c r="C21" i="2"/>
  <c r="D21" i="2" s="1"/>
  <c r="F21" i="2" s="1"/>
  <c r="C20" i="2"/>
  <c r="D20" i="2" s="1"/>
  <c r="F20" i="2" s="1"/>
  <c r="C19" i="2"/>
  <c r="D19" i="2" s="1"/>
  <c r="F19" i="2" s="1"/>
  <c r="C18" i="2"/>
  <c r="D18" i="2" s="1"/>
  <c r="F18" i="2" s="1"/>
  <c r="C17" i="2"/>
  <c r="D17" i="2" s="1"/>
  <c r="F17" i="2" s="1"/>
  <c r="C16" i="2"/>
  <c r="D16" i="2" s="1"/>
  <c r="F16" i="2" s="1"/>
  <c r="C15" i="2"/>
  <c r="D15" i="2" s="1"/>
  <c r="F15" i="2" s="1"/>
  <c r="C14" i="2"/>
  <c r="D14" i="2" s="1"/>
  <c r="F14" i="2" s="1"/>
  <c r="C13" i="2"/>
  <c r="D13" i="2" s="1"/>
  <c r="F13" i="2" s="1"/>
  <c r="C12" i="2"/>
  <c r="D12" i="2" s="1"/>
  <c r="F12" i="2" s="1"/>
  <c r="C11" i="2"/>
  <c r="D11" i="2" s="1"/>
  <c r="F11" i="2" s="1"/>
  <c r="C10" i="2"/>
  <c r="D10" i="2" s="1"/>
  <c r="F10" i="2" s="1"/>
  <c r="C9" i="2"/>
  <c r="D9" i="2" s="1"/>
  <c r="F9" i="2" s="1"/>
  <c r="C8" i="2"/>
  <c r="D8" i="2" s="1"/>
  <c r="F8" i="2" s="1"/>
  <c r="C7" i="2"/>
  <c r="D7" i="2" s="1"/>
  <c r="F7" i="2" s="1"/>
  <c r="C6" i="2"/>
  <c r="D6" i="2" s="1"/>
  <c r="F6" i="2" s="1"/>
  <c r="C5" i="2"/>
  <c r="D5" i="2" s="1"/>
  <c r="F5" i="2" s="1"/>
  <c r="C4" i="2"/>
  <c r="D4" i="2" s="1"/>
  <c r="F4" i="2" s="1"/>
  <c r="C3" i="2"/>
  <c r="D3" i="2" s="1"/>
  <c r="F3" i="2" s="1"/>
  <c r="C152" i="1"/>
  <c r="C89" i="1"/>
  <c r="C88" i="1"/>
  <c r="C48" i="1"/>
  <c r="C47" i="1"/>
  <c r="C39" i="1"/>
  <c r="C27" i="1"/>
  <c r="BL5" i="1"/>
  <c r="BK5" i="1"/>
  <c r="BJ5" i="1"/>
  <c r="BI5" i="1"/>
  <c r="BH5" i="1"/>
  <c r="BG5" i="1"/>
  <c r="BF5" i="1"/>
  <c r="BE5" i="1"/>
  <c r="BD5" i="1"/>
  <c r="BC5" i="1"/>
  <c r="BB5" i="1"/>
  <c r="BA5" i="1"/>
  <c r="C148" i="1"/>
  <c r="C146" i="1"/>
  <c r="C136" i="1"/>
  <c r="C134" i="1"/>
  <c r="C101" i="1"/>
  <c r="C30" i="1"/>
  <c r="C29" i="1"/>
  <c r="C77" i="1"/>
  <c r="C76" i="1"/>
  <c r="C75" i="1"/>
  <c r="C154" i="1"/>
  <c r="C125" i="1"/>
  <c r="C117" i="1"/>
  <c r="C92" i="1"/>
  <c r="C90" i="1"/>
  <c r="C87" i="1"/>
  <c r="C79" i="1"/>
  <c r="C40" i="1"/>
  <c r="C37" i="1"/>
  <c r="C32" i="1"/>
  <c r="C31" i="1"/>
  <c r="C28" i="1"/>
  <c r="C95" i="1"/>
  <c r="C131" i="1"/>
  <c r="C84" i="1"/>
  <c r="C150" i="1"/>
  <c r="C132" i="1"/>
  <c r="C130" i="1"/>
  <c r="C129" i="1"/>
  <c r="C128" i="1"/>
  <c r="C127" i="1"/>
  <c r="C100" i="1"/>
  <c r="C123" i="1"/>
  <c r="C122" i="1"/>
  <c r="C120" i="1"/>
  <c r="C119" i="1"/>
  <c r="C78" i="1"/>
  <c r="C114" i="1"/>
  <c r="C112" i="1"/>
  <c r="C111" i="1"/>
  <c r="C110" i="1"/>
  <c r="C108" i="1"/>
  <c r="C155" i="1"/>
  <c r="C153" i="1"/>
  <c r="C105" i="1"/>
  <c r="C104" i="1"/>
  <c r="C103" i="1"/>
  <c r="C102" i="1"/>
  <c r="C86" i="1"/>
  <c r="C98" i="1"/>
  <c r="C97" i="1"/>
  <c r="C99" i="1"/>
  <c r="C96" i="1"/>
  <c r="C126" i="1"/>
  <c r="C43" i="1"/>
  <c r="C85" i="1"/>
  <c r="C106" i="1"/>
  <c r="C109" i="1"/>
  <c r="C91" i="1"/>
  <c r="C62" i="1"/>
  <c r="C144" i="1"/>
  <c r="C142" i="1"/>
  <c r="C82" i="1"/>
  <c r="C36" i="1"/>
  <c r="C63" i="1"/>
  <c r="C71" i="1"/>
  <c r="C67" i="1"/>
  <c r="C66" i="1"/>
  <c r="C65" i="1"/>
  <c r="C64" i="1"/>
  <c r="C44" i="1"/>
  <c r="C52" i="1"/>
  <c r="C51" i="1"/>
  <c r="C50" i="1"/>
  <c r="C70" i="1"/>
  <c r="C69" i="1"/>
  <c r="C68" i="1"/>
  <c r="C94" i="1"/>
  <c r="C93" i="1"/>
  <c r="C24" i="1"/>
  <c r="C74" i="1"/>
  <c r="C73" i="1"/>
  <c r="C72" i="1"/>
  <c r="C60" i="1"/>
  <c r="C59" i="1"/>
  <c r="C116" i="1"/>
  <c r="C53" i="1"/>
  <c r="C124" i="1"/>
  <c r="C121" i="1"/>
  <c r="C115" i="1"/>
  <c r="C113" i="1"/>
  <c r="C49" i="1"/>
  <c r="C81" i="1"/>
  <c r="C80" i="1"/>
  <c r="C46" i="1"/>
  <c r="C45" i="1"/>
  <c r="C83" i="1"/>
  <c r="C151" i="1"/>
  <c r="C149" i="1"/>
  <c r="C58" i="1"/>
  <c r="C57" i="1"/>
  <c r="C56" i="1"/>
  <c r="C55" i="1"/>
  <c r="C54" i="1"/>
  <c r="C42" i="1"/>
  <c r="C41" i="1"/>
  <c r="C38" i="1"/>
  <c r="C61" i="1"/>
  <c r="C147" i="1"/>
  <c r="C145" i="1"/>
  <c r="C143" i="1"/>
  <c r="C141" i="1"/>
  <c r="C140" i="1"/>
  <c r="C138" i="1"/>
  <c r="C135" i="1"/>
  <c r="C133" i="1"/>
  <c r="C35" i="1"/>
  <c r="C139" i="1"/>
  <c r="C137" i="1"/>
  <c r="C107" i="1"/>
  <c r="C21" i="1"/>
  <c r="C20" i="1"/>
  <c r="C18" i="1"/>
  <c r="C23" i="1"/>
  <c r="C26" i="1"/>
  <c r="C22" i="1"/>
  <c r="C25" i="1"/>
  <c r="C34" i="1"/>
  <c r="C33" i="1"/>
  <c r="C118" i="1"/>
  <c r="CI3" i="6" l="1"/>
  <c r="CV3" i="6" s="1"/>
  <c r="BK2" i="1"/>
  <c r="D60" i="1"/>
  <c r="D29" i="1"/>
  <c r="D93" i="1"/>
  <c r="D80" i="1"/>
  <c r="D123" i="1"/>
  <c r="D119" i="1"/>
  <c r="D66" i="1"/>
  <c r="D101" i="1"/>
  <c r="D128" i="1"/>
  <c r="D79" i="1"/>
  <c r="D136" i="1"/>
  <c r="D32" i="1"/>
  <c r="D83" i="1"/>
  <c r="D45" i="1"/>
  <c r="D24" i="1"/>
  <c r="D131" i="1"/>
  <c r="D31" i="1"/>
  <c r="D132" i="1"/>
  <c r="D86" i="1"/>
  <c r="D111" i="1"/>
  <c r="D81" i="1"/>
  <c r="D94" i="1"/>
  <c r="D77" i="1"/>
  <c r="D57" i="1"/>
  <c r="D70" i="1"/>
  <c r="D89" i="1"/>
  <c r="D49" i="1"/>
  <c r="D38" i="1"/>
  <c r="D37" i="1"/>
  <c r="D109" i="1"/>
  <c r="D106" i="1"/>
  <c r="D127" i="1"/>
  <c r="D150" i="1"/>
  <c r="D104" i="1"/>
  <c r="D58" i="1"/>
  <c r="D116" i="1"/>
  <c r="D96" i="1"/>
  <c r="D98" i="1"/>
  <c r="D5" i="1"/>
  <c r="D73" i="1"/>
  <c r="D120" i="1"/>
  <c r="D134" i="1"/>
  <c r="D10" i="1"/>
  <c r="D129" i="1"/>
  <c r="D95" i="1"/>
  <c r="D65" i="1"/>
  <c r="D76" i="1"/>
  <c r="D148" i="1"/>
  <c r="D47" i="1"/>
  <c r="D30" i="1"/>
  <c r="D152" i="1"/>
  <c r="D52" i="1"/>
  <c r="D22" i="1"/>
  <c r="D33" i="1"/>
  <c r="D26" i="1"/>
  <c r="D43" i="1"/>
  <c r="D145" i="1"/>
  <c r="D138" i="1"/>
  <c r="D151" i="1"/>
  <c r="D139" i="1"/>
  <c r="D20" i="1"/>
  <c r="D137" i="1"/>
  <c r="D140" i="1"/>
  <c r="D53" i="1"/>
  <c r="D35" i="1"/>
  <c r="D21" i="1"/>
  <c r="D56" i="1"/>
  <c r="D149" i="1"/>
  <c r="D64" i="1"/>
  <c r="D147" i="1"/>
  <c r="D143" i="1"/>
  <c r="D135" i="1"/>
  <c r="D121" i="1"/>
  <c r="D118" i="1"/>
  <c r="D18" i="1"/>
  <c r="D34" i="1"/>
  <c r="D23" i="1"/>
  <c r="D41" i="1"/>
  <c r="D42" i="1"/>
  <c r="D55" i="1"/>
  <c r="D46" i="1"/>
  <c r="D50" i="1"/>
  <c r="D113" i="1"/>
  <c r="D124" i="1"/>
  <c r="D72" i="1"/>
  <c r="D68" i="1"/>
  <c r="D69" i="1"/>
  <c r="D25" i="1"/>
  <c r="D107" i="1"/>
  <c r="D133" i="1"/>
  <c r="D141" i="1"/>
  <c r="D61" i="1"/>
  <c r="D54" i="1"/>
  <c r="D115" i="1"/>
  <c r="D103" i="1"/>
  <c r="D51" i="1"/>
  <c r="D44" i="1"/>
  <c r="D71" i="1"/>
  <c r="D36" i="1"/>
  <c r="D144" i="1"/>
  <c r="D85" i="1"/>
  <c r="D155" i="1"/>
  <c r="D153" i="1"/>
  <c r="D63" i="1"/>
  <c r="D82" i="1"/>
  <c r="D126" i="1"/>
  <c r="D99" i="1"/>
  <c r="D108" i="1"/>
  <c r="D59" i="1"/>
  <c r="D74" i="1"/>
  <c r="D62" i="1"/>
  <c r="D114" i="1"/>
  <c r="D130" i="1"/>
  <c r="D67" i="1"/>
  <c r="D78" i="1"/>
  <c r="D97" i="1"/>
  <c r="D102" i="1"/>
  <c r="D105" i="1"/>
  <c r="D142" i="1"/>
  <c r="D91" i="1"/>
  <c r="D112" i="1"/>
  <c r="D110" i="1"/>
  <c r="D122" i="1"/>
  <c r="D100" i="1"/>
  <c r="D154" i="1"/>
  <c r="D84" i="1"/>
  <c r="D87" i="1"/>
  <c r="D75" i="1"/>
  <c r="D90" i="1"/>
  <c r="D146" i="1"/>
  <c r="D28" i="1"/>
  <c r="D117" i="1"/>
  <c r="D92" i="1"/>
  <c r="D40" i="1"/>
  <c r="D125" i="1"/>
  <c r="D7" i="1"/>
  <c r="D11" i="1"/>
  <c r="D9" i="1"/>
  <c r="D8" i="1"/>
  <c r="D39" i="1"/>
  <c r="D6" i="1"/>
  <c r="D27" i="1"/>
  <c r="D48" i="1"/>
  <c r="D88" i="1"/>
  <c r="C176" i="2"/>
  <c r="D176" i="2" s="1"/>
  <c r="F176" i="2" s="1"/>
  <c r="CV155" i="6" l="1"/>
  <c r="DH155" i="6" s="1"/>
  <c r="P155" i="7" s="1"/>
  <c r="BL155" i="7" s="1"/>
  <c r="CT155" i="6"/>
  <c r="DF155" i="6" s="1"/>
  <c r="N155" i="7" s="1"/>
  <c r="BJ155" i="7" s="1"/>
  <c r="CR155" i="6"/>
  <c r="DD155" i="6" s="1"/>
  <c r="L155" i="7" s="1"/>
  <c r="BH155" i="7" s="1"/>
  <c r="CP155" i="6"/>
  <c r="DB155" i="6" s="1"/>
  <c r="J155" i="7" s="1"/>
  <c r="BF155" i="7" s="1"/>
  <c r="CN155" i="6"/>
  <c r="CZ155" i="6" s="1"/>
  <c r="H155" i="7" s="1"/>
  <c r="BD155" i="7" s="1"/>
  <c r="CL155" i="6"/>
  <c r="CX155" i="6" s="1"/>
  <c r="F155" i="7" s="1"/>
  <c r="BB155" i="7" s="1"/>
  <c r="CV154" i="6"/>
  <c r="DH154" i="6" s="1"/>
  <c r="P154" i="7" s="1"/>
  <c r="BL154" i="7" s="1"/>
  <c r="CT154" i="6"/>
  <c r="DF154" i="6" s="1"/>
  <c r="N154" i="7" s="1"/>
  <c r="BJ154" i="7" s="1"/>
  <c r="CR154" i="6"/>
  <c r="DD154" i="6" s="1"/>
  <c r="L154" i="7" s="1"/>
  <c r="BH154" i="7" s="1"/>
  <c r="CP154" i="6"/>
  <c r="DB154" i="6" s="1"/>
  <c r="J154" i="7" s="1"/>
  <c r="BF154" i="7" s="1"/>
  <c r="CN154" i="6"/>
  <c r="CZ154" i="6" s="1"/>
  <c r="H154" i="7" s="1"/>
  <c r="BD154" i="7" s="1"/>
  <c r="CL154" i="6"/>
  <c r="CX154" i="6" s="1"/>
  <c r="F154" i="7" s="1"/>
  <c r="BB154" i="7" s="1"/>
  <c r="CU155" i="6"/>
  <c r="DG155" i="6" s="1"/>
  <c r="O155" i="7" s="1"/>
  <c r="BK155" i="7" s="1"/>
  <c r="CQ155" i="6"/>
  <c r="DC155" i="6" s="1"/>
  <c r="K155" i="7" s="1"/>
  <c r="BG155" i="7" s="1"/>
  <c r="CM155" i="6"/>
  <c r="CY155" i="6" s="1"/>
  <c r="G155" i="7" s="1"/>
  <c r="BC155" i="7" s="1"/>
  <c r="CS155" i="6"/>
  <c r="DE155" i="6" s="1"/>
  <c r="M155" i="7" s="1"/>
  <c r="BI155" i="7" s="1"/>
  <c r="CO155" i="6"/>
  <c r="DA155" i="6" s="1"/>
  <c r="I155" i="7" s="1"/>
  <c r="BE155" i="7" s="1"/>
  <c r="CK155" i="6"/>
  <c r="CW155" i="6" s="1"/>
  <c r="E155" i="7" s="1"/>
  <c r="BA155" i="7" s="1"/>
  <c r="CU154" i="6"/>
  <c r="DG154" i="6" s="1"/>
  <c r="O154" i="7" s="1"/>
  <c r="BK154" i="7" s="1"/>
  <c r="CQ154" i="6"/>
  <c r="DC154" i="6" s="1"/>
  <c r="K154" i="7" s="1"/>
  <c r="BG154" i="7" s="1"/>
  <c r="CM154" i="6"/>
  <c r="CY154" i="6" s="1"/>
  <c r="G154" i="7" s="1"/>
  <c r="BC154" i="7" s="1"/>
  <c r="CV153" i="6"/>
  <c r="DH153" i="6" s="1"/>
  <c r="P153" i="7" s="1"/>
  <c r="BL153" i="7" s="1"/>
  <c r="CT153" i="6"/>
  <c r="DF153" i="6" s="1"/>
  <c r="N153" i="7" s="1"/>
  <c r="BJ153" i="7" s="1"/>
  <c r="CR153" i="6"/>
  <c r="DD153" i="6" s="1"/>
  <c r="L153" i="7" s="1"/>
  <c r="BH153" i="7" s="1"/>
  <c r="CP153" i="6"/>
  <c r="DB153" i="6" s="1"/>
  <c r="J153" i="7" s="1"/>
  <c r="BF153" i="7" s="1"/>
  <c r="CN153" i="6"/>
  <c r="CZ153" i="6" s="1"/>
  <c r="H153" i="7" s="1"/>
  <c r="BD153" i="7" s="1"/>
  <c r="CL153" i="6"/>
  <c r="CX153" i="6" s="1"/>
  <c r="F153" i="7" s="1"/>
  <c r="BB153" i="7" s="1"/>
  <c r="CO154" i="6"/>
  <c r="DA154" i="6" s="1"/>
  <c r="I154" i="7" s="1"/>
  <c r="BE154" i="7" s="1"/>
  <c r="CS153" i="6"/>
  <c r="DE153" i="6" s="1"/>
  <c r="M153" i="7" s="1"/>
  <c r="BI153" i="7" s="1"/>
  <c r="CO153" i="6"/>
  <c r="DA153" i="6" s="1"/>
  <c r="I153" i="7" s="1"/>
  <c r="BE153" i="7" s="1"/>
  <c r="CK153" i="6"/>
  <c r="CW153" i="6" s="1"/>
  <c r="E153" i="7" s="1"/>
  <c r="BA153" i="7" s="1"/>
  <c r="CU152" i="6"/>
  <c r="DG152" i="6" s="1"/>
  <c r="O152" i="7" s="1"/>
  <c r="BK152" i="7" s="1"/>
  <c r="CS152" i="6"/>
  <c r="DE152" i="6" s="1"/>
  <c r="M152" i="7" s="1"/>
  <c r="BI152" i="7" s="1"/>
  <c r="CQ152" i="6"/>
  <c r="DC152" i="6" s="1"/>
  <c r="K152" i="7" s="1"/>
  <c r="BG152" i="7" s="1"/>
  <c r="CO152" i="6"/>
  <c r="DA152" i="6" s="1"/>
  <c r="I152" i="7" s="1"/>
  <c r="BE152" i="7" s="1"/>
  <c r="CM152" i="6"/>
  <c r="CY152" i="6" s="1"/>
  <c r="G152" i="7" s="1"/>
  <c r="BC152" i="7" s="1"/>
  <c r="CK152" i="6"/>
  <c r="CW152" i="6" s="1"/>
  <c r="E152" i="7" s="1"/>
  <c r="BA152" i="7" s="1"/>
  <c r="CU151" i="6"/>
  <c r="DG151" i="6" s="1"/>
  <c r="O151" i="7" s="1"/>
  <c r="BK151" i="7" s="1"/>
  <c r="CS151" i="6"/>
  <c r="DE151" i="6" s="1"/>
  <c r="M151" i="7" s="1"/>
  <c r="BI151" i="7" s="1"/>
  <c r="CQ151" i="6"/>
  <c r="DC151" i="6" s="1"/>
  <c r="K151" i="7" s="1"/>
  <c r="BG151" i="7" s="1"/>
  <c r="CO151" i="6"/>
  <c r="DA151" i="6" s="1"/>
  <c r="I151" i="7" s="1"/>
  <c r="BE151" i="7" s="1"/>
  <c r="CM151" i="6"/>
  <c r="CY151" i="6" s="1"/>
  <c r="G151" i="7" s="1"/>
  <c r="BC151" i="7" s="1"/>
  <c r="CK151" i="6"/>
  <c r="CW151" i="6" s="1"/>
  <c r="E151" i="7" s="1"/>
  <c r="BA151" i="7" s="1"/>
  <c r="CU150" i="6"/>
  <c r="DG150" i="6" s="1"/>
  <c r="O150" i="7" s="1"/>
  <c r="BK150" i="7" s="1"/>
  <c r="CS150" i="6"/>
  <c r="DE150" i="6" s="1"/>
  <c r="M150" i="7" s="1"/>
  <c r="BI150" i="7" s="1"/>
  <c r="CQ150" i="6"/>
  <c r="DC150" i="6" s="1"/>
  <c r="K150" i="7" s="1"/>
  <c r="BG150" i="7" s="1"/>
  <c r="CO150" i="6"/>
  <c r="DA150" i="6" s="1"/>
  <c r="I150" i="7" s="1"/>
  <c r="BE150" i="7" s="1"/>
  <c r="CM150" i="6"/>
  <c r="CY150" i="6" s="1"/>
  <c r="G150" i="7" s="1"/>
  <c r="BC150" i="7" s="1"/>
  <c r="CK150" i="6"/>
  <c r="CW150" i="6" s="1"/>
  <c r="E150" i="7" s="1"/>
  <c r="BA150" i="7" s="1"/>
  <c r="CK154" i="6"/>
  <c r="CW154" i="6" s="1"/>
  <c r="E154" i="7" s="1"/>
  <c r="BA154" i="7" s="1"/>
  <c r="CQ153" i="6"/>
  <c r="DC153" i="6" s="1"/>
  <c r="K153" i="7" s="1"/>
  <c r="BG153" i="7" s="1"/>
  <c r="CV152" i="6"/>
  <c r="DH152" i="6" s="1"/>
  <c r="P152" i="7" s="1"/>
  <c r="BL152" i="7" s="1"/>
  <c r="CR152" i="6"/>
  <c r="DD152" i="6" s="1"/>
  <c r="L152" i="7" s="1"/>
  <c r="BH152" i="7" s="1"/>
  <c r="CN152" i="6"/>
  <c r="CZ152" i="6" s="1"/>
  <c r="H152" i="7" s="1"/>
  <c r="BD152" i="7" s="1"/>
  <c r="CV151" i="6"/>
  <c r="DH151" i="6" s="1"/>
  <c r="P151" i="7" s="1"/>
  <c r="BL151" i="7" s="1"/>
  <c r="CR151" i="6"/>
  <c r="DD151" i="6" s="1"/>
  <c r="L151" i="7" s="1"/>
  <c r="BH151" i="7" s="1"/>
  <c r="CN151" i="6"/>
  <c r="CZ151" i="6" s="1"/>
  <c r="H151" i="7" s="1"/>
  <c r="BD151" i="7" s="1"/>
  <c r="CV150" i="6"/>
  <c r="DH150" i="6" s="1"/>
  <c r="P150" i="7" s="1"/>
  <c r="BL150" i="7" s="1"/>
  <c r="CR150" i="6"/>
  <c r="DD150" i="6" s="1"/>
  <c r="L150" i="7" s="1"/>
  <c r="BH150" i="7" s="1"/>
  <c r="CN150" i="6"/>
  <c r="CZ150" i="6" s="1"/>
  <c r="H150" i="7" s="1"/>
  <c r="BD150" i="7" s="1"/>
  <c r="CV149" i="6"/>
  <c r="DH149" i="6" s="1"/>
  <c r="P149" i="7" s="1"/>
  <c r="BL149" i="7" s="1"/>
  <c r="CT149" i="6"/>
  <c r="DF149" i="6" s="1"/>
  <c r="N149" i="7" s="1"/>
  <c r="BJ149" i="7" s="1"/>
  <c r="CR149" i="6"/>
  <c r="DD149" i="6" s="1"/>
  <c r="L149" i="7" s="1"/>
  <c r="BH149" i="7" s="1"/>
  <c r="CP149" i="6"/>
  <c r="DB149" i="6" s="1"/>
  <c r="J149" i="7" s="1"/>
  <c r="BF149" i="7" s="1"/>
  <c r="CN149" i="6"/>
  <c r="CZ149" i="6" s="1"/>
  <c r="H149" i="7" s="1"/>
  <c r="BD149" i="7" s="1"/>
  <c r="CL149" i="6"/>
  <c r="CX149" i="6" s="1"/>
  <c r="F149" i="7" s="1"/>
  <c r="BB149" i="7" s="1"/>
  <c r="CV148" i="6"/>
  <c r="DH148" i="6" s="1"/>
  <c r="P148" i="7" s="1"/>
  <c r="BL148" i="7" s="1"/>
  <c r="CT148" i="6"/>
  <c r="DF148" i="6" s="1"/>
  <c r="N148" i="7" s="1"/>
  <c r="BJ148" i="7" s="1"/>
  <c r="CR148" i="6"/>
  <c r="DD148" i="6" s="1"/>
  <c r="L148" i="7" s="1"/>
  <c r="BH148" i="7" s="1"/>
  <c r="CP148" i="6"/>
  <c r="DB148" i="6" s="1"/>
  <c r="J148" i="7" s="1"/>
  <c r="BF148" i="7" s="1"/>
  <c r="CN148" i="6"/>
  <c r="CZ148" i="6" s="1"/>
  <c r="H148" i="7" s="1"/>
  <c r="BD148" i="7" s="1"/>
  <c r="CL148" i="6"/>
  <c r="CX148" i="6" s="1"/>
  <c r="F148" i="7" s="1"/>
  <c r="BB148" i="7" s="1"/>
  <c r="CV147" i="6"/>
  <c r="DH147" i="6" s="1"/>
  <c r="P147" i="7" s="1"/>
  <c r="BL147" i="7" s="1"/>
  <c r="CT147" i="6"/>
  <c r="DF147" i="6" s="1"/>
  <c r="N147" i="7" s="1"/>
  <c r="BJ147" i="7" s="1"/>
  <c r="CR147" i="6"/>
  <c r="DD147" i="6" s="1"/>
  <c r="L147" i="7" s="1"/>
  <c r="BH147" i="7" s="1"/>
  <c r="CP147" i="6"/>
  <c r="DB147" i="6" s="1"/>
  <c r="J147" i="7" s="1"/>
  <c r="BF147" i="7" s="1"/>
  <c r="CN147" i="6"/>
  <c r="CZ147" i="6" s="1"/>
  <c r="H147" i="7" s="1"/>
  <c r="BD147" i="7" s="1"/>
  <c r="CL147" i="6"/>
  <c r="CX147" i="6" s="1"/>
  <c r="F147" i="7" s="1"/>
  <c r="BB147" i="7" s="1"/>
  <c r="CV146" i="6"/>
  <c r="DH146" i="6" s="1"/>
  <c r="P146" i="7" s="1"/>
  <c r="BL146" i="7" s="1"/>
  <c r="CT146" i="6"/>
  <c r="DF146" i="6" s="1"/>
  <c r="N146" i="7" s="1"/>
  <c r="BJ146" i="7" s="1"/>
  <c r="CR146" i="6"/>
  <c r="DD146" i="6" s="1"/>
  <c r="L146" i="7" s="1"/>
  <c r="BH146" i="7" s="1"/>
  <c r="CP146" i="6"/>
  <c r="DB146" i="6" s="1"/>
  <c r="J146" i="7" s="1"/>
  <c r="BF146" i="7" s="1"/>
  <c r="CN146" i="6"/>
  <c r="CZ146" i="6" s="1"/>
  <c r="H146" i="7" s="1"/>
  <c r="BD146" i="7" s="1"/>
  <c r="CL146" i="6"/>
  <c r="CX146" i="6" s="1"/>
  <c r="F146" i="7" s="1"/>
  <c r="BB146" i="7" s="1"/>
  <c r="CV145" i="6"/>
  <c r="DH145" i="6" s="1"/>
  <c r="P145" i="7" s="1"/>
  <c r="BL145" i="7" s="1"/>
  <c r="CT145" i="6"/>
  <c r="DF145" i="6" s="1"/>
  <c r="N145" i="7" s="1"/>
  <c r="BJ145" i="7" s="1"/>
  <c r="CR145" i="6"/>
  <c r="DD145" i="6" s="1"/>
  <c r="L145" i="7" s="1"/>
  <c r="BH145" i="7" s="1"/>
  <c r="CP145" i="6"/>
  <c r="DB145" i="6" s="1"/>
  <c r="J145" i="7" s="1"/>
  <c r="BF145" i="7" s="1"/>
  <c r="CN145" i="6"/>
  <c r="CZ145" i="6" s="1"/>
  <c r="H145" i="7" s="1"/>
  <c r="BD145" i="7" s="1"/>
  <c r="CL145" i="6"/>
  <c r="CX145" i="6" s="1"/>
  <c r="F145" i="7" s="1"/>
  <c r="BB145" i="7" s="1"/>
  <c r="CV144" i="6"/>
  <c r="DH144" i="6" s="1"/>
  <c r="P144" i="7" s="1"/>
  <c r="BL144" i="7" s="1"/>
  <c r="CT144" i="6"/>
  <c r="DF144" i="6" s="1"/>
  <c r="N144" i="7" s="1"/>
  <c r="BJ144" i="7" s="1"/>
  <c r="CR144" i="6"/>
  <c r="DD144" i="6" s="1"/>
  <c r="L144" i="7" s="1"/>
  <c r="BH144" i="7" s="1"/>
  <c r="CP144" i="6"/>
  <c r="DB144" i="6" s="1"/>
  <c r="J144" i="7" s="1"/>
  <c r="BF144" i="7" s="1"/>
  <c r="CN144" i="6"/>
  <c r="CZ144" i="6" s="1"/>
  <c r="H144" i="7" s="1"/>
  <c r="BD144" i="7" s="1"/>
  <c r="CL144" i="6"/>
  <c r="CX144" i="6" s="1"/>
  <c r="F144" i="7" s="1"/>
  <c r="BB144" i="7" s="1"/>
  <c r="CS154" i="6"/>
  <c r="DE154" i="6" s="1"/>
  <c r="M154" i="7" s="1"/>
  <c r="BI154" i="7" s="1"/>
  <c r="CU153" i="6"/>
  <c r="DG153" i="6" s="1"/>
  <c r="O153" i="7" s="1"/>
  <c r="BK153" i="7" s="1"/>
  <c r="CM153" i="6"/>
  <c r="CY153" i="6" s="1"/>
  <c r="G153" i="7" s="1"/>
  <c r="BC153" i="7" s="1"/>
  <c r="CT152" i="6"/>
  <c r="DF152" i="6" s="1"/>
  <c r="N152" i="7" s="1"/>
  <c r="BJ152" i="7" s="1"/>
  <c r="CP152" i="6"/>
  <c r="DB152" i="6" s="1"/>
  <c r="J152" i="7" s="1"/>
  <c r="BF152" i="7" s="1"/>
  <c r="CL152" i="6"/>
  <c r="CX152" i="6" s="1"/>
  <c r="F152" i="7" s="1"/>
  <c r="BB152" i="7" s="1"/>
  <c r="CT151" i="6"/>
  <c r="DF151" i="6" s="1"/>
  <c r="N151" i="7" s="1"/>
  <c r="BJ151" i="7" s="1"/>
  <c r="CP151" i="6"/>
  <c r="DB151" i="6" s="1"/>
  <c r="J151" i="7" s="1"/>
  <c r="BF151" i="7" s="1"/>
  <c r="CL151" i="6"/>
  <c r="CX151" i="6" s="1"/>
  <c r="F151" i="7" s="1"/>
  <c r="BB151" i="7" s="1"/>
  <c r="CT150" i="6"/>
  <c r="DF150" i="6" s="1"/>
  <c r="N150" i="7" s="1"/>
  <c r="BJ150" i="7" s="1"/>
  <c r="CP150" i="6"/>
  <c r="DB150" i="6" s="1"/>
  <c r="J150" i="7" s="1"/>
  <c r="BF150" i="7" s="1"/>
  <c r="CL150" i="6"/>
  <c r="CX150" i="6" s="1"/>
  <c r="F150" i="7" s="1"/>
  <c r="BB150" i="7" s="1"/>
  <c r="CU149" i="6"/>
  <c r="DG149" i="6" s="1"/>
  <c r="O149" i="7" s="1"/>
  <c r="BK149" i="7" s="1"/>
  <c r="CS149" i="6"/>
  <c r="DE149" i="6" s="1"/>
  <c r="M149" i="7" s="1"/>
  <c r="BI149" i="7" s="1"/>
  <c r="CQ149" i="6"/>
  <c r="DC149" i="6" s="1"/>
  <c r="K149" i="7" s="1"/>
  <c r="BG149" i="7" s="1"/>
  <c r="CO149" i="6"/>
  <c r="DA149" i="6" s="1"/>
  <c r="I149" i="7" s="1"/>
  <c r="BE149" i="7" s="1"/>
  <c r="CM149" i="6"/>
  <c r="CY149" i="6" s="1"/>
  <c r="G149" i="7" s="1"/>
  <c r="BC149" i="7" s="1"/>
  <c r="CK149" i="6"/>
  <c r="CW149" i="6" s="1"/>
  <c r="E149" i="7" s="1"/>
  <c r="BA149" i="7" s="1"/>
  <c r="CU148" i="6"/>
  <c r="DG148" i="6" s="1"/>
  <c r="O148" i="7" s="1"/>
  <c r="BK148" i="7" s="1"/>
  <c r="CQ148" i="6"/>
  <c r="DC148" i="6" s="1"/>
  <c r="K148" i="7" s="1"/>
  <c r="BG148" i="7" s="1"/>
  <c r="CM148" i="6"/>
  <c r="CY148" i="6" s="1"/>
  <c r="G148" i="7" s="1"/>
  <c r="BC148" i="7" s="1"/>
  <c r="CS147" i="6"/>
  <c r="DE147" i="6" s="1"/>
  <c r="M147" i="7" s="1"/>
  <c r="BI147" i="7" s="1"/>
  <c r="CO147" i="6"/>
  <c r="DA147" i="6" s="1"/>
  <c r="I147" i="7" s="1"/>
  <c r="BE147" i="7" s="1"/>
  <c r="CK147" i="6"/>
  <c r="CW147" i="6" s="1"/>
  <c r="E147" i="7" s="1"/>
  <c r="BA147" i="7" s="1"/>
  <c r="CU146" i="6"/>
  <c r="DG146" i="6" s="1"/>
  <c r="O146" i="7" s="1"/>
  <c r="BK146" i="7" s="1"/>
  <c r="CQ146" i="6"/>
  <c r="DC146" i="6" s="1"/>
  <c r="K146" i="7" s="1"/>
  <c r="BG146" i="7" s="1"/>
  <c r="CM146" i="6"/>
  <c r="CY146" i="6" s="1"/>
  <c r="G146" i="7" s="1"/>
  <c r="BC146" i="7" s="1"/>
  <c r="CS148" i="6"/>
  <c r="DE148" i="6" s="1"/>
  <c r="M148" i="7" s="1"/>
  <c r="BI148" i="7" s="1"/>
  <c r="CO148" i="6"/>
  <c r="DA148" i="6" s="1"/>
  <c r="I148" i="7" s="1"/>
  <c r="BE148" i="7" s="1"/>
  <c r="CK148" i="6"/>
  <c r="CW148" i="6" s="1"/>
  <c r="E148" i="7" s="1"/>
  <c r="BA148" i="7" s="1"/>
  <c r="CU147" i="6"/>
  <c r="DG147" i="6" s="1"/>
  <c r="O147" i="7" s="1"/>
  <c r="BK147" i="7" s="1"/>
  <c r="CQ147" i="6"/>
  <c r="DC147" i="6" s="1"/>
  <c r="K147" i="7" s="1"/>
  <c r="BG147" i="7" s="1"/>
  <c r="CM147" i="6"/>
  <c r="CY147" i="6" s="1"/>
  <c r="G147" i="7" s="1"/>
  <c r="BC147" i="7" s="1"/>
  <c r="CS146" i="6"/>
  <c r="DE146" i="6" s="1"/>
  <c r="M146" i="7" s="1"/>
  <c r="BI146" i="7" s="1"/>
  <c r="CO146" i="6"/>
  <c r="DA146" i="6" s="1"/>
  <c r="I146" i="7" s="1"/>
  <c r="BE146" i="7" s="1"/>
  <c r="CK146" i="6"/>
  <c r="CW146" i="6" s="1"/>
  <c r="E146" i="7" s="1"/>
  <c r="BA146" i="7" s="1"/>
  <c r="CU145" i="6"/>
  <c r="DG145" i="6" s="1"/>
  <c r="O145" i="7" s="1"/>
  <c r="BK145" i="7" s="1"/>
  <c r="CQ145" i="6"/>
  <c r="DC145" i="6" s="1"/>
  <c r="K145" i="7" s="1"/>
  <c r="BG145" i="7" s="1"/>
  <c r="CM145" i="6"/>
  <c r="CY145" i="6" s="1"/>
  <c r="G145" i="7" s="1"/>
  <c r="BC145" i="7" s="1"/>
  <c r="CS144" i="6"/>
  <c r="DE144" i="6" s="1"/>
  <c r="M144" i="7" s="1"/>
  <c r="BI144" i="7" s="1"/>
  <c r="CO144" i="6"/>
  <c r="DA144" i="6" s="1"/>
  <c r="I144" i="7" s="1"/>
  <c r="BE144" i="7" s="1"/>
  <c r="CK144" i="6"/>
  <c r="CW144" i="6" s="1"/>
  <c r="E144" i="7" s="1"/>
  <c r="BA144" i="7" s="1"/>
  <c r="CV143" i="6"/>
  <c r="DH143" i="6" s="1"/>
  <c r="P143" i="7" s="1"/>
  <c r="BL143" i="7" s="1"/>
  <c r="CT143" i="6"/>
  <c r="DF143" i="6" s="1"/>
  <c r="N143" i="7" s="1"/>
  <c r="BJ143" i="7" s="1"/>
  <c r="CR143" i="6"/>
  <c r="DD143" i="6" s="1"/>
  <c r="L143" i="7" s="1"/>
  <c r="BH143" i="7" s="1"/>
  <c r="CP143" i="6"/>
  <c r="DB143" i="6" s="1"/>
  <c r="J143" i="7" s="1"/>
  <c r="BF143" i="7" s="1"/>
  <c r="CN143" i="6"/>
  <c r="CZ143" i="6" s="1"/>
  <c r="H143" i="7" s="1"/>
  <c r="BD143" i="7" s="1"/>
  <c r="CL143" i="6"/>
  <c r="CX143" i="6" s="1"/>
  <c r="F143" i="7" s="1"/>
  <c r="BB143" i="7" s="1"/>
  <c r="CV142" i="6"/>
  <c r="DH142" i="6" s="1"/>
  <c r="P142" i="7" s="1"/>
  <c r="BL142" i="7" s="1"/>
  <c r="CT142" i="6"/>
  <c r="DF142" i="6" s="1"/>
  <c r="N142" i="7" s="1"/>
  <c r="BJ142" i="7" s="1"/>
  <c r="CR142" i="6"/>
  <c r="DD142" i="6" s="1"/>
  <c r="L142" i="7" s="1"/>
  <c r="BH142" i="7" s="1"/>
  <c r="CP142" i="6"/>
  <c r="DB142" i="6" s="1"/>
  <c r="J142" i="7" s="1"/>
  <c r="BF142" i="7" s="1"/>
  <c r="CN142" i="6"/>
  <c r="CZ142" i="6" s="1"/>
  <c r="H142" i="7" s="1"/>
  <c r="BD142" i="7" s="1"/>
  <c r="CL142" i="6"/>
  <c r="CX142" i="6" s="1"/>
  <c r="F142" i="7" s="1"/>
  <c r="BB142" i="7" s="1"/>
  <c r="CO145" i="6"/>
  <c r="DA145" i="6" s="1"/>
  <c r="I145" i="7" s="1"/>
  <c r="BE145" i="7" s="1"/>
  <c r="CQ144" i="6"/>
  <c r="DC144" i="6" s="1"/>
  <c r="K144" i="7" s="1"/>
  <c r="BG144" i="7" s="1"/>
  <c r="CU143" i="6"/>
  <c r="DG143" i="6" s="1"/>
  <c r="O143" i="7" s="1"/>
  <c r="BK143" i="7" s="1"/>
  <c r="CQ143" i="6"/>
  <c r="DC143" i="6" s="1"/>
  <c r="K143" i="7" s="1"/>
  <c r="BG143" i="7" s="1"/>
  <c r="CM143" i="6"/>
  <c r="CY143" i="6" s="1"/>
  <c r="G143" i="7" s="1"/>
  <c r="BC143" i="7" s="1"/>
  <c r="CS142" i="6"/>
  <c r="DE142" i="6" s="1"/>
  <c r="M142" i="7" s="1"/>
  <c r="BI142" i="7" s="1"/>
  <c r="CO142" i="6"/>
  <c r="DA142" i="6" s="1"/>
  <c r="I142" i="7" s="1"/>
  <c r="BE142" i="7" s="1"/>
  <c r="CK142" i="6"/>
  <c r="CW142" i="6" s="1"/>
  <c r="E142" i="7" s="1"/>
  <c r="BA142" i="7" s="1"/>
  <c r="CU141" i="6"/>
  <c r="DG141" i="6" s="1"/>
  <c r="O141" i="7" s="1"/>
  <c r="BK141" i="7" s="1"/>
  <c r="CS141" i="6"/>
  <c r="DE141" i="6" s="1"/>
  <c r="M141" i="7" s="1"/>
  <c r="BI141" i="7" s="1"/>
  <c r="CQ141" i="6"/>
  <c r="DC141" i="6" s="1"/>
  <c r="K141" i="7" s="1"/>
  <c r="BG141" i="7" s="1"/>
  <c r="CO141" i="6"/>
  <c r="DA141" i="6" s="1"/>
  <c r="I141" i="7" s="1"/>
  <c r="BE141" i="7" s="1"/>
  <c r="CM141" i="6"/>
  <c r="CY141" i="6" s="1"/>
  <c r="G141" i="7" s="1"/>
  <c r="BC141" i="7" s="1"/>
  <c r="CK141" i="6"/>
  <c r="CW141" i="6" s="1"/>
  <c r="E141" i="7" s="1"/>
  <c r="BA141" i="7" s="1"/>
  <c r="CU140" i="6"/>
  <c r="DG140" i="6" s="1"/>
  <c r="O140" i="7" s="1"/>
  <c r="BK140" i="7" s="1"/>
  <c r="CS140" i="6"/>
  <c r="DE140" i="6" s="1"/>
  <c r="M140" i="7" s="1"/>
  <c r="BI140" i="7" s="1"/>
  <c r="CQ140" i="6"/>
  <c r="DC140" i="6" s="1"/>
  <c r="K140" i="7" s="1"/>
  <c r="BG140" i="7" s="1"/>
  <c r="CO140" i="6"/>
  <c r="DA140" i="6" s="1"/>
  <c r="I140" i="7" s="1"/>
  <c r="BE140" i="7" s="1"/>
  <c r="CM140" i="6"/>
  <c r="CY140" i="6" s="1"/>
  <c r="G140" i="7" s="1"/>
  <c r="BC140" i="7" s="1"/>
  <c r="CK140" i="6"/>
  <c r="CW140" i="6" s="1"/>
  <c r="E140" i="7" s="1"/>
  <c r="BA140" i="7" s="1"/>
  <c r="CU139" i="6"/>
  <c r="DG139" i="6" s="1"/>
  <c r="O139" i="7" s="1"/>
  <c r="BK139" i="7" s="1"/>
  <c r="CS139" i="6"/>
  <c r="DE139" i="6" s="1"/>
  <c r="M139" i="7" s="1"/>
  <c r="BI139" i="7" s="1"/>
  <c r="CQ139" i="6"/>
  <c r="DC139" i="6" s="1"/>
  <c r="K139" i="7" s="1"/>
  <c r="BG139" i="7" s="1"/>
  <c r="CO139" i="6"/>
  <c r="DA139" i="6" s="1"/>
  <c r="I139" i="7" s="1"/>
  <c r="BE139" i="7" s="1"/>
  <c r="CM139" i="6"/>
  <c r="CY139" i="6" s="1"/>
  <c r="G139" i="7" s="1"/>
  <c r="BC139" i="7" s="1"/>
  <c r="CK139" i="6"/>
  <c r="CW139" i="6" s="1"/>
  <c r="E139" i="7" s="1"/>
  <c r="BA139" i="7" s="1"/>
  <c r="CS145" i="6"/>
  <c r="DE145" i="6" s="1"/>
  <c r="M145" i="7" s="1"/>
  <c r="BI145" i="7" s="1"/>
  <c r="CK145" i="6"/>
  <c r="CW145" i="6" s="1"/>
  <c r="E145" i="7" s="1"/>
  <c r="BA145" i="7" s="1"/>
  <c r="CU144" i="6"/>
  <c r="DG144" i="6" s="1"/>
  <c r="O144" i="7" s="1"/>
  <c r="BK144" i="7" s="1"/>
  <c r="CM144" i="6"/>
  <c r="CY144" i="6" s="1"/>
  <c r="G144" i="7" s="1"/>
  <c r="BC144" i="7" s="1"/>
  <c r="CS143" i="6"/>
  <c r="DE143" i="6" s="1"/>
  <c r="M143" i="7" s="1"/>
  <c r="BI143" i="7" s="1"/>
  <c r="CO143" i="6"/>
  <c r="DA143" i="6" s="1"/>
  <c r="I143" i="7" s="1"/>
  <c r="BE143" i="7" s="1"/>
  <c r="CK143" i="6"/>
  <c r="CW143" i="6" s="1"/>
  <c r="E143" i="7" s="1"/>
  <c r="BA143" i="7" s="1"/>
  <c r="CU142" i="6"/>
  <c r="DG142" i="6" s="1"/>
  <c r="O142" i="7" s="1"/>
  <c r="BK142" i="7" s="1"/>
  <c r="CQ142" i="6"/>
  <c r="DC142" i="6" s="1"/>
  <c r="K142" i="7" s="1"/>
  <c r="BG142" i="7" s="1"/>
  <c r="CM142" i="6"/>
  <c r="CY142" i="6" s="1"/>
  <c r="G142" i="7" s="1"/>
  <c r="BC142" i="7" s="1"/>
  <c r="CV141" i="6"/>
  <c r="DH141" i="6" s="1"/>
  <c r="P141" i="7" s="1"/>
  <c r="BL141" i="7" s="1"/>
  <c r="CT141" i="6"/>
  <c r="DF141" i="6" s="1"/>
  <c r="N141" i="7" s="1"/>
  <c r="BJ141" i="7" s="1"/>
  <c r="CR141" i="6"/>
  <c r="DD141" i="6" s="1"/>
  <c r="L141" i="7" s="1"/>
  <c r="BH141" i="7" s="1"/>
  <c r="CP141" i="6"/>
  <c r="DB141" i="6" s="1"/>
  <c r="J141" i="7" s="1"/>
  <c r="BF141" i="7" s="1"/>
  <c r="CN141" i="6"/>
  <c r="CZ141" i="6" s="1"/>
  <c r="H141" i="7" s="1"/>
  <c r="BD141" i="7" s="1"/>
  <c r="CL141" i="6"/>
  <c r="CX141" i="6" s="1"/>
  <c r="F141" i="7" s="1"/>
  <c r="BB141" i="7" s="1"/>
  <c r="CV140" i="6"/>
  <c r="DH140" i="6" s="1"/>
  <c r="P140" i="7" s="1"/>
  <c r="BL140" i="7" s="1"/>
  <c r="CT140" i="6"/>
  <c r="DF140" i="6" s="1"/>
  <c r="N140" i="7" s="1"/>
  <c r="BJ140" i="7" s="1"/>
  <c r="CR140" i="6"/>
  <c r="DD140" i="6" s="1"/>
  <c r="L140" i="7" s="1"/>
  <c r="BH140" i="7" s="1"/>
  <c r="CP140" i="6"/>
  <c r="DB140" i="6" s="1"/>
  <c r="J140" i="7" s="1"/>
  <c r="BF140" i="7" s="1"/>
  <c r="CN140" i="6"/>
  <c r="CZ140" i="6" s="1"/>
  <c r="H140" i="7" s="1"/>
  <c r="BD140" i="7" s="1"/>
  <c r="CL140" i="6"/>
  <c r="CX140" i="6" s="1"/>
  <c r="F140" i="7" s="1"/>
  <c r="BB140" i="7" s="1"/>
  <c r="CV139" i="6"/>
  <c r="DH139" i="6" s="1"/>
  <c r="P139" i="7" s="1"/>
  <c r="BL139" i="7" s="1"/>
  <c r="CT139" i="6"/>
  <c r="DF139" i="6" s="1"/>
  <c r="N139" i="7" s="1"/>
  <c r="BJ139" i="7" s="1"/>
  <c r="CR139" i="6"/>
  <c r="DD139" i="6" s="1"/>
  <c r="L139" i="7" s="1"/>
  <c r="BH139" i="7" s="1"/>
  <c r="CP139" i="6"/>
  <c r="DB139" i="6" s="1"/>
  <c r="J139" i="7" s="1"/>
  <c r="BF139" i="7" s="1"/>
  <c r="CN139" i="6"/>
  <c r="CZ139" i="6" s="1"/>
  <c r="H139" i="7" s="1"/>
  <c r="BD139" i="7" s="1"/>
  <c r="CL139" i="6"/>
  <c r="CX139" i="6" s="1"/>
  <c r="F139" i="7" s="1"/>
  <c r="BB139" i="7" s="1"/>
  <c r="CV138" i="6"/>
  <c r="DH138" i="6" s="1"/>
  <c r="P138" i="7" s="1"/>
  <c r="BL138" i="7" s="1"/>
  <c r="CT138" i="6"/>
  <c r="DF138" i="6" s="1"/>
  <c r="N138" i="7" s="1"/>
  <c r="BJ138" i="7" s="1"/>
  <c r="CR138" i="6"/>
  <c r="DD138" i="6" s="1"/>
  <c r="L138" i="7" s="1"/>
  <c r="BH138" i="7" s="1"/>
  <c r="CP138" i="6"/>
  <c r="DB138" i="6" s="1"/>
  <c r="J138" i="7" s="1"/>
  <c r="BF138" i="7" s="1"/>
  <c r="CN138" i="6"/>
  <c r="CZ138" i="6" s="1"/>
  <c r="H138" i="7" s="1"/>
  <c r="BD138" i="7" s="1"/>
  <c r="CL138" i="6"/>
  <c r="CX138" i="6" s="1"/>
  <c r="F138" i="7" s="1"/>
  <c r="BB138" i="7" s="1"/>
  <c r="CV137" i="6"/>
  <c r="DH137" i="6" s="1"/>
  <c r="P137" i="7" s="1"/>
  <c r="BL137" i="7" s="1"/>
  <c r="CT137" i="6"/>
  <c r="DF137" i="6" s="1"/>
  <c r="N137" i="7" s="1"/>
  <c r="BJ137" i="7" s="1"/>
  <c r="CR137" i="6"/>
  <c r="DD137" i="6" s="1"/>
  <c r="L137" i="7" s="1"/>
  <c r="BH137" i="7" s="1"/>
  <c r="CP137" i="6"/>
  <c r="DB137" i="6" s="1"/>
  <c r="J137" i="7" s="1"/>
  <c r="BF137" i="7" s="1"/>
  <c r="CN137" i="6"/>
  <c r="CZ137" i="6" s="1"/>
  <c r="H137" i="7" s="1"/>
  <c r="BD137" i="7" s="1"/>
  <c r="CL137" i="6"/>
  <c r="CX137" i="6" s="1"/>
  <c r="F137" i="7" s="1"/>
  <c r="BB137" i="7" s="1"/>
  <c r="CV136" i="6"/>
  <c r="DH136" i="6" s="1"/>
  <c r="P136" i="7" s="1"/>
  <c r="BL136" i="7" s="1"/>
  <c r="CT136" i="6"/>
  <c r="DF136" i="6" s="1"/>
  <c r="N136" i="7" s="1"/>
  <c r="BJ136" i="7" s="1"/>
  <c r="CR136" i="6"/>
  <c r="DD136" i="6" s="1"/>
  <c r="L136" i="7" s="1"/>
  <c r="BH136" i="7" s="1"/>
  <c r="CP136" i="6"/>
  <c r="DB136" i="6" s="1"/>
  <c r="J136" i="7" s="1"/>
  <c r="BF136" i="7" s="1"/>
  <c r="CN136" i="6"/>
  <c r="CZ136" i="6" s="1"/>
  <c r="H136" i="7" s="1"/>
  <c r="BD136" i="7" s="1"/>
  <c r="CL136" i="6"/>
  <c r="CX136" i="6" s="1"/>
  <c r="F136" i="7" s="1"/>
  <c r="BB136" i="7" s="1"/>
  <c r="CV135" i="6"/>
  <c r="DH135" i="6" s="1"/>
  <c r="P135" i="7" s="1"/>
  <c r="BL135" i="7" s="1"/>
  <c r="CT135" i="6"/>
  <c r="DF135" i="6" s="1"/>
  <c r="N135" i="7" s="1"/>
  <c r="BJ135" i="7" s="1"/>
  <c r="CR135" i="6"/>
  <c r="DD135" i="6" s="1"/>
  <c r="L135" i="7" s="1"/>
  <c r="BH135" i="7" s="1"/>
  <c r="CP135" i="6"/>
  <c r="DB135" i="6" s="1"/>
  <c r="J135" i="7" s="1"/>
  <c r="BF135" i="7" s="1"/>
  <c r="CN135" i="6"/>
  <c r="CZ135" i="6" s="1"/>
  <c r="H135" i="7" s="1"/>
  <c r="BD135" i="7" s="1"/>
  <c r="CL135" i="6"/>
  <c r="CX135" i="6" s="1"/>
  <c r="F135" i="7" s="1"/>
  <c r="BB135" i="7" s="1"/>
  <c r="CU138" i="6"/>
  <c r="DG138" i="6" s="1"/>
  <c r="O138" i="7" s="1"/>
  <c r="BK138" i="7" s="1"/>
  <c r="CQ138" i="6"/>
  <c r="DC138" i="6" s="1"/>
  <c r="K138" i="7" s="1"/>
  <c r="BG138" i="7" s="1"/>
  <c r="CM138" i="6"/>
  <c r="CY138" i="6" s="1"/>
  <c r="G138" i="7" s="1"/>
  <c r="BC138" i="7" s="1"/>
  <c r="CS137" i="6"/>
  <c r="DE137" i="6" s="1"/>
  <c r="M137" i="7" s="1"/>
  <c r="BI137" i="7" s="1"/>
  <c r="CO137" i="6"/>
  <c r="DA137" i="6" s="1"/>
  <c r="I137" i="7" s="1"/>
  <c r="BE137" i="7" s="1"/>
  <c r="CK137" i="6"/>
  <c r="CW137" i="6" s="1"/>
  <c r="E137" i="7" s="1"/>
  <c r="BA137" i="7" s="1"/>
  <c r="CU136" i="6"/>
  <c r="DG136" i="6" s="1"/>
  <c r="O136" i="7" s="1"/>
  <c r="BK136" i="7" s="1"/>
  <c r="CQ136" i="6"/>
  <c r="DC136" i="6" s="1"/>
  <c r="K136" i="7" s="1"/>
  <c r="BG136" i="7" s="1"/>
  <c r="CM136" i="6"/>
  <c r="CY136" i="6" s="1"/>
  <c r="G136" i="7" s="1"/>
  <c r="BC136" i="7" s="1"/>
  <c r="CS135" i="6"/>
  <c r="DE135" i="6" s="1"/>
  <c r="M135" i="7" s="1"/>
  <c r="BI135" i="7" s="1"/>
  <c r="CO135" i="6"/>
  <c r="DA135" i="6" s="1"/>
  <c r="I135" i="7" s="1"/>
  <c r="BE135" i="7" s="1"/>
  <c r="CK135" i="6"/>
  <c r="CW135" i="6" s="1"/>
  <c r="E135" i="7" s="1"/>
  <c r="BA135" i="7" s="1"/>
  <c r="CU134" i="6"/>
  <c r="DG134" i="6" s="1"/>
  <c r="O134" i="7" s="1"/>
  <c r="BK134" i="7" s="1"/>
  <c r="CS134" i="6"/>
  <c r="DE134" i="6" s="1"/>
  <c r="M134" i="7" s="1"/>
  <c r="BI134" i="7" s="1"/>
  <c r="CQ134" i="6"/>
  <c r="DC134" i="6" s="1"/>
  <c r="K134" i="7" s="1"/>
  <c r="BG134" i="7" s="1"/>
  <c r="CO134" i="6"/>
  <c r="DA134" i="6" s="1"/>
  <c r="I134" i="7" s="1"/>
  <c r="BE134" i="7" s="1"/>
  <c r="CM134" i="6"/>
  <c r="CY134" i="6" s="1"/>
  <c r="G134" i="7" s="1"/>
  <c r="BC134" i="7" s="1"/>
  <c r="CK134" i="6"/>
  <c r="CW134" i="6" s="1"/>
  <c r="E134" i="7" s="1"/>
  <c r="BA134" i="7" s="1"/>
  <c r="CU133" i="6"/>
  <c r="DG133" i="6" s="1"/>
  <c r="O133" i="7" s="1"/>
  <c r="BK133" i="7" s="1"/>
  <c r="CS133" i="6"/>
  <c r="DE133" i="6" s="1"/>
  <c r="M133" i="7" s="1"/>
  <c r="BI133" i="7" s="1"/>
  <c r="CQ133" i="6"/>
  <c r="DC133" i="6" s="1"/>
  <c r="K133" i="7" s="1"/>
  <c r="BG133" i="7" s="1"/>
  <c r="CO133" i="6"/>
  <c r="DA133" i="6" s="1"/>
  <c r="I133" i="7" s="1"/>
  <c r="BE133" i="7" s="1"/>
  <c r="CM133" i="6"/>
  <c r="CY133" i="6" s="1"/>
  <c r="G133" i="7" s="1"/>
  <c r="BC133" i="7" s="1"/>
  <c r="CK133" i="6"/>
  <c r="CW133" i="6" s="1"/>
  <c r="E133" i="7" s="1"/>
  <c r="BA133" i="7" s="1"/>
  <c r="CU132" i="6"/>
  <c r="DG132" i="6" s="1"/>
  <c r="O132" i="7" s="1"/>
  <c r="BK132" i="7" s="1"/>
  <c r="CS132" i="6"/>
  <c r="DE132" i="6" s="1"/>
  <c r="M132" i="7" s="1"/>
  <c r="BI132" i="7" s="1"/>
  <c r="CQ132" i="6"/>
  <c r="DC132" i="6" s="1"/>
  <c r="K132" i="7" s="1"/>
  <c r="BG132" i="7" s="1"/>
  <c r="CO132" i="6"/>
  <c r="DA132" i="6" s="1"/>
  <c r="I132" i="7" s="1"/>
  <c r="BE132" i="7" s="1"/>
  <c r="CM132" i="6"/>
  <c r="CY132" i="6" s="1"/>
  <c r="G132" i="7" s="1"/>
  <c r="BC132" i="7" s="1"/>
  <c r="CK132" i="6"/>
  <c r="CW132" i="6" s="1"/>
  <c r="E132" i="7" s="1"/>
  <c r="BA132" i="7" s="1"/>
  <c r="CU131" i="6"/>
  <c r="DG131" i="6" s="1"/>
  <c r="O131" i="7" s="1"/>
  <c r="BK131" i="7" s="1"/>
  <c r="CS131" i="6"/>
  <c r="DE131" i="6" s="1"/>
  <c r="M131" i="7" s="1"/>
  <c r="BI131" i="7" s="1"/>
  <c r="CQ131" i="6"/>
  <c r="DC131" i="6" s="1"/>
  <c r="K131" i="7" s="1"/>
  <c r="BG131" i="7" s="1"/>
  <c r="CO131" i="6"/>
  <c r="DA131" i="6" s="1"/>
  <c r="I131" i="7" s="1"/>
  <c r="BE131" i="7" s="1"/>
  <c r="CM131" i="6"/>
  <c r="CY131" i="6" s="1"/>
  <c r="G131" i="7" s="1"/>
  <c r="BC131" i="7" s="1"/>
  <c r="CK131" i="6"/>
  <c r="CW131" i="6" s="1"/>
  <c r="E131" i="7" s="1"/>
  <c r="BA131" i="7" s="1"/>
  <c r="CU130" i="6"/>
  <c r="DG130" i="6" s="1"/>
  <c r="O130" i="7" s="1"/>
  <c r="BK130" i="7" s="1"/>
  <c r="CS130" i="6"/>
  <c r="DE130" i="6" s="1"/>
  <c r="M130" i="7" s="1"/>
  <c r="BI130" i="7" s="1"/>
  <c r="CQ130" i="6"/>
  <c r="DC130" i="6" s="1"/>
  <c r="K130" i="7" s="1"/>
  <c r="BG130" i="7" s="1"/>
  <c r="CO130" i="6"/>
  <c r="DA130" i="6" s="1"/>
  <c r="I130" i="7" s="1"/>
  <c r="BE130" i="7" s="1"/>
  <c r="CM130" i="6"/>
  <c r="CY130" i="6" s="1"/>
  <c r="G130" i="7" s="1"/>
  <c r="BC130" i="7" s="1"/>
  <c r="CK130" i="6"/>
  <c r="CW130" i="6" s="1"/>
  <c r="E130" i="7" s="1"/>
  <c r="BA130" i="7" s="1"/>
  <c r="CU129" i="6"/>
  <c r="DG129" i="6" s="1"/>
  <c r="O129" i="7" s="1"/>
  <c r="BK129" i="7" s="1"/>
  <c r="CS129" i="6"/>
  <c r="DE129" i="6" s="1"/>
  <c r="M129" i="7" s="1"/>
  <c r="BI129" i="7" s="1"/>
  <c r="CQ129" i="6"/>
  <c r="DC129" i="6" s="1"/>
  <c r="K129" i="7" s="1"/>
  <c r="BG129" i="7" s="1"/>
  <c r="CO129" i="6"/>
  <c r="DA129" i="6" s="1"/>
  <c r="I129" i="7" s="1"/>
  <c r="BE129" i="7" s="1"/>
  <c r="CM129" i="6"/>
  <c r="CY129" i="6" s="1"/>
  <c r="G129" i="7" s="1"/>
  <c r="BC129" i="7" s="1"/>
  <c r="CK129" i="6"/>
  <c r="CW129" i="6" s="1"/>
  <c r="E129" i="7" s="1"/>
  <c r="BA129" i="7" s="1"/>
  <c r="CU128" i="6"/>
  <c r="DG128" i="6" s="1"/>
  <c r="O128" i="7" s="1"/>
  <c r="BK128" i="7" s="1"/>
  <c r="CS128" i="6"/>
  <c r="DE128" i="6" s="1"/>
  <c r="M128" i="7" s="1"/>
  <c r="BI128" i="7" s="1"/>
  <c r="CQ128" i="6"/>
  <c r="DC128" i="6" s="1"/>
  <c r="K128" i="7" s="1"/>
  <c r="BG128" i="7" s="1"/>
  <c r="CO128" i="6"/>
  <c r="DA128" i="6" s="1"/>
  <c r="I128" i="7" s="1"/>
  <c r="BE128" i="7" s="1"/>
  <c r="CM128" i="6"/>
  <c r="CY128" i="6" s="1"/>
  <c r="G128" i="7" s="1"/>
  <c r="BC128" i="7" s="1"/>
  <c r="CK128" i="6"/>
  <c r="CW128" i="6" s="1"/>
  <c r="E128" i="7" s="1"/>
  <c r="BA128" i="7" s="1"/>
  <c r="CU127" i="6"/>
  <c r="DG127" i="6" s="1"/>
  <c r="O127" i="7" s="1"/>
  <c r="BK127" i="7" s="1"/>
  <c r="CS127" i="6"/>
  <c r="DE127" i="6" s="1"/>
  <c r="M127" i="7" s="1"/>
  <c r="BI127" i="7" s="1"/>
  <c r="CQ127" i="6"/>
  <c r="DC127" i="6" s="1"/>
  <c r="K127" i="7" s="1"/>
  <c r="BG127" i="7" s="1"/>
  <c r="CO127" i="6"/>
  <c r="DA127" i="6" s="1"/>
  <c r="I127" i="7" s="1"/>
  <c r="BE127" i="7" s="1"/>
  <c r="CM127" i="6"/>
  <c r="CY127" i="6" s="1"/>
  <c r="G127" i="7" s="1"/>
  <c r="BC127" i="7" s="1"/>
  <c r="CK127" i="6"/>
  <c r="CW127" i="6" s="1"/>
  <c r="E127" i="7" s="1"/>
  <c r="BA127" i="7" s="1"/>
  <c r="CU126" i="6"/>
  <c r="DG126" i="6" s="1"/>
  <c r="O126" i="7" s="1"/>
  <c r="BK126" i="7" s="1"/>
  <c r="CS126" i="6"/>
  <c r="DE126" i="6" s="1"/>
  <c r="M126" i="7" s="1"/>
  <c r="BI126" i="7" s="1"/>
  <c r="CQ126" i="6"/>
  <c r="DC126" i="6" s="1"/>
  <c r="K126" i="7" s="1"/>
  <c r="BG126" i="7" s="1"/>
  <c r="CO126" i="6"/>
  <c r="DA126" i="6" s="1"/>
  <c r="I126" i="7" s="1"/>
  <c r="BE126" i="7" s="1"/>
  <c r="CM126" i="6"/>
  <c r="CY126" i="6" s="1"/>
  <c r="G126" i="7" s="1"/>
  <c r="BC126" i="7" s="1"/>
  <c r="CK126" i="6"/>
  <c r="CW126" i="6" s="1"/>
  <c r="E126" i="7" s="1"/>
  <c r="BA126" i="7" s="1"/>
  <c r="CU125" i="6"/>
  <c r="DG125" i="6" s="1"/>
  <c r="O125" i="7" s="1"/>
  <c r="BK125" i="7" s="1"/>
  <c r="CS125" i="6"/>
  <c r="DE125" i="6" s="1"/>
  <c r="M125" i="7" s="1"/>
  <c r="BI125" i="7" s="1"/>
  <c r="CQ125" i="6"/>
  <c r="DC125" i="6" s="1"/>
  <c r="K125" i="7" s="1"/>
  <c r="BG125" i="7" s="1"/>
  <c r="CO125" i="6"/>
  <c r="DA125" i="6" s="1"/>
  <c r="I125" i="7" s="1"/>
  <c r="BE125" i="7" s="1"/>
  <c r="CM125" i="6"/>
  <c r="CY125" i="6" s="1"/>
  <c r="G125" i="7" s="1"/>
  <c r="BC125" i="7" s="1"/>
  <c r="CK125" i="6"/>
  <c r="CW125" i="6" s="1"/>
  <c r="E125" i="7" s="1"/>
  <c r="BA125" i="7" s="1"/>
  <c r="CU124" i="6"/>
  <c r="DG124" i="6" s="1"/>
  <c r="O124" i="7" s="1"/>
  <c r="BK124" i="7" s="1"/>
  <c r="CS124" i="6"/>
  <c r="DE124" i="6" s="1"/>
  <c r="M124" i="7" s="1"/>
  <c r="BI124" i="7" s="1"/>
  <c r="CQ124" i="6"/>
  <c r="DC124" i="6" s="1"/>
  <c r="K124" i="7" s="1"/>
  <c r="BG124" i="7" s="1"/>
  <c r="CO124" i="6"/>
  <c r="DA124" i="6" s="1"/>
  <c r="I124" i="7" s="1"/>
  <c r="BE124" i="7" s="1"/>
  <c r="CM124" i="6"/>
  <c r="CY124" i="6" s="1"/>
  <c r="G124" i="7" s="1"/>
  <c r="BC124" i="7" s="1"/>
  <c r="CK124" i="6"/>
  <c r="CW124" i="6" s="1"/>
  <c r="E124" i="7" s="1"/>
  <c r="BA124" i="7" s="1"/>
  <c r="CU123" i="6"/>
  <c r="DG123" i="6" s="1"/>
  <c r="O123" i="7" s="1"/>
  <c r="BK123" i="7" s="1"/>
  <c r="CS123" i="6"/>
  <c r="DE123" i="6" s="1"/>
  <c r="M123" i="7" s="1"/>
  <c r="BI123" i="7" s="1"/>
  <c r="CQ123" i="6"/>
  <c r="DC123" i="6" s="1"/>
  <c r="K123" i="7" s="1"/>
  <c r="BG123" i="7" s="1"/>
  <c r="CO123" i="6"/>
  <c r="DA123" i="6" s="1"/>
  <c r="I123" i="7" s="1"/>
  <c r="BE123" i="7" s="1"/>
  <c r="CM123" i="6"/>
  <c r="CY123" i="6" s="1"/>
  <c r="G123" i="7" s="1"/>
  <c r="BC123" i="7" s="1"/>
  <c r="CK123" i="6"/>
  <c r="CW123" i="6" s="1"/>
  <c r="E123" i="7" s="1"/>
  <c r="BA123" i="7" s="1"/>
  <c r="CU122" i="6"/>
  <c r="DG122" i="6" s="1"/>
  <c r="O122" i="7" s="1"/>
  <c r="BK122" i="7" s="1"/>
  <c r="CS122" i="6"/>
  <c r="DE122" i="6" s="1"/>
  <c r="M122" i="7" s="1"/>
  <c r="BI122" i="7" s="1"/>
  <c r="CQ122" i="6"/>
  <c r="DC122" i="6" s="1"/>
  <c r="K122" i="7" s="1"/>
  <c r="BG122" i="7" s="1"/>
  <c r="CO122" i="6"/>
  <c r="DA122" i="6" s="1"/>
  <c r="I122" i="7" s="1"/>
  <c r="BE122" i="7" s="1"/>
  <c r="CM122" i="6"/>
  <c r="CY122" i="6" s="1"/>
  <c r="G122" i="7" s="1"/>
  <c r="BC122" i="7" s="1"/>
  <c r="CK122" i="6"/>
  <c r="CW122" i="6" s="1"/>
  <c r="E122" i="7" s="1"/>
  <c r="BA122" i="7" s="1"/>
  <c r="CU121" i="6"/>
  <c r="DG121" i="6" s="1"/>
  <c r="O121" i="7" s="1"/>
  <c r="BK121" i="7" s="1"/>
  <c r="CS121" i="6"/>
  <c r="DE121" i="6" s="1"/>
  <c r="M121" i="7" s="1"/>
  <c r="BI121" i="7" s="1"/>
  <c r="CQ121" i="6"/>
  <c r="DC121" i="6" s="1"/>
  <c r="K121" i="7" s="1"/>
  <c r="BG121" i="7" s="1"/>
  <c r="CO121" i="6"/>
  <c r="DA121" i="6" s="1"/>
  <c r="I121" i="7" s="1"/>
  <c r="BE121" i="7" s="1"/>
  <c r="CM121" i="6"/>
  <c r="CY121" i="6" s="1"/>
  <c r="G121" i="7" s="1"/>
  <c r="BC121" i="7" s="1"/>
  <c r="CK121" i="6"/>
  <c r="CW121" i="6" s="1"/>
  <c r="E121" i="7" s="1"/>
  <c r="BA121" i="7" s="1"/>
  <c r="CS138" i="6"/>
  <c r="DE138" i="6" s="1"/>
  <c r="M138" i="7" s="1"/>
  <c r="BI138" i="7" s="1"/>
  <c r="CK138" i="6"/>
  <c r="CW138" i="6" s="1"/>
  <c r="E138" i="7" s="1"/>
  <c r="BA138" i="7" s="1"/>
  <c r="CU137" i="6"/>
  <c r="DG137" i="6" s="1"/>
  <c r="O137" i="7" s="1"/>
  <c r="BK137" i="7" s="1"/>
  <c r="CM137" i="6"/>
  <c r="CY137" i="6" s="1"/>
  <c r="G137" i="7" s="1"/>
  <c r="BC137" i="7" s="1"/>
  <c r="CS136" i="6"/>
  <c r="DE136" i="6" s="1"/>
  <c r="M136" i="7" s="1"/>
  <c r="BI136" i="7" s="1"/>
  <c r="CK136" i="6"/>
  <c r="CW136" i="6" s="1"/>
  <c r="E136" i="7" s="1"/>
  <c r="BA136" i="7" s="1"/>
  <c r="CU135" i="6"/>
  <c r="DG135" i="6" s="1"/>
  <c r="O135" i="7" s="1"/>
  <c r="BK135" i="7" s="1"/>
  <c r="CM135" i="6"/>
  <c r="CY135" i="6" s="1"/>
  <c r="G135" i="7" s="1"/>
  <c r="BC135" i="7" s="1"/>
  <c r="CT134" i="6"/>
  <c r="DF134" i="6" s="1"/>
  <c r="N134" i="7" s="1"/>
  <c r="BJ134" i="7" s="1"/>
  <c r="CP134" i="6"/>
  <c r="DB134" i="6" s="1"/>
  <c r="J134" i="7" s="1"/>
  <c r="BF134" i="7" s="1"/>
  <c r="CL134" i="6"/>
  <c r="CX134" i="6" s="1"/>
  <c r="F134" i="7" s="1"/>
  <c r="BB134" i="7" s="1"/>
  <c r="CT133" i="6"/>
  <c r="DF133" i="6" s="1"/>
  <c r="N133" i="7" s="1"/>
  <c r="BJ133" i="7" s="1"/>
  <c r="CP133" i="6"/>
  <c r="DB133" i="6" s="1"/>
  <c r="J133" i="7" s="1"/>
  <c r="BF133" i="7" s="1"/>
  <c r="CL133" i="6"/>
  <c r="CX133" i="6" s="1"/>
  <c r="F133" i="7" s="1"/>
  <c r="BB133" i="7" s="1"/>
  <c r="CT132" i="6"/>
  <c r="DF132" i="6" s="1"/>
  <c r="N132" i="7" s="1"/>
  <c r="BJ132" i="7" s="1"/>
  <c r="CP132" i="6"/>
  <c r="DB132" i="6" s="1"/>
  <c r="J132" i="7" s="1"/>
  <c r="BF132" i="7" s="1"/>
  <c r="CL132" i="6"/>
  <c r="CX132" i="6" s="1"/>
  <c r="F132" i="7" s="1"/>
  <c r="BB132" i="7" s="1"/>
  <c r="CT131" i="6"/>
  <c r="DF131" i="6" s="1"/>
  <c r="N131" i="7" s="1"/>
  <c r="BJ131" i="7" s="1"/>
  <c r="CP131" i="6"/>
  <c r="DB131" i="6" s="1"/>
  <c r="J131" i="7" s="1"/>
  <c r="BF131" i="7" s="1"/>
  <c r="CL131" i="6"/>
  <c r="CX131" i="6" s="1"/>
  <c r="F131" i="7" s="1"/>
  <c r="BB131" i="7" s="1"/>
  <c r="CT130" i="6"/>
  <c r="DF130" i="6" s="1"/>
  <c r="N130" i="7" s="1"/>
  <c r="BJ130" i="7" s="1"/>
  <c r="CP130" i="6"/>
  <c r="DB130" i="6" s="1"/>
  <c r="J130" i="7" s="1"/>
  <c r="BF130" i="7" s="1"/>
  <c r="CL130" i="6"/>
  <c r="CX130" i="6" s="1"/>
  <c r="F130" i="7" s="1"/>
  <c r="BB130" i="7" s="1"/>
  <c r="CT129" i="6"/>
  <c r="DF129" i="6" s="1"/>
  <c r="N129" i="7" s="1"/>
  <c r="BJ129" i="7" s="1"/>
  <c r="CP129" i="6"/>
  <c r="DB129" i="6" s="1"/>
  <c r="J129" i="7" s="1"/>
  <c r="BF129" i="7" s="1"/>
  <c r="CL129" i="6"/>
  <c r="CX129" i="6" s="1"/>
  <c r="F129" i="7" s="1"/>
  <c r="BB129" i="7" s="1"/>
  <c r="CT128" i="6"/>
  <c r="DF128" i="6" s="1"/>
  <c r="N128" i="7" s="1"/>
  <c r="BJ128" i="7" s="1"/>
  <c r="CP128" i="6"/>
  <c r="DB128" i="6" s="1"/>
  <c r="J128" i="7" s="1"/>
  <c r="BF128" i="7" s="1"/>
  <c r="CL128" i="6"/>
  <c r="CX128" i="6" s="1"/>
  <c r="F128" i="7" s="1"/>
  <c r="BB128" i="7" s="1"/>
  <c r="CT127" i="6"/>
  <c r="DF127" i="6" s="1"/>
  <c r="N127" i="7" s="1"/>
  <c r="BJ127" i="7" s="1"/>
  <c r="CP127" i="6"/>
  <c r="DB127" i="6" s="1"/>
  <c r="J127" i="7" s="1"/>
  <c r="BF127" i="7" s="1"/>
  <c r="CL127" i="6"/>
  <c r="CX127" i="6" s="1"/>
  <c r="F127" i="7" s="1"/>
  <c r="BB127" i="7" s="1"/>
  <c r="CT126" i="6"/>
  <c r="DF126" i="6" s="1"/>
  <c r="N126" i="7" s="1"/>
  <c r="BJ126" i="7" s="1"/>
  <c r="CP126" i="6"/>
  <c r="DB126" i="6" s="1"/>
  <c r="J126" i="7" s="1"/>
  <c r="BF126" i="7" s="1"/>
  <c r="CL126" i="6"/>
  <c r="CX126" i="6" s="1"/>
  <c r="F126" i="7" s="1"/>
  <c r="BB126" i="7" s="1"/>
  <c r="CT125" i="6"/>
  <c r="DF125" i="6" s="1"/>
  <c r="N125" i="7" s="1"/>
  <c r="BJ125" i="7" s="1"/>
  <c r="CP125" i="6"/>
  <c r="DB125" i="6" s="1"/>
  <c r="J125" i="7" s="1"/>
  <c r="BF125" i="7" s="1"/>
  <c r="CL125" i="6"/>
  <c r="CX125" i="6" s="1"/>
  <c r="F125" i="7" s="1"/>
  <c r="BB125" i="7" s="1"/>
  <c r="CT124" i="6"/>
  <c r="DF124" i="6" s="1"/>
  <c r="N124" i="7" s="1"/>
  <c r="BJ124" i="7" s="1"/>
  <c r="CP124" i="6"/>
  <c r="DB124" i="6" s="1"/>
  <c r="J124" i="7" s="1"/>
  <c r="BF124" i="7" s="1"/>
  <c r="CL124" i="6"/>
  <c r="CX124" i="6" s="1"/>
  <c r="F124" i="7" s="1"/>
  <c r="BB124" i="7" s="1"/>
  <c r="CT123" i="6"/>
  <c r="DF123" i="6" s="1"/>
  <c r="N123" i="7" s="1"/>
  <c r="BJ123" i="7" s="1"/>
  <c r="CP123" i="6"/>
  <c r="DB123" i="6" s="1"/>
  <c r="J123" i="7" s="1"/>
  <c r="BF123" i="7" s="1"/>
  <c r="CL123" i="6"/>
  <c r="CX123" i="6" s="1"/>
  <c r="F123" i="7" s="1"/>
  <c r="BB123" i="7" s="1"/>
  <c r="CT122" i="6"/>
  <c r="DF122" i="6" s="1"/>
  <c r="N122" i="7" s="1"/>
  <c r="BJ122" i="7" s="1"/>
  <c r="CP122" i="6"/>
  <c r="DB122" i="6" s="1"/>
  <c r="J122" i="7" s="1"/>
  <c r="BF122" i="7" s="1"/>
  <c r="CL122" i="6"/>
  <c r="CX122" i="6" s="1"/>
  <c r="F122" i="7" s="1"/>
  <c r="BB122" i="7" s="1"/>
  <c r="CT121" i="6"/>
  <c r="DF121" i="6" s="1"/>
  <c r="N121" i="7" s="1"/>
  <c r="BJ121" i="7" s="1"/>
  <c r="CP121" i="6"/>
  <c r="DB121" i="6" s="1"/>
  <c r="J121" i="7" s="1"/>
  <c r="BF121" i="7" s="1"/>
  <c r="CL121" i="6"/>
  <c r="CX121" i="6" s="1"/>
  <c r="F121" i="7" s="1"/>
  <c r="BB121" i="7" s="1"/>
  <c r="CU120" i="6"/>
  <c r="DG120" i="6" s="1"/>
  <c r="O120" i="7" s="1"/>
  <c r="BK120" i="7" s="1"/>
  <c r="CS120" i="6"/>
  <c r="DE120" i="6" s="1"/>
  <c r="M120" i="7" s="1"/>
  <c r="BI120" i="7" s="1"/>
  <c r="CQ120" i="6"/>
  <c r="DC120" i="6" s="1"/>
  <c r="K120" i="7" s="1"/>
  <c r="BG120" i="7" s="1"/>
  <c r="CO120" i="6"/>
  <c r="DA120" i="6" s="1"/>
  <c r="I120" i="7" s="1"/>
  <c r="BE120" i="7" s="1"/>
  <c r="CM120" i="6"/>
  <c r="CY120" i="6" s="1"/>
  <c r="G120" i="7" s="1"/>
  <c r="BC120" i="7" s="1"/>
  <c r="CK120" i="6"/>
  <c r="CW120" i="6" s="1"/>
  <c r="E120" i="7" s="1"/>
  <c r="BA120" i="7" s="1"/>
  <c r="CU119" i="6"/>
  <c r="DG119" i="6" s="1"/>
  <c r="O119" i="7" s="1"/>
  <c r="BK119" i="7" s="1"/>
  <c r="CS119" i="6"/>
  <c r="DE119" i="6" s="1"/>
  <c r="M119" i="7" s="1"/>
  <c r="BI119" i="7" s="1"/>
  <c r="CQ119" i="6"/>
  <c r="DC119" i="6" s="1"/>
  <c r="K119" i="7" s="1"/>
  <c r="BG119" i="7" s="1"/>
  <c r="CO119" i="6"/>
  <c r="DA119" i="6" s="1"/>
  <c r="I119" i="7" s="1"/>
  <c r="BE119" i="7" s="1"/>
  <c r="CM119" i="6"/>
  <c r="CY119" i="6" s="1"/>
  <c r="G119" i="7" s="1"/>
  <c r="BC119" i="7" s="1"/>
  <c r="CK119" i="6"/>
  <c r="CW119" i="6" s="1"/>
  <c r="E119" i="7" s="1"/>
  <c r="BA119" i="7" s="1"/>
  <c r="CU118" i="6"/>
  <c r="DG118" i="6" s="1"/>
  <c r="O118" i="7" s="1"/>
  <c r="BK118" i="7" s="1"/>
  <c r="CS118" i="6"/>
  <c r="DE118" i="6" s="1"/>
  <c r="M118" i="7" s="1"/>
  <c r="BI118" i="7" s="1"/>
  <c r="CQ118" i="6"/>
  <c r="DC118" i="6" s="1"/>
  <c r="K118" i="7" s="1"/>
  <c r="BG118" i="7" s="1"/>
  <c r="CO118" i="6"/>
  <c r="DA118" i="6" s="1"/>
  <c r="I118" i="7" s="1"/>
  <c r="BE118" i="7" s="1"/>
  <c r="CM118" i="6"/>
  <c r="CY118" i="6" s="1"/>
  <c r="G118" i="7" s="1"/>
  <c r="BC118" i="7" s="1"/>
  <c r="CK118" i="6"/>
  <c r="CW118" i="6" s="1"/>
  <c r="E118" i="7" s="1"/>
  <c r="BA118" i="7" s="1"/>
  <c r="CU117" i="6"/>
  <c r="DG117" i="6" s="1"/>
  <c r="O117" i="7" s="1"/>
  <c r="BK117" i="7" s="1"/>
  <c r="CS117" i="6"/>
  <c r="DE117" i="6" s="1"/>
  <c r="M117" i="7" s="1"/>
  <c r="BI117" i="7" s="1"/>
  <c r="CQ117" i="6"/>
  <c r="DC117" i="6" s="1"/>
  <c r="K117" i="7" s="1"/>
  <c r="BG117" i="7" s="1"/>
  <c r="CO117" i="6"/>
  <c r="DA117" i="6" s="1"/>
  <c r="I117" i="7" s="1"/>
  <c r="BE117" i="7" s="1"/>
  <c r="CM117" i="6"/>
  <c r="CY117" i="6" s="1"/>
  <c r="G117" i="7" s="1"/>
  <c r="BC117" i="7" s="1"/>
  <c r="CK117" i="6"/>
  <c r="CW117" i="6" s="1"/>
  <c r="E117" i="7" s="1"/>
  <c r="BA117" i="7" s="1"/>
  <c r="CU116" i="6"/>
  <c r="DG116" i="6" s="1"/>
  <c r="O116" i="7" s="1"/>
  <c r="BK116" i="7" s="1"/>
  <c r="CS116" i="6"/>
  <c r="DE116" i="6" s="1"/>
  <c r="M116" i="7" s="1"/>
  <c r="BI116" i="7" s="1"/>
  <c r="CQ116" i="6"/>
  <c r="DC116" i="6" s="1"/>
  <c r="K116" i="7" s="1"/>
  <c r="BG116" i="7" s="1"/>
  <c r="CO116" i="6"/>
  <c r="DA116" i="6" s="1"/>
  <c r="I116" i="7" s="1"/>
  <c r="BE116" i="7" s="1"/>
  <c r="CM116" i="6"/>
  <c r="CY116" i="6" s="1"/>
  <c r="G116" i="7" s="1"/>
  <c r="BC116" i="7" s="1"/>
  <c r="CK116" i="6"/>
  <c r="CW116" i="6" s="1"/>
  <c r="E116" i="7" s="1"/>
  <c r="BA116" i="7" s="1"/>
  <c r="CU115" i="6"/>
  <c r="DG115" i="6" s="1"/>
  <c r="O115" i="7" s="1"/>
  <c r="BK115" i="7" s="1"/>
  <c r="CS115" i="6"/>
  <c r="DE115" i="6" s="1"/>
  <c r="M115" i="7" s="1"/>
  <c r="BI115" i="7" s="1"/>
  <c r="CQ115" i="6"/>
  <c r="DC115" i="6" s="1"/>
  <c r="K115" i="7" s="1"/>
  <c r="BG115" i="7" s="1"/>
  <c r="CO115" i="6"/>
  <c r="DA115" i="6" s="1"/>
  <c r="I115" i="7" s="1"/>
  <c r="BE115" i="7" s="1"/>
  <c r="CM115" i="6"/>
  <c r="CY115" i="6" s="1"/>
  <c r="G115" i="7" s="1"/>
  <c r="BC115" i="7" s="1"/>
  <c r="CK115" i="6"/>
  <c r="CW115" i="6" s="1"/>
  <c r="E115" i="7" s="1"/>
  <c r="BA115" i="7" s="1"/>
  <c r="CU114" i="6"/>
  <c r="DG114" i="6" s="1"/>
  <c r="O114" i="7" s="1"/>
  <c r="BK114" i="7" s="1"/>
  <c r="CS114" i="6"/>
  <c r="DE114" i="6" s="1"/>
  <c r="M114" i="7" s="1"/>
  <c r="BI114" i="7" s="1"/>
  <c r="CQ114" i="6"/>
  <c r="DC114" i="6" s="1"/>
  <c r="K114" i="7" s="1"/>
  <c r="BG114" i="7" s="1"/>
  <c r="CO114" i="6"/>
  <c r="DA114" i="6" s="1"/>
  <c r="I114" i="7" s="1"/>
  <c r="BE114" i="7" s="1"/>
  <c r="CM114" i="6"/>
  <c r="CY114" i="6" s="1"/>
  <c r="G114" i="7" s="1"/>
  <c r="BC114" i="7" s="1"/>
  <c r="CK114" i="6"/>
  <c r="CW114" i="6" s="1"/>
  <c r="E114" i="7" s="1"/>
  <c r="BA114" i="7" s="1"/>
  <c r="CU113" i="6"/>
  <c r="DG113" i="6" s="1"/>
  <c r="O113" i="7" s="1"/>
  <c r="BK113" i="7" s="1"/>
  <c r="CS113" i="6"/>
  <c r="DE113" i="6" s="1"/>
  <c r="M113" i="7" s="1"/>
  <c r="BI113" i="7" s="1"/>
  <c r="CQ113" i="6"/>
  <c r="DC113" i="6" s="1"/>
  <c r="K113" i="7" s="1"/>
  <c r="BG113" i="7" s="1"/>
  <c r="CO113" i="6"/>
  <c r="DA113" i="6" s="1"/>
  <c r="I113" i="7" s="1"/>
  <c r="BE113" i="7" s="1"/>
  <c r="CM113" i="6"/>
  <c r="CY113" i="6" s="1"/>
  <c r="G113" i="7" s="1"/>
  <c r="BC113" i="7" s="1"/>
  <c r="CK113" i="6"/>
  <c r="CW113" i="6" s="1"/>
  <c r="E113" i="7" s="1"/>
  <c r="BA113" i="7" s="1"/>
  <c r="CU112" i="6"/>
  <c r="DG112" i="6" s="1"/>
  <c r="O112" i="7" s="1"/>
  <c r="BK112" i="7" s="1"/>
  <c r="CS112" i="6"/>
  <c r="DE112" i="6" s="1"/>
  <c r="M112" i="7" s="1"/>
  <c r="BI112" i="7" s="1"/>
  <c r="CQ112" i="6"/>
  <c r="DC112" i="6" s="1"/>
  <c r="K112" i="7" s="1"/>
  <c r="BG112" i="7" s="1"/>
  <c r="CO112" i="6"/>
  <c r="DA112" i="6" s="1"/>
  <c r="I112" i="7" s="1"/>
  <c r="BE112" i="7" s="1"/>
  <c r="CM112" i="6"/>
  <c r="CY112" i="6" s="1"/>
  <c r="G112" i="7" s="1"/>
  <c r="BC112" i="7" s="1"/>
  <c r="CK112" i="6"/>
  <c r="CW112" i="6" s="1"/>
  <c r="E112" i="7" s="1"/>
  <c r="BA112" i="7" s="1"/>
  <c r="CU111" i="6"/>
  <c r="DG111" i="6" s="1"/>
  <c r="O111" i="7" s="1"/>
  <c r="BK111" i="7" s="1"/>
  <c r="CS111" i="6"/>
  <c r="DE111" i="6" s="1"/>
  <c r="M111" i="7" s="1"/>
  <c r="BI111" i="7" s="1"/>
  <c r="CQ111" i="6"/>
  <c r="DC111" i="6" s="1"/>
  <c r="K111" i="7" s="1"/>
  <c r="BG111" i="7" s="1"/>
  <c r="CO111" i="6"/>
  <c r="DA111" i="6" s="1"/>
  <c r="I111" i="7" s="1"/>
  <c r="BE111" i="7" s="1"/>
  <c r="CM111" i="6"/>
  <c r="CY111" i="6" s="1"/>
  <c r="G111" i="7" s="1"/>
  <c r="BC111" i="7" s="1"/>
  <c r="CK111" i="6"/>
  <c r="CW111" i="6" s="1"/>
  <c r="E111" i="7" s="1"/>
  <c r="BA111" i="7" s="1"/>
  <c r="CU110" i="6"/>
  <c r="DG110" i="6" s="1"/>
  <c r="O110" i="7" s="1"/>
  <c r="BK110" i="7" s="1"/>
  <c r="CS110" i="6"/>
  <c r="DE110" i="6" s="1"/>
  <c r="M110" i="7" s="1"/>
  <c r="BI110" i="7" s="1"/>
  <c r="CQ110" i="6"/>
  <c r="DC110" i="6" s="1"/>
  <c r="K110" i="7" s="1"/>
  <c r="BG110" i="7" s="1"/>
  <c r="CO110" i="6"/>
  <c r="DA110" i="6" s="1"/>
  <c r="I110" i="7" s="1"/>
  <c r="BE110" i="7" s="1"/>
  <c r="CM110" i="6"/>
  <c r="CY110" i="6" s="1"/>
  <c r="G110" i="7" s="1"/>
  <c r="BC110" i="7" s="1"/>
  <c r="CK110" i="6"/>
  <c r="CW110" i="6" s="1"/>
  <c r="E110" i="7" s="1"/>
  <c r="BA110" i="7" s="1"/>
  <c r="CU109" i="6"/>
  <c r="DG109" i="6" s="1"/>
  <c r="O109" i="7" s="1"/>
  <c r="BK109" i="7" s="1"/>
  <c r="CS109" i="6"/>
  <c r="DE109" i="6" s="1"/>
  <c r="M109" i="7" s="1"/>
  <c r="BI109" i="7" s="1"/>
  <c r="CQ109" i="6"/>
  <c r="DC109" i="6" s="1"/>
  <c r="K109" i="7" s="1"/>
  <c r="BG109" i="7" s="1"/>
  <c r="CO109" i="6"/>
  <c r="DA109" i="6" s="1"/>
  <c r="I109" i="7" s="1"/>
  <c r="BE109" i="7" s="1"/>
  <c r="CM109" i="6"/>
  <c r="CY109" i="6" s="1"/>
  <c r="G109" i="7" s="1"/>
  <c r="BC109" i="7" s="1"/>
  <c r="CK109" i="6"/>
  <c r="CW109" i="6" s="1"/>
  <c r="E109" i="7" s="1"/>
  <c r="BA109" i="7" s="1"/>
  <c r="CU108" i="6"/>
  <c r="DG108" i="6" s="1"/>
  <c r="O108" i="7" s="1"/>
  <c r="BK108" i="7" s="1"/>
  <c r="CS108" i="6"/>
  <c r="DE108" i="6" s="1"/>
  <c r="M108" i="7" s="1"/>
  <c r="BI108" i="7" s="1"/>
  <c r="CQ108" i="6"/>
  <c r="DC108" i="6" s="1"/>
  <c r="K108" i="7" s="1"/>
  <c r="BG108" i="7" s="1"/>
  <c r="CO108" i="6"/>
  <c r="DA108" i="6" s="1"/>
  <c r="I108" i="7" s="1"/>
  <c r="BE108" i="7" s="1"/>
  <c r="CM108" i="6"/>
  <c r="CY108" i="6" s="1"/>
  <c r="G108" i="7" s="1"/>
  <c r="BC108" i="7" s="1"/>
  <c r="CK108" i="6"/>
  <c r="CW108" i="6" s="1"/>
  <c r="E108" i="7" s="1"/>
  <c r="BA108" i="7" s="1"/>
  <c r="CU107" i="6"/>
  <c r="DG107" i="6" s="1"/>
  <c r="O107" i="7" s="1"/>
  <c r="BK107" i="7" s="1"/>
  <c r="CS107" i="6"/>
  <c r="DE107" i="6" s="1"/>
  <c r="M107" i="7" s="1"/>
  <c r="BI107" i="7" s="1"/>
  <c r="CQ107" i="6"/>
  <c r="DC107" i="6" s="1"/>
  <c r="K107" i="7" s="1"/>
  <c r="BG107" i="7" s="1"/>
  <c r="CO107" i="6"/>
  <c r="DA107" i="6" s="1"/>
  <c r="I107" i="7" s="1"/>
  <c r="BE107" i="7" s="1"/>
  <c r="CM107" i="6"/>
  <c r="CY107" i="6" s="1"/>
  <c r="G107" i="7" s="1"/>
  <c r="BC107" i="7" s="1"/>
  <c r="CK107" i="6"/>
  <c r="CW107" i="6" s="1"/>
  <c r="E107" i="7" s="1"/>
  <c r="BA107" i="7" s="1"/>
  <c r="CU106" i="6"/>
  <c r="DG106" i="6" s="1"/>
  <c r="O106" i="7" s="1"/>
  <c r="BK106" i="7" s="1"/>
  <c r="CS106" i="6"/>
  <c r="DE106" i="6" s="1"/>
  <c r="M106" i="7" s="1"/>
  <c r="BI106" i="7" s="1"/>
  <c r="CQ106" i="6"/>
  <c r="DC106" i="6" s="1"/>
  <c r="K106" i="7" s="1"/>
  <c r="BG106" i="7" s="1"/>
  <c r="CO106" i="6"/>
  <c r="DA106" i="6" s="1"/>
  <c r="I106" i="7" s="1"/>
  <c r="BE106" i="7" s="1"/>
  <c r="CM106" i="6"/>
  <c r="CY106" i="6" s="1"/>
  <c r="G106" i="7" s="1"/>
  <c r="BC106" i="7" s="1"/>
  <c r="CK106" i="6"/>
  <c r="CW106" i="6" s="1"/>
  <c r="E106" i="7" s="1"/>
  <c r="BA106" i="7" s="1"/>
  <c r="CU105" i="6"/>
  <c r="DG105" i="6" s="1"/>
  <c r="O105" i="7" s="1"/>
  <c r="BK105" i="7" s="1"/>
  <c r="CS105" i="6"/>
  <c r="DE105" i="6" s="1"/>
  <c r="M105" i="7" s="1"/>
  <c r="BI105" i="7" s="1"/>
  <c r="CQ105" i="6"/>
  <c r="DC105" i="6" s="1"/>
  <c r="K105" i="7" s="1"/>
  <c r="BG105" i="7" s="1"/>
  <c r="CO105" i="6"/>
  <c r="DA105" i="6" s="1"/>
  <c r="I105" i="7" s="1"/>
  <c r="BE105" i="7" s="1"/>
  <c r="CM105" i="6"/>
  <c r="CY105" i="6" s="1"/>
  <c r="G105" i="7" s="1"/>
  <c r="BC105" i="7" s="1"/>
  <c r="CK105" i="6"/>
  <c r="CW105" i="6" s="1"/>
  <c r="E105" i="7" s="1"/>
  <c r="BA105" i="7" s="1"/>
  <c r="CU104" i="6"/>
  <c r="DG104" i="6" s="1"/>
  <c r="O104" i="7" s="1"/>
  <c r="BK104" i="7" s="1"/>
  <c r="CS104" i="6"/>
  <c r="DE104" i="6" s="1"/>
  <c r="M104" i="7" s="1"/>
  <c r="BI104" i="7" s="1"/>
  <c r="CQ104" i="6"/>
  <c r="DC104" i="6" s="1"/>
  <c r="K104" i="7" s="1"/>
  <c r="BG104" i="7" s="1"/>
  <c r="CO104" i="6"/>
  <c r="DA104" i="6" s="1"/>
  <c r="I104" i="7" s="1"/>
  <c r="BE104" i="7" s="1"/>
  <c r="CM104" i="6"/>
  <c r="CY104" i="6" s="1"/>
  <c r="G104" i="7" s="1"/>
  <c r="BC104" i="7" s="1"/>
  <c r="CK104" i="6"/>
  <c r="CW104" i="6" s="1"/>
  <c r="E104" i="7" s="1"/>
  <c r="BA104" i="7" s="1"/>
  <c r="CU103" i="6"/>
  <c r="DG103" i="6" s="1"/>
  <c r="O103" i="7" s="1"/>
  <c r="BK103" i="7" s="1"/>
  <c r="CS103" i="6"/>
  <c r="DE103" i="6" s="1"/>
  <c r="M103" i="7" s="1"/>
  <c r="BI103" i="7" s="1"/>
  <c r="CQ103" i="6"/>
  <c r="DC103" i="6" s="1"/>
  <c r="K103" i="7" s="1"/>
  <c r="BG103" i="7" s="1"/>
  <c r="CO103" i="6"/>
  <c r="DA103" i="6" s="1"/>
  <c r="I103" i="7" s="1"/>
  <c r="BE103" i="7" s="1"/>
  <c r="CM103" i="6"/>
  <c r="CY103" i="6" s="1"/>
  <c r="G103" i="7" s="1"/>
  <c r="BC103" i="7" s="1"/>
  <c r="CK103" i="6"/>
  <c r="CW103" i="6" s="1"/>
  <c r="E103" i="7" s="1"/>
  <c r="BA103" i="7" s="1"/>
  <c r="CU102" i="6"/>
  <c r="DG102" i="6" s="1"/>
  <c r="O102" i="7" s="1"/>
  <c r="BK102" i="7" s="1"/>
  <c r="CS102" i="6"/>
  <c r="DE102" i="6" s="1"/>
  <c r="M102" i="7" s="1"/>
  <c r="BI102" i="7" s="1"/>
  <c r="CQ102" i="6"/>
  <c r="DC102" i="6" s="1"/>
  <c r="K102" i="7" s="1"/>
  <c r="BG102" i="7" s="1"/>
  <c r="CO102" i="6"/>
  <c r="DA102" i="6" s="1"/>
  <c r="I102" i="7" s="1"/>
  <c r="BE102" i="7" s="1"/>
  <c r="CM102" i="6"/>
  <c r="CY102" i="6" s="1"/>
  <c r="G102" i="7" s="1"/>
  <c r="BC102" i="7" s="1"/>
  <c r="CK102" i="6"/>
  <c r="CW102" i="6" s="1"/>
  <c r="E102" i="7" s="1"/>
  <c r="BA102" i="7" s="1"/>
  <c r="CU101" i="6"/>
  <c r="DG101" i="6" s="1"/>
  <c r="O101" i="7" s="1"/>
  <c r="BK101" i="7" s="1"/>
  <c r="CS101" i="6"/>
  <c r="DE101" i="6" s="1"/>
  <c r="M101" i="7" s="1"/>
  <c r="BI101" i="7" s="1"/>
  <c r="CQ101" i="6"/>
  <c r="DC101" i="6" s="1"/>
  <c r="K101" i="7" s="1"/>
  <c r="BG101" i="7" s="1"/>
  <c r="CO101" i="6"/>
  <c r="DA101" i="6" s="1"/>
  <c r="I101" i="7" s="1"/>
  <c r="BE101" i="7" s="1"/>
  <c r="CM101" i="6"/>
  <c r="CY101" i="6" s="1"/>
  <c r="G101" i="7" s="1"/>
  <c r="BC101" i="7" s="1"/>
  <c r="CK101" i="6"/>
  <c r="CW101" i="6" s="1"/>
  <c r="E101" i="7" s="1"/>
  <c r="BA101" i="7" s="1"/>
  <c r="CU100" i="6"/>
  <c r="DG100" i="6" s="1"/>
  <c r="O100" i="7" s="1"/>
  <c r="BK100" i="7" s="1"/>
  <c r="CS100" i="6"/>
  <c r="DE100" i="6" s="1"/>
  <c r="M100" i="7" s="1"/>
  <c r="BI100" i="7" s="1"/>
  <c r="CQ100" i="6"/>
  <c r="DC100" i="6" s="1"/>
  <c r="K100" i="7" s="1"/>
  <c r="BG100" i="7" s="1"/>
  <c r="CO100" i="6"/>
  <c r="DA100" i="6" s="1"/>
  <c r="I100" i="7" s="1"/>
  <c r="BE100" i="7" s="1"/>
  <c r="CM100" i="6"/>
  <c r="CY100" i="6" s="1"/>
  <c r="G100" i="7" s="1"/>
  <c r="BC100" i="7" s="1"/>
  <c r="CK100" i="6"/>
  <c r="CW100" i="6" s="1"/>
  <c r="E100" i="7" s="1"/>
  <c r="BA100" i="7" s="1"/>
  <c r="CU99" i="6"/>
  <c r="DG99" i="6" s="1"/>
  <c r="O99" i="7" s="1"/>
  <c r="BK99" i="7" s="1"/>
  <c r="CS99" i="6"/>
  <c r="DE99" i="6" s="1"/>
  <c r="M99" i="7" s="1"/>
  <c r="BI99" i="7" s="1"/>
  <c r="CQ99" i="6"/>
  <c r="DC99" i="6" s="1"/>
  <c r="K99" i="7" s="1"/>
  <c r="BG99" i="7" s="1"/>
  <c r="CO99" i="6"/>
  <c r="DA99" i="6" s="1"/>
  <c r="I99" i="7" s="1"/>
  <c r="BE99" i="7" s="1"/>
  <c r="CM99" i="6"/>
  <c r="CY99" i="6" s="1"/>
  <c r="G99" i="7" s="1"/>
  <c r="BC99" i="7" s="1"/>
  <c r="CK99" i="6"/>
  <c r="CW99" i="6" s="1"/>
  <c r="E99" i="7" s="1"/>
  <c r="BA99" i="7" s="1"/>
  <c r="CU98" i="6"/>
  <c r="DG98" i="6" s="1"/>
  <c r="O98" i="7" s="1"/>
  <c r="BK98" i="7" s="1"/>
  <c r="CS98" i="6"/>
  <c r="DE98" i="6" s="1"/>
  <c r="M98" i="7" s="1"/>
  <c r="BI98" i="7" s="1"/>
  <c r="CQ98" i="6"/>
  <c r="DC98" i="6" s="1"/>
  <c r="K98" i="7" s="1"/>
  <c r="BG98" i="7" s="1"/>
  <c r="CO98" i="6"/>
  <c r="DA98" i="6" s="1"/>
  <c r="I98" i="7" s="1"/>
  <c r="BE98" i="7" s="1"/>
  <c r="CM98" i="6"/>
  <c r="CY98" i="6" s="1"/>
  <c r="G98" i="7" s="1"/>
  <c r="BC98" i="7" s="1"/>
  <c r="CK98" i="6"/>
  <c r="CW98" i="6" s="1"/>
  <c r="E98" i="7" s="1"/>
  <c r="BA98" i="7" s="1"/>
  <c r="CU97" i="6"/>
  <c r="DG97" i="6" s="1"/>
  <c r="O97" i="7" s="1"/>
  <c r="BK97" i="7" s="1"/>
  <c r="CS97" i="6"/>
  <c r="DE97" i="6" s="1"/>
  <c r="M97" i="7" s="1"/>
  <c r="BI97" i="7" s="1"/>
  <c r="CQ97" i="6"/>
  <c r="DC97" i="6" s="1"/>
  <c r="K97" i="7" s="1"/>
  <c r="BG97" i="7" s="1"/>
  <c r="CO97" i="6"/>
  <c r="DA97" i="6" s="1"/>
  <c r="I97" i="7" s="1"/>
  <c r="BE97" i="7" s="1"/>
  <c r="CM97" i="6"/>
  <c r="CY97" i="6" s="1"/>
  <c r="G97" i="7" s="1"/>
  <c r="BC97" i="7" s="1"/>
  <c r="CK97" i="6"/>
  <c r="CW97" i="6" s="1"/>
  <c r="E97" i="7" s="1"/>
  <c r="BA97" i="7" s="1"/>
  <c r="CU96" i="6"/>
  <c r="DG96" i="6" s="1"/>
  <c r="O96" i="7" s="1"/>
  <c r="BK96" i="7" s="1"/>
  <c r="CS96" i="6"/>
  <c r="DE96" i="6" s="1"/>
  <c r="M96" i="7" s="1"/>
  <c r="BI96" i="7" s="1"/>
  <c r="CQ96" i="6"/>
  <c r="DC96" i="6" s="1"/>
  <c r="K96" i="7" s="1"/>
  <c r="BG96" i="7" s="1"/>
  <c r="CO96" i="6"/>
  <c r="DA96" i="6" s="1"/>
  <c r="I96" i="7" s="1"/>
  <c r="BE96" i="7" s="1"/>
  <c r="CM96" i="6"/>
  <c r="CY96" i="6" s="1"/>
  <c r="G96" i="7" s="1"/>
  <c r="BC96" i="7" s="1"/>
  <c r="CK96" i="6"/>
  <c r="CW96" i="6" s="1"/>
  <c r="E96" i="7" s="1"/>
  <c r="BA96" i="7" s="1"/>
  <c r="CO138" i="6"/>
  <c r="DA138" i="6" s="1"/>
  <c r="I138" i="7" s="1"/>
  <c r="BE138" i="7" s="1"/>
  <c r="CQ137" i="6"/>
  <c r="DC137" i="6" s="1"/>
  <c r="K137" i="7" s="1"/>
  <c r="BG137" i="7" s="1"/>
  <c r="CO136" i="6"/>
  <c r="DA136" i="6" s="1"/>
  <c r="I136" i="7" s="1"/>
  <c r="BE136" i="7" s="1"/>
  <c r="CQ135" i="6"/>
  <c r="DC135" i="6" s="1"/>
  <c r="K135" i="7" s="1"/>
  <c r="BG135" i="7" s="1"/>
  <c r="CV134" i="6"/>
  <c r="DH134" i="6" s="1"/>
  <c r="P134" i="7" s="1"/>
  <c r="BL134" i="7" s="1"/>
  <c r="CR134" i="6"/>
  <c r="DD134" i="6" s="1"/>
  <c r="L134" i="7" s="1"/>
  <c r="BH134" i="7" s="1"/>
  <c r="CN134" i="6"/>
  <c r="CZ134" i="6" s="1"/>
  <c r="H134" i="7" s="1"/>
  <c r="BD134" i="7" s="1"/>
  <c r="CV133" i="6"/>
  <c r="DH133" i="6" s="1"/>
  <c r="P133" i="7" s="1"/>
  <c r="BL133" i="7" s="1"/>
  <c r="CR133" i="6"/>
  <c r="DD133" i="6" s="1"/>
  <c r="L133" i="7" s="1"/>
  <c r="BH133" i="7" s="1"/>
  <c r="CN133" i="6"/>
  <c r="CZ133" i="6" s="1"/>
  <c r="H133" i="7" s="1"/>
  <c r="BD133" i="7" s="1"/>
  <c r="CV132" i="6"/>
  <c r="DH132" i="6" s="1"/>
  <c r="P132" i="7" s="1"/>
  <c r="BL132" i="7" s="1"/>
  <c r="CR132" i="6"/>
  <c r="DD132" i="6" s="1"/>
  <c r="L132" i="7" s="1"/>
  <c r="BH132" i="7" s="1"/>
  <c r="CN132" i="6"/>
  <c r="CZ132" i="6" s="1"/>
  <c r="H132" i="7" s="1"/>
  <c r="BD132" i="7" s="1"/>
  <c r="CV131" i="6"/>
  <c r="DH131" i="6" s="1"/>
  <c r="P131" i="7" s="1"/>
  <c r="BL131" i="7" s="1"/>
  <c r="CR131" i="6"/>
  <c r="DD131" i="6" s="1"/>
  <c r="L131" i="7" s="1"/>
  <c r="BH131" i="7" s="1"/>
  <c r="CN131" i="6"/>
  <c r="CZ131" i="6" s="1"/>
  <c r="H131" i="7" s="1"/>
  <c r="BD131" i="7" s="1"/>
  <c r="CV130" i="6"/>
  <c r="DH130" i="6" s="1"/>
  <c r="P130" i="7" s="1"/>
  <c r="BL130" i="7" s="1"/>
  <c r="CR130" i="6"/>
  <c r="DD130" i="6" s="1"/>
  <c r="L130" i="7" s="1"/>
  <c r="BH130" i="7" s="1"/>
  <c r="CN130" i="6"/>
  <c r="CZ130" i="6" s="1"/>
  <c r="H130" i="7" s="1"/>
  <c r="BD130" i="7" s="1"/>
  <c r="CV129" i="6"/>
  <c r="DH129" i="6" s="1"/>
  <c r="P129" i="7" s="1"/>
  <c r="BL129" i="7" s="1"/>
  <c r="CR129" i="6"/>
  <c r="DD129" i="6" s="1"/>
  <c r="L129" i="7" s="1"/>
  <c r="BH129" i="7" s="1"/>
  <c r="CN129" i="6"/>
  <c r="CZ129" i="6" s="1"/>
  <c r="H129" i="7" s="1"/>
  <c r="BD129" i="7" s="1"/>
  <c r="CV128" i="6"/>
  <c r="DH128" i="6" s="1"/>
  <c r="P128" i="7" s="1"/>
  <c r="BL128" i="7" s="1"/>
  <c r="CR128" i="6"/>
  <c r="DD128" i="6" s="1"/>
  <c r="L128" i="7" s="1"/>
  <c r="BH128" i="7" s="1"/>
  <c r="CN128" i="6"/>
  <c r="CZ128" i="6" s="1"/>
  <c r="H128" i="7" s="1"/>
  <c r="BD128" i="7" s="1"/>
  <c r="CR127" i="6"/>
  <c r="DD127" i="6" s="1"/>
  <c r="L127" i="7" s="1"/>
  <c r="BH127" i="7" s="1"/>
  <c r="CR126" i="6"/>
  <c r="DD126" i="6" s="1"/>
  <c r="L126" i="7" s="1"/>
  <c r="BH126" i="7" s="1"/>
  <c r="CR125" i="6"/>
  <c r="DD125" i="6" s="1"/>
  <c r="L125" i="7" s="1"/>
  <c r="BH125" i="7" s="1"/>
  <c r="CR124" i="6"/>
  <c r="DD124" i="6" s="1"/>
  <c r="L124" i="7" s="1"/>
  <c r="BH124" i="7" s="1"/>
  <c r="CR123" i="6"/>
  <c r="DD123" i="6" s="1"/>
  <c r="L123" i="7" s="1"/>
  <c r="BH123" i="7" s="1"/>
  <c r="CR122" i="6"/>
  <c r="DD122" i="6" s="1"/>
  <c r="L122" i="7" s="1"/>
  <c r="BH122" i="7" s="1"/>
  <c r="CR121" i="6"/>
  <c r="DD121" i="6" s="1"/>
  <c r="L121" i="7" s="1"/>
  <c r="BH121" i="7" s="1"/>
  <c r="CT120" i="6"/>
  <c r="DF120" i="6" s="1"/>
  <c r="N120" i="7" s="1"/>
  <c r="BJ120" i="7" s="1"/>
  <c r="CP120" i="6"/>
  <c r="DB120" i="6" s="1"/>
  <c r="J120" i="7" s="1"/>
  <c r="BF120" i="7" s="1"/>
  <c r="CL120" i="6"/>
  <c r="CX120" i="6" s="1"/>
  <c r="F120" i="7" s="1"/>
  <c r="BB120" i="7" s="1"/>
  <c r="CT119" i="6"/>
  <c r="DF119" i="6" s="1"/>
  <c r="N119" i="7" s="1"/>
  <c r="BJ119" i="7" s="1"/>
  <c r="CP119" i="6"/>
  <c r="DB119" i="6" s="1"/>
  <c r="J119" i="7" s="1"/>
  <c r="BF119" i="7" s="1"/>
  <c r="CL119" i="6"/>
  <c r="CX119" i="6" s="1"/>
  <c r="F119" i="7" s="1"/>
  <c r="BB119" i="7" s="1"/>
  <c r="CT118" i="6"/>
  <c r="DF118" i="6" s="1"/>
  <c r="N118" i="7" s="1"/>
  <c r="BJ118" i="7" s="1"/>
  <c r="CP118" i="6"/>
  <c r="DB118" i="6" s="1"/>
  <c r="J118" i="7" s="1"/>
  <c r="BF118" i="7" s="1"/>
  <c r="CL118" i="6"/>
  <c r="CX118" i="6" s="1"/>
  <c r="F118" i="7" s="1"/>
  <c r="BB118" i="7" s="1"/>
  <c r="CT117" i="6"/>
  <c r="DF117" i="6" s="1"/>
  <c r="N117" i="7" s="1"/>
  <c r="BJ117" i="7" s="1"/>
  <c r="CP117" i="6"/>
  <c r="DB117" i="6" s="1"/>
  <c r="J117" i="7" s="1"/>
  <c r="BF117" i="7" s="1"/>
  <c r="CL117" i="6"/>
  <c r="CX117" i="6" s="1"/>
  <c r="F117" i="7" s="1"/>
  <c r="BB117" i="7" s="1"/>
  <c r="CT116" i="6"/>
  <c r="DF116" i="6" s="1"/>
  <c r="N116" i="7" s="1"/>
  <c r="BJ116" i="7" s="1"/>
  <c r="CP116" i="6"/>
  <c r="DB116" i="6" s="1"/>
  <c r="J116" i="7" s="1"/>
  <c r="BF116" i="7" s="1"/>
  <c r="CL116" i="6"/>
  <c r="CX116" i="6" s="1"/>
  <c r="F116" i="7" s="1"/>
  <c r="BB116" i="7" s="1"/>
  <c r="CT115" i="6"/>
  <c r="DF115" i="6" s="1"/>
  <c r="N115" i="7" s="1"/>
  <c r="BJ115" i="7" s="1"/>
  <c r="CP115" i="6"/>
  <c r="DB115" i="6" s="1"/>
  <c r="J115" i="7" s="1"/>
  <c r="BF115" i="7" s="1"/>
  <c r="CL115" i="6"/>
  <c r="CX115" i="6" s="1"/>
  <c r="F115" i="7" s="1"/>
  <c r="BB115" i="7" s="1"/>
  <c r="CT114" i="6"/>
  <c r="DF114" i="6" s="1"/>
  <c r="N114" i="7" s="1"/>
  <c r="BJ114" i="7" s="1"/>
  <c r="CP114" i="6"/>
  <c r="DB114" i="6" s="1"/>
  <c r="J114" i="7" s="1"/>
  <c r="BF114" i="7" s="1"/>
  <c r="CL114" i="6"/>
  <c r="CX114" i="6" s="1"/>
  <c r="F114" i="7" s="1"/>
  <c r="BB114" i="7" s="1"/>
  <c r="CT113" i="6"/>
  <c r="DF113" i="6" s="1"/>
  <c r="N113" i="7" s="1"/>
  <c r="BJ113" i="7" s="1"/>
  <c r="CP113" i="6"/>
  <c r="DB113" i="6" s="1"/>
  <c r="J113" i="7" s="1"/>
  <c r="BF113" i="7" s="1"/>
  <c r="CL113" i="6"/>
  <c r="CX113" i="6" s="1"/>
  <c r="F113" i="7" s="1"/>
  <c r="BB113" i="7" s="1"/>
  <c r="CT112" i="6"/>
  <c r="DF112" i="6" s="1"/>
  <c r="N112" i="7" s="1"/>
  <c r="BJ112" i="7" s="1"/>
  <c r="CP112" i="6"/>
  <c r="DB112" i="6" s="1"/>
  <c r="J112" i="7" s="1"/>
  <c r="BF112" i="7" s="1"/>
  <c r="CL112" i="6"/>
  <c r="CX112" i="6" s="1"/>
  <c r="F112" i="7" s="1"/>
  <c r="BB112" i="7" s="1"/>
  <c r="CT111" i="6"/>
  <c r="DF111" i="6" s="1"/>
  <c r="N111" i="7" s="1"/>
  <c r="BJ111" i="7" s="1"/>
  <c r="CP111" i="6"/>
  <c r="DB111" i="6" s="1"/>
  <c r="J111" i="7" s="1"/>
  <c r="BF111" i="7" s="1"/>
  <c r="CL111" i="6"/>
  <c r="CX111" i="6" s="1"/>
  <c r="F111" i="7" s="1"/>
  <c r="BB111" i="7" s="1"/>
  <c r="CT110" i="6"/>
  <c r="DF110" i="6" s="1"/>
  <c r="N110" i="7" s="1"/>
  <c r="BJ110" i="7" s="1"/>
  <c r="CP110" i="6"/>
  <c r="DB110" i="6" s="1"/>
  <c r="J110" i="7" s="1"/>
  <c r="BF110" i="7" s="1"/>
  <c r="CL110" i="6"/>
  <c r="CX110" i="6" s="1"/>
  <c r="F110" i="7" s="1"/>
  <c r="BB110" i="7" s="1"/>
  <c r="CT109" i="6"/>
  <c r="DF109" i="6" s="1"/>
  <c r="N109" i="7" s="1"/>
  <c r="BJ109" i="7" s="1"/>
  <c r="CP109" i="6"/>
  <c r="DB109" i="6" s="1"/>
  <c r="J109" i="7" s="1"/>
  <c r="BF109" i="7" s="1"/>
  <c r="CL109" i="6"/>
  <c r="CX109" i="6" s="1"/>
  <c r="F109" i="7" s="1"/>
  <c r="BB109" i="7" s="1"/>
  <c r="CT108" i="6"/>
  <c r="DF108" i="6" s="1"/>
  <c r="N108" i="7" s="1"/>
  <c r="BJ108" i="7" s="1"/>
  <c r="CP108" i="6"/>
  <c r="DB108" i="6" s="1"/>
  <c r="J108" i="7" s="1"/>
  <c r="BF108" i="7" s="1"/>
  <c r="CL108" i="6"/>
  <c r="CX108" i="6" s="1"/>
  <c r="F108" i="7" s="1"/>
  <c r="BB108" i="7" s="1"/>
  <c r="CT107" i="6"/>
  <c r="DF107" i="6" s="1"/>
  <c r="N107" i="7" s="1"/>
  <c r="BJ107" i="7" s="1"/>
  <c r="CP107" i="6"/>
  <c r="DB107" i="6" s="1"/>
  <c r="J107" i="7" s="1"/>
  <c r="BF107" i="7" s="1"/>
  <c r="CL107" i="6"/>
  <c r="CX107" i="6" s="1"/>
  <c r="F107" i="7" s="1"/>
  <c r="BB107" i="7" s="1"/>
  <c r="CT106" i="6"/>
  <c r="DF106" i="6" s="1"/>
  <c r="N106" i="7" s="1"/>
  <c r="BJ106" i="7" s="1"/>
  <c r="CP106" i="6"/>
  <c r="DB106" i="6" s="1"/>
  <c r="J106" i="7" s="1"/>
  <c r="BF106" i="7" s="1"/>
  <c r="CL106" i="6"/>
  <c r="CX106" i="6" s="1"/>
  <c r="F106" i="7" s="1"/>
  <c r="BB106" i="7" s="1"/>
  <c r="CT105" i="6"/>
  <c r="DF105" i="6" s="1"/>
  <c r="N105" i="7" s="1"/>
  <c r="BJ105" i="7" s="1"/>
  <c r="CP105" i="6"/>
  <c r="DB105" i="6" s="1"/>
  <c r="J105" i="7" s="1"/>
  <c r="BF105" i="7" s="1"/>
  <c r="CL105" i="6"/>
  <c r="CX105" i="6" s="1"/>
  <c r="F105" i="7" s="1"/>
  <c r="BB105" i="7" s="1"/>
  <c r="CT104" i="6"/>
  <c r="DF104" i="6" s="1"/>
  <c r="N104" i="7" s="1"/>
  <c r="BJ104" i="7" s="1"/>
  <c r="CP104" i="6"/>
  <c r="DB104" i="6" s="1"/>
  <c r="J104" i="7" s="1"/>
  <c r="BF104" i="7" s="1"/>
  <c r="CL104" i="6"/>
  <c r="CX104" i="6" s="1"/>
  <c r="F104" i="7" s="1"/>
  <c r="BB104" i="7" s="1"/>
  <c r="CT103" i="6"/>
  <c r="DF103" i="6" s="1"/>
  <c r="N103" i="7" s="1"/>
  <c r="BJ103" i="7" s="1"/>
  <c r="CP103" i="6"/>
  <c r="DB103" i="6" s="1"/>
  <c r="J103" i="7" s="1"/>
  <c r="BF103" i="7" s="1"/>
  <c r="CL103" i="6"/>
  <c r="CX103" i="6" s="1"/>
  <c r="F103" i="7" s="1"/>
  <c r="BB103" i="7" s="1"/>
  <c r="CT102" i="6"/>
  <c r="DF102" i="6" s="1"/>
  <c r="N102" i="7" s="1"/>
  <c r="BJ102" i="7" s="1"/>
  <c r="CP102" i="6"/>
  <c r="DB102" i="6" s="1"/>
  <c r="J102" i="7" s="1"/>
  <c r="BF102" i="7" s="1"/>
  <c r="CL102" i="6"/>
  <c r="CX102" i="6" s="1"/>
  <c r="F102" i="7" s="1"/>
  <c r="BB102" i="7" s="1"/>
  <c r="CT101" i="6"/>
  <c r="DF101" i="6" s="1"/>
  <c r="N101" i="7" s="1"/>
  <c r="BJ101" i="7" s="1"/>
  <c r="CP101" i="6"/>
  <c r="DB101" i="6" s="1"/>
  <c r="J101" i="7" s="1"/>
  <c r="BF101" i="7" s="1"/>
  <c r="CL101" i="6"/>
  <c r="CX101" i="6" s="1"/>
  <c r="F101" i="7" s="1"/>
  <c r="BB101" i="7" s="1"/>
  <c r="CT100" i="6"/>
  <c r="DF100" i="6" s="1"/>
  <c r="N100" i="7" s="1"/>
  <c r="BJ100" i="7" s="1"/>
  <c r="CP100" i="6"/>
  <c r="DB100" i="6" s="1"/>
  <c r="J100" i="7" s="1"/>
  <c r="BF100" i="7" s="1"/>
  <c r="CL100" i="6"/>
  <c r="CX100" i="6" s="1"/>
  <c r="F100" i="7" s="1"/>
  <c r="BB100" i="7" s="1"/>
  <c r="CT99" i="6"/>
  <c r="DF99" i="6" s="1"/>
  <c r="N99" i="7" s="1"/>
  <c r="BJ99" i="7" s="1"/>
  <c r="CP99" i="6"/>
  <c r="DB99" i="6" s="1"/>
  <c r="J99" i="7" s="1"/>
  <c r="BF99" i="7" s="1"/>
  <c r="CL99" i="6"/>
  <c r="CX99" i="6" s="1"/>
  <c r="F99" i="7" s="1"/>
  <c r="BB99" i="7" s="1"/>
  <c r="CT98" i="6"/>
  <c r="DF98" i="6" s="1"/>
  <c r="N98" i="7" s="1"/>
  <c r="BJ98" i="7" s="1"/>
  <c r="CP98" i="6"/>
  <c r="DB98" i="6" s="1"/>
  <c r="J98" i="7" s="1"/>
  <c r="BF98" i="7" s="1"/>
  <c r="CL98" i="6"/>
  <c r="CX98" i="6" s="1"/>
  <c r="F98" i="7" s="1"/>
  <c r="BB98" i="7" s="1"/>
  <c r="CT97" i="6"/>
  <c r="DF97" i="6" s="1"/>
  <c r="N97" i="7" s="1"/>
  <c r="BJ97" i="7" s="1"/>
  <c r="CP97" i="6"/>
  <c r="DB97" i="6" s="1"/>
  <c r="J97" i="7" s="1"/>
  <c r="BF97" i="7" s="1"/>
  <c r="CL97" i="6"/>
  <c r="CX97" i="6" s="1"/>
  <c r="F97" i="7" s="1"/>
  <c r="BB97" i="7" s="1"/>
  <c r="CT96" i="6"/>
  <c r="DF96" i="6" s="1"/>
  <c r="N96" i="7" s="1"/>
  <c r="BJ96" i="7" s="1"/>
  <c r="CP96" i="6"/>
  <c r="DB96" i="6" s="1"/>
  <c r="J96" i="7" s="1"/>
  <c r="BF96" i="7" s="1"/>
  <c r="CL96" i="6"/>
  <c r="CX96" i="6" s="1"/>
  <c r="F96" i="7" s="1"/>
  <c r="BB96" i="7" s="1"/>
  <c r="CV95" i="6"/>
  <c r="DH95" i="6" s="1"/>
  <c r="P95" i="7" s="1"/>
  <c r="BL95" i="7" s="1"/>
  <c r="CT95" i="6"/>
  <c r="DF95" i="6" s="1"/>
  <c r="N95" i="7" s="1"/>
  <c r="BJ95" i="7" s="1"/>
  <c r="CR95" i="6"/>
  <c r="DD95" i="6" s="1"/>
  <c r="L95" i="7" s="1"/>
  <c r="BH95" i="7" s="1"/>
  <c r="CP95" i="6"/>
  <c r="DB95" i="6" s="1"/>
  <c r="J95" i="7" s="1"/>
  <c r="BF95" i="7" s="1"/>
  <c r="CN95" i="6"/>
  <c r="CZ95" i="6" s="1"/>
  <c r="H95" i="7" s="1"/>
  <c r="BD95" i="7" s="1"/>
  <c r="CL95" i="6"/>
  <c r="CX95" i="6" s="1"/>
  <c r="F95" i="7" s="1"/>
  <c r="BB95" i="7" s="1"/>
  <c r="CV94" i="6"/>
  <c r="DH94" i="6" s="1"/>
  <c r="P94" i="7" s="1"/>
  <c r="BL94" i="7" s="1"/>
  <c r="CT94" i="6"/>
  <c r="DF94" i="6" s="1"/>
  <c r="N94" i="7" s="1"/>
  <c r="BJ94" i="7" s="1"/>
  <c r="CR94" i="6"/>
  <c r="DD94" i="6" s="1"/>
  <c r="L94" i="7" s="1"/>
  <c r="BH94" i="7" s="1"/>
  <c r="CP94" i="6"/>
  <c r="DB94" i="6" s="1"/>
  <c r="J94" i="7" s="1"/>
  <c r="BF94" i="7" s="1"/>
  <c r="CN94" i="6"/>
  <c r="CZ94" i="6" s="1"/>
  <c r="H94" i="7" s="1"/>
  <c r="BD94" i="7" s="1"/>
  <c r="CL94" i="6"/>
  <c r="CX94" i="6" s="1"/>
  <c r="F94" i="7" s="1"/>
  <c r="BB94" i="7" s="1"/>
  <c r="CV93" i="6"/>
  <c r="DH93" i="6" s="1"/>
  <c r="P93" i="7" s="1"/>
  <c r="BL93" i="7" s="1"/>
  <c r="CT93" i="6"/>
  <c r="DF93" i="6" s="1"/>
  <c r="N93" i="7" s="1"/>
  <c r="BJ93" i="7" s="1"/>
  <c r="CR93" i="6"/>
  <c r="DD93" i="6" s="1"/>
  <c r="L93" i="7" s="1"/>
  <c r="BH93" i="7" s="1"/>
  <c r="CP93" i="6"/>
  <c r="DB93" i="6" s="1"/>
  <c r="J93" i="7" s="1"/>
  <c r="BF93" i="7" s="1"/>
  <c r="CN93" i="6"/>
  <c r="CZ93" i="6" s="1"/>
  <c r="H93" i="7" s="1"/>
  <c r="BD93" i="7" s="1"/>
  <c r="CL93" i="6"/>
  <c r="CX93" i="6" s="1"/>
  <c r="F93" i="7" s="1"/>
  <c r="BB93" i="7" s="1"/>
  <c r="CV92" i="6"/>
  <c r="DH92" i="6" s="1"/>
  <c r="P92" i="7" s="1"/>
  <c r="BL92" i="7" s="1"/>
  <c r="CT92" i="6"/>
  <c r="DF92" i="6" s="1"/>
  <c r="N92" i="7" s="1"/>
  <c r="BJ92" i="7" s="1"/>
  <c r="CR92" i="6"/>
  <c r="DD92" i="6" s="1"/>
  <c r="L92" i="7" s="1"/>
  <c r="BH92" i="7" s="1"/>
  <c r="CP92" i="6"/>
  <c r="DB92" i="6" s="1"/>
  <c r="J92" i="7" s="1"/>
  <c r="BF92" i="7" s="1"/>
  <c r="CN92" i="6"/>
  <c r="CZ92" i="6" s="1"/>
  <c r="H92" i="7" s="1"/>
  <c r="BD92" i="7" s="1"/>
  <c r="CL92" i="6"/>
  <c r="CX92" i="6" s="1"/>
  <c r="F92" i="7" s="1"/>
  <c r="BB92" i="7" s="1"/>
  <c r="CV91" i="6"/>
  <c r="DH91" i="6" s="1"/>
  <c r="P91" i="7" s="1"/>
  <c r="BL91" i="7" s="1"/>
  <c r="CT91" i="6"/>
  <c r="DF91" i="6" s="1"/>
  <c r="N91" i="7" s="1"/>
  <c r="BJ91" i="7" s="1"/>
  <c r="CR91" i="6"/>
  <c r="DD91" i="6" s="1"/>
  <c r="L91" i="7" s="1"/>
  <c r="BH91" i="7" s="1"/>
  <c r="CP91" i="6"/>
  <c r="DB91" i="6" s="1"/>
  <c r="J91" i="7" s="1"/>
  <c r="BF91" i="7" s="1"/>
  <c r="CN91" i="6"/>
  <c r="CZ91" i="6" s="1"/>
  <c r="H91" i="7" s="1"/>
  <c r="BD91" i="7" s="1"/>
  <c r="CL91" i="6"/>
  <c r="CX91" i="6" s="1"/>
  <c r="F91" i="7" s="1"/>
  <c r="BB91" i="7" s="1"/>
  <c r="CV90" i="6"/>
  <c r="DH90" i="6" s="1"/>
  <c r="P90" i="7" s="1"/>
  <c r="BL90" i="7" s="1"/>
  <c r="CT90" i="6"/>
  <c r="DF90" i="6" s="1"/>
  <c r="N90" i="7" s="1"/>
  <c r="BJ90" i="7" s="1"/>
  <c r="CR90" i="6"/>
  <c r="DD90" i="6" s="1"/>
  <c r="L90" i="7" s="1"/>
  <c r="BH90" i="7" s="1"/>
  <c r="CP90" i="6"/>
  <c r="DB90" i="6" s="1"/>
  <c r="J90" i="7" s="1"/>
  <c r="BF90" i="7" s="1"/>
  <c r="CN90" i="6"/>
  <c r="CZ90" i="6" s="1"/>
  <c r="H90" i="7" s="1"/>
  <c r="BD90" i="7" s="1"/>
  <c r="CL90" i="6"/>
  <c r="CX90" i="6" s="1"/>
  <c r="F90" i="7" s="1"/>
  <c r="BB90" i="7" s="1"/>
  <c r="CV89" i="6"/>
  <c r="DH89" i="6" s="1"/>
  <c r="P89" i="7" s="1"/>
  <c r="BL89" i="7" s="1"/>
  <c r="CT89" i="6"/>
  <c r="DF89" i="6" s="1"/>
  <c r="N89" i="7" s="1"/>
  <c r="BJ89" i="7" s="1"/>
  <c r="CR89" i="6"/>
  <c r="DD89" i="6" s="1"/>
  <c r="L89" i="7" s="1"/>
  <c r="BH89" i="7" s="1"/>
  <c r="CP89" i="6"/>
  <c r="DB89" i="6" s="1"/>
  <c r="J89" i="7" s="1"/>
  <c r="BF89" i="7" s="1"/>
  <c r="CN89" i="6"/>
  <c r="CZ89" i="6" s="1"/>
  <c r="H89" i="7" s="1"/>
  <c r="BD89" i="7" s="1"/>
  <c r="CL89" i="6"/>
  <c r="CX89" i="6" s="1"/>
  <c r="F89" i="7" s="1"/>
  <c r="BB89" i="7" s="1"/>
  <c r="CV88" i="6"/>
  <c r="DH88" i="6" s="1"/>
  <c r="P88" i="7" s="1"/>
  <c r="BL88" i="7" s="1"/>
  <c r="CT88" i="6"/>
  <c r="DF88" i="6" s="1"/>
  <c r="N88" i="7" s="1"/>
  <c r="BJ88" i="7" s="1"/>
  <c r="CR88" i="6"/>
  <c r="DD88" i="6" s="1"/>
  <c r="L88" i="7" s="1"/>
  <c r="BH88" i="7" s="1"/>
  <c r="CP88" i="6"/>
  <c r="DB88" i="6" s="1"/>
  <c r="J88" i="7" s="1"/>
  <c r="BF88" i="7" s="1"/>
  <c r="CN88" i="6"/>
  <c r="CZ88" i="6" s="1"/>
  <c r="H88" i="7" s="1"/>
  <c r="BD88" i="7" s="1"/>
  <c r="CL88" i="6"/>
  <c r="CX88" i="6" s="1"/>
  <c r="F88" i="7" s="1"/>
  <c r="BB88" i="7" s="1"/>
  <c r="CV87" i="6"/>
  <c r="DH87" i="6" s="1"/>
  <c r="P87" i="7" s="1"/>
  <c r="BL87" i="7" s="1"/>
  <c r="CT87" i="6"/>
  <c r="DF87" i="6" s="1"/>
  <c r="N87" i="7" s="1"/>
  <c r="BJ87" i="7" s="1"/>
  <c r="CR87" i="6"/>
  <c r="DD87" i="6" s="1"/>
  <c r="L87" i="7" s="1"/>
  <c r="BH87" i="7" s="1"/>
  <c r="CP87" i="6"/>
  <c r="DB87" i="6" s="1"/>
  <c r="J87" i="7" s="1"/>
  <c r="BF87" i="7" s="1"/>
  <c r="CN87" i="6"/>
  <c r="CZ87" i="6" s="1"/>
  <c r="H87" i="7" s="1"/>
  <c r="BD87" i="7" s="1"/>
  <c r="CL87" i="6"/>
  <c r="CX87" i="6" s="1"/>
  <c r="F87" i="7" s="1"/>
  <c r="BB87" i="7" s="1"/>
  <c r="CV86" i="6"/>
  <c r="DH86" i="6" s="1"/>
  <c r="P86" i="7" s="1"/>
  <c r="BL86" i="7" s="1"/>
  <c r="CT86" i="6"/>
  <c r="DF86" i="6" s="1"/>
  <c r="N86" i="7" s="1"/>
  <c r="BJ86" i="7" s="1"/>
  <c r="CR86" i="6"/>
  <c r="DD86" i="6" s="1"/>
  <c r="L86" i="7" s="1"/>
  <c r="BH86" i="7" s="1"/>
  <c r="CP86" i="6"/>
  <c r="DB86" i="6" s="1"/>
  <c r="J86" i="7" s="1"/>
  <c r="BF86" i="7" s="1"/>
  <c r="CN86" i="6"/>
  <c r="CZ86" i="6" s="1"/>
  <c r="H86" i="7" s="1"/>
  <c r="BD86" i="7" s="1"/>
  <c r="CL86" i="6"/>
  <c r="CX86" i="6" s="1"/>
  <c r="F86" i="7" s="1"/>
  <c r="BB86" i="7" s="1"/>
  <c r="CV85" i="6"/>
  <c r="DH85" i="6" s="1"/>
  <c r="P85" i="7" s="1"/>
  <c r="BL85" i="7" s="1"/>
  <c r="CT85" i="6"/>
  <c r="DF85" i="6" s="1"/>
  <c r="N85" i="7" s="1"/>
  <c r="BJ85" i="7" s="1"/>
  <c r="CR85" i="6"/>
  <c r="DD85" i="6" s="1"/>
  <c r="L85" i="7" s="1"/>
  <c r="BH85" i="7" s="1"/>
  <c r="CP85" i="6"/>
  <c r="DB85" i="6" s="1"/>
  <c r="J85" i="7" s="1"/>
  <c r="BF85" i="7" s="1"/>
  <c r="CN85" i="6"/>
  <c r="CZ85" i="6" s="1"/>
  <c r="H85" i="7" s="1"/>
  <c r="BD85" i="7" s="1"/>
  <c r="CL85" i="6"/>
  <c r="CX85" i="6" s="1"/>
  <c r="F85" i="7" s="1"/>
  <c r="BB85" i="7" s="1"/>
  <c r="CV84" i="6"/>
  <c r="DH84" i="6" s="1"/>
  <c r="P84" i="7" s="1"/>
  <c r="BL84" i="7" s="1"/>
  <c r="CT84" i="6"/>
  <c r="DF84" i="6" s="1"/>
  <c r="N84" i="7" s="1"/>
  <c r="BJ84" i="7" s="1"/>
  <c r="CR84" i="6"/>
  <c r="DD84" i="6" s="1"/>
  <c r="L84" i="7" s="1"/>
  <c r="BH84" i="7" s="1"/>
  <c r="CP84" i="6"/>
  <c r="DB84" i="6" s="1"/>
  <c r="J84" i="7" s="1"/>
  <c r="BF84" i="7" s="1"/>
  <c r="CN84" i="6"/>
  <c r="CZ84" i="6" s="1"/>
  <c r="H84" i="7" s="1"/>
  <c r="BD84" i="7" s="1"/>
  <c r="CL84" i="6"/>
  <c r="CX84" i="6" s="1"/>
  <c r="F84" i="7" s="1"/>
  <c r="BB84" i="7" s="1"/>
  <c r="CV83" i="6"/>
  <c r="DH83" i="6" s="1"/>
  <c r="P83" i="7" s="1"/>
  <c r="BL83" i="7" s="1"/>
  <c r="CT83" i="6"/>
  <c r="DF83" i="6" s="1"/>
  <c r="N83" i="7" s="1"/>
  <c r="BJ83" i="7" s="1"/>
  <c r="CR83" i="6"/>
  <c r="DD83" i="6" s="1"/>
  <c r="L83" i="7" s="1"/>
  <c r="BH83" i="7" s="1"/>
  <c r="CP83" i="6"/>
  <c r="DB83" i="6" s="1"/>
  <c r="J83" i="7" s="1"/>
  <c r="BF83" i="7" s="1"/>
  <c r="CN83" i="6"/>
  <c r="CZ83" i="6" s="1"/>
  <c r="H83" i="7" s="1"/>
  <c r="BD83" i="7" s="1"/>
  <c r="CL83" i="6"/>
  <c r="CX83" i="6" s="1"/>
  <c r="F83" i="7" s="1"/>
  <c r="BB83" i="7" s="1"/>
  <c r="CV82" i="6"/>
  <c r="DH82" i="6" s="1"/>
  <c r="P82" i="7" s="1"/>
  <c r="BL82" i="7" s="1"/>
  <c r="CT82" i="6"/>
  <c r="DF82" i="6" s="1"/>
  <c r="N82" i="7" s="1"/>
  <c r="BJ82" i="7" s="1"/>
  <c r="CR82" i="6"/>
  <c r="DD82" i="6" s="1"/>
  <c r="L82" i="7" s="1"/>
  <c r="BH82" i="7" s="1"/>
  <c r="CP82" i="6"/>
  <c r="DB82" i="6" s="1"/>
  <c r="J82" i="7" s="1"/>
  <c r="BF82" i="7" s="1"/>
  <c r="CN82" i="6"/>
  <c r="CZ82" i="6" s="1"/>
  <c r="H82" i="7" s="1"/>
  <c r="BD82" i="7" s="1"/>
  <c r="CL82" i="6"/>
  <c r="CX82" i="6" s="1"/>
  <c r="F82" i="7" s="1"/>
  <c r="BB82" i="7" s="1"/>
  <c r="CV81" i="6"/>
  <c r="DH81" i="6" s="1"/>
  <c r="P81" i="7" s="1"/>
  <c r="BL81" i="7" s="1"/>
  <c r="CT81" i="6"/>
  <c r="DF81" i="6" s="1"/>
  <c r="N81" i="7" s="1"/>
  <c r="BJ81" i="7" s="1"/>
  <c r="CR81" i="6"/>
  <c r="DD81" i="6" s="1"/>
  <c r="L81" i="7" s="1"/>
  <c r="BH81" i="7" s="1"/>
  <c r="CP81" i="6"/>
  <c r="DB81" i="6" s="1"/>
  <c r="J81" i="7" s="1"/>
  <c r="BF81" i="7" s="1"/>
  <c r="CN81" i="6"/>
  <c r="CZ81" i="6" s="1"/>
  <c r="H81" i="7" s="1"/>
  <c r="BD81" i="7" s="1"/>
  <c r="CL81" i="6"/>
  <c r="CX81" i="6" s="1"/>
  <c r="F81" i="7" s="1"/>
  <c r="BB81" i="7" s="1"/>
  <c r="CV80" i="6"/>
  <c r="DH80" i="6" s="1"/>
  <c r="P80" i="7" s="1"/>
  <c r="BL80" i="7" s="1"/>
  <c r="CT80" i="6"/>
  <c r="DF80" i="6" s="1"/>
  <c r="N80" i="7" s="1"/>
  <c r="BJ80" i="7" s="1"/>
  <c r="CR80" i="6"/>
  <c r="DD80" i="6" s="1"/>
  <c r="L80" i="7" s="1"/>
  <c r="BH80" i="7" s="1"/>
  <c r="CP80" i="6"/>
  <c r="DB80" i="6" s="1"/>
  <c r="J80" i="7" s="1"/>
  <c r="BF80" i="7" s="1"/>
  <c r="CN80" i="6"/>
  <c r="CZ80" i="6" s="1"/>
  <c r="H80" i="7" s="1"/>
  <c r="BD80" i="7" s="1"/>
  <c r="CL80" i="6"/>
  <c r="CX80" i="6" s="1"/>
  <c r="F80" i="7" s="1"/>
  <c r="BB80" i="7" s="1"/>
  <c r="CV79" i="6"/>
  <c r="DH79" i="6" s="1"/>
  <c r="P79" i="7" s="1"/>
  <c r="BL79" i="7" s="1"/>
  <c r="CT79" i="6"/>
  <c r="DF79" i="6" s="1"/>
  <c r="N79" i="7" s="1"/>
  <c r="BJ79" i="7" s="1"/>
  <c r="CR79" i="6"/>
  <c r="DD79" i="6" s="1"/>
  <c r="L79" i="7" s="1"/>
  <c r="BH79" i="7" s="1"/>
  <c r="CP79" i="6"/>
  <c r="DB79" i="6" s="1"/>
  <c r="J79" i="7" s="1"/>
  <c r="BF79" i="7" s="1"/>
  <c r="CN79" i="6"/>
  <c r="CZ79" i="6" s="1"/>
  <c r="H79" i="7" s="1"/>
  <c r="BD79" i="7" s="1"/>
  <c r="CL79" i="6"/>
  <c r="CX79" i="6" s="1"/>
  <c r="F79" i="7" s="1"/>
  <c r="BB79" i="7" s="1"/>
  <c r="CV78" i="6"/>
  <c r="DH78" i="6" s="1"/>
  <c r="P78" i="7" s="1"/>
  <c r="BL78" i="7" s="1"/>
  <c r="CT78" i="6"/>
  <c r="DF78" i="6" s="1"/>
  <c r="N78" i="7" s="1"/>
  <c r="BJ78" i="7" s="1"/>
  <c r="CR78" i="6"/>
  <c r="DD78" i="6" s="1"/>
  <c r="L78" i="7" s="1"/>
  <c r="BH78" i="7" s="1"/>
  <c r="CP78" i="6"/>
  <c r="DB78" i="6" s="1"/>
  <c r="J78" i="7" s="1"/>
  <c r="BF78" i="7" s="1"/>
  <c r="CN78" i="6"/>
  <c r="CZ78" i="6" s="1"/>
  <c r="H78" i="7" s="1"/>
  <c r="BD78" i="7" s="1"/>
  <c r="CL78" i="6"/>
  <c r="CX78" i="6" s="1"/>
  <c r="F78" i="7" s="1"/>
  <c r="BB78" i="7" s="1"/>
  <c r="CV77" i="6"/>
  <c r="DH77" i="6" s="1"/>
  <c r="P77" i="7" s="1"/>
  <c r="BL77" i="7" s="1"/>
  <c r="CT77" i="6"/>
  <c r="DF77" i="6" s="1"/>
  <c r="N77" i="7" s="1"/>
  <c r="BJ77" i="7" s="1"/>
  <c r="CR77" i="6"/>
  <c r="DD77" i="6" s="1"/>
  <c r="L77" i="7" s="1"/>
  <c r="BH77" i="7" s="1"/>
  <c r="CP77" i="6"/>
  <c r="DB77" i="6" s="1"/>
  <c r="J77" i="7" s="1"/>
  <c r="BF77" i="7" s="1"/>
  <c r="CN77" i="6"/>
  <c r="CZ77" i="6" s="1"/>
  <c r="H77" i="7" s="1"/>
  <c r="BD77" i="7" s="1"/>
  <c r="CL77" i="6"/>
  <c r="CX77" i="6" s="1"/>
  <c r="F77" i="7" s="1"/>
  <c r="BB77" i="7" s="1"/>
  <c r="CV76" i="6"/>
  <c r="DH76" i="6" s="1"/>
  <c r="P76" i="7" s="1"/>
  <c r="BL76" i="7" s="1"/>
  <c r="CT76" i="6"/>
  <c r="DF76" i="6" s="1"/>
  <c r="N76" i="7" s="1"/>
  <c r="BJ76" i="7" s="1"/>
  <c r="CR76" i="6"/>
  <c r="DD76" i="6" s="1"/>
  <c r="L76" i="7" s="1"/>
  <c r="BH76" i="7" s="1"/>
  <c r="CP76" i="6"/>
  <c r="DB76" i="6" s="1"/>
  <c r="J76" i="7" s="1"/>
  <c r="BF76" i="7" s="1"/>
  <c r="CN76" i="6"/>
  <c r="CZ76" i="6" s="1"/>
  <c r="H76" i="7" s="1"/>
  <c r="BD76" i="7" s="1"/>
  <c r="CL76" i="6"/>
  <c r="CX76" i="6" s="1"/>
  <c r="F76" i="7" s="1"/>
  <c r="BB76" i="7" s="1"/>
  <c r="CV75" i="6"/>
  <c r="DH75" i="6" s="1"/>
  <c r="P75" i="7" s="1"/>
  <c r="BL75" i="7" s="1"/>
  <c r="CT75" i="6"/>
  <c r="DF75" i="6" s="1"/>
  <c r="N75" i="7" s="1"/>
  <c r="BJ75" i="7" s="1"/>
  <c r="CR75" i="6"/>
  <c r="DD75" i="6" s="1"/>
  <c r="L75" i="7" s="1"/>
  <c r="BH75" i="7" s="1"/>
  <c r="CP75" i="6"/>
  <c r="DB75" i="6" s="1"/>
  <c r="J75" i="7" s="1"/>
  <c r="BF75" i="7" s="1"/>
  <c r="CN75" i="6"/>
  <c r="CZ75" i="6" s="1"/>
  <c r="H75" i="7" s="1"/>
  <c r="BD75" i="7" s="1"/>
  <c r="CL75" i="6"/>
  <c r="CX75" i="6" s="1"/>
  <c r="F75" i="7" s="1"/>
  <c r="BB75" i="7" s="1"/>
  <c r="CV74" i="6"/>
  <c r="DH74" i="6" s="1"/>
  <c r="P74" i="7" s="1"/>
  <c r="BL74" i="7" s="1"/>
  <c r="CT74" i="6"/>
  <c r="DF74" i="6" s="1"/>
  <c r="N74" i="7" s="1"/>
  <c r="BJ74" i="7" s="1"/>
  <c r="CR74" i="6"/>
  <c r="DD74" i="6" s="1"/>
  <c r="L74" i="7" s="1"/>
  <c r="BH74" i="7" s="1"/>
  <c r="CP74" i="6"/>
  <c r="DB74" i="6" s="1"/>
  <c r="J74" i="7" s="1"/>
  <c r="BF74" i="7" s="1"/>
  <c r="CN74" i="6"/>
  <c r="CZ74" i="6" s="1"/>
  <c r="H74" i="7" s="1"/>
  <c r="BD74" i="7" s="1"/>
  <c r="CL74" i="6"/>
  <c r="CX74" i="6" s="1"/>
  <c r="F74" i="7" s="1"/>
  <c r="BB74" i="7" s="1"/>
  <c r="CV73" i="6"/>
  <c r="DH73" i="6" s="1"/>
  <c r="P73" i="7" s="1"/>
  <c r="BL73" i="7" s="1"/>
  <c r="CT73" i="6"/>
  <c r="DF73" i="6" s="1"/>
  <c r="N73" i="7" s="1"/>
  <c r="BJ73" i="7" s="1"/>
  <c r="CR73" i="6"/>
  <c r="DD73" i="6" s="1"/>
  <c r="L73" i="7" s="1"/>
  <c r="BH73" i="7" s="1"/>
  <c r="CP73" i="6"/>
  <c r="DB73" i="6" s="1"/>
  <c r="J73" i="7" s="1"/>
  <c r="BF73" i="7" s="1"/>
  <c r="CN73" i="6"/>
  <c r="CZ73" i="6" s="1"/>
  <c r="H73" i="7" s="1"/>
  <c r="BD73" i="7" s="1"/>
  <c r="CL73" i="6"/>
  <c r="CX73" i="6" s="1"/>
  <c r="F73" i="7" s="1"/>
  <c r="BB73" i="7" s="1"/>
  <c r="CV72" i="6"/>
  <c r="DH72" i="6" s="1"/>
  <c r="P72" i="7" s="1"/>
  <c r="BL72" i="7" s="1"/>
  <c r="CT72" i="6"/>
  <c r="DF72" i="6" s="1"/>
  <c r="N72" i="7" s="1"/>
  <c r="BJ72" i="7" s="1"/>
  <c r="CR72" i="6"/>
  <c r="DD72" i="6" s="1"/>
  <c r="L72" i="7" s="1"/>
  <c r="BH72" i="7" s="1"/>
  <c r="CP72" i="6"/>
  <c r="DB72" i="6" s="1"/>
  <c r="J72" i="7" s="1"/>
  <c r="BF72" i="7" s="1"/>
  <c r="CN72" i="6"/>
  <c r="CZ72" i="6" s="1"/>
  <c r="H72" i="7" s="1"/>
  <c r="BD72" i="7" s="1"/>
  <c r="CL72" i="6"/>
  <c r="CX72" i="6" s="1"/>
  <c r="F72" i="7" s="1"/>
  <c r="BB72" i="7" s="1"/>
  <c r="CV71" i="6"/>
  <c r="DH71" i="6" s="1"/>
  <c r="P71" i="7" s="1"/>
  <c r="BL71" i="7" s="1"/>
  <c r="CT71" i="6"/>
  <c r="DF71" i="6" s="1"/>
  <c r="N71" i="7" s="1"/>
  <c r="BJ71" i="7" s="1"/>
  <c r="CR71" i="6"/>
  <c r="DD71" i="6" s="1"/>
  <c r="L71" i="7" s="1"/>
  <c r="BH71" i="7" s="1"/>
  <c r="CP71" i="6"/>
  <c r="DB71" i="6" s="1"/>
  <c r="J71" i="7" s="1"/>
  <c r="BF71" i="7" s="1"/>
  <c r="CN71" i="6"/>
  <c r="CZ71" i="6" s="1"/>
  <c r="H71" i="7" s="1"/>
  <c r="BD71" i="7" s="1"/>
  <c r="CL71" i="6"/>
  <c r="CX71" i="6" s="1"/>
  <c r="F71" i="7" s="1"/>
  <c r="BB71" i="7" s="1"/>
  <c r="CV70" i="6"/>
  <c r="DH70" i="6" s="1"/>
  <c r="P70" i="7" s="1"/>
  <c r="BL70" i="7" s="1"/>
  <c r="CT70" i="6"/>
  <c r="DF70" i="6" s="1"/>
  <c r="N70" i="7" s="1"/>
  <c r="BJ70" i="7" s="1"/>
  <c r="CR70" i="6"/>
  <c r="DD70" i="6" s="1"/>
  <c r="L70" i="7" s="1"/>
  <c r="BH70" i="7" s="1"/>
  <c r="CP70" i="6"/>
  <c r="DB70" i="6" s="1"/>
  <c r="J70" i="7" s="1"/>
  <c r="BF70" i="7" s="1"/>
  <c r="CN70" i="6"/>
  <c r="CZ70" i="6" s="1"/>
  <c r="H70" i="7" s="1"/>
  <c r="BD70" i="7" s="1"/>
  <c r="CL70" i="6"/>
  <c r="CX70" i="6" s="1"/>
  <c r="F70" i="7" s="1"/>
  <c r="BB70" i="7" s="1"/>
  <c r="CV69" i="6"/>
  <c r="DH69" i="6" s="1"/>
  <c r="P69" i="7" s="1"/>
  <c r="BL69" i="7" s="1"/>
  <c r="CT69" i="6"/>
  <c r="DF69" i="6" s="1"/>
  <c r="N69" i="7" s="1"/>
  <c r="BJ69" i="7" s="1"/>
  <c r="CR69" i="6"/>
  <c r="DD69" i="6" s="1"/>
  <c r="L69" i="7" s="1"/>
  <c r="BH69" i="7" s="1"/>
  <c r="CP69" i="6"/>
  <c r="DB69" i="6" s="1"/>
  <c r="J69" i="7" s="1"/>
  <c r="BF69" i="7" s="1"/>
  <c r="CN69" i="6"/>
  <c r="CZ69" i="6" s="1"/>
  <c r="H69" i="7" s="1"/>
  <c r="BD69" i="7" s="1"/>
  <c r="CL69" i="6"/>
  <c r="CX69" i="6" s="1"/>
  <c r="F69" i="7" s="1"/>
  <c r="BB69" i="7" s="1"/>
  <c r="CV68" i="6"/>
  <c r="DH68" i="6" s="1"/>
  <c r="P68" i="7" s="1"/>
  <c r="BL68" i="7" s="1"/>
  <c r="CT68" i="6"/>
  <c r="DF68" i="6" s="1"/>
  <c r="N68" i="7" s="1"/>
  <c r="BJ68" i="7" s="1"/>
  <c r="CR68" i="6"/>
  <c r="DD68" i="6" s="1"/>
  <c r="L68" i="7" s="1"/>
  <c r="BH68" i="7" s="1"/>
  <c r="CP68" i="6"/>
  <c r="DB68" i="6" s="1"/>
  <c r="J68" i="7" s="1"/>
  <c r="BF68" i="7" s="1"/>
  <c r="CN68" i="6"/>
  <c r="CZ68" i="6" s="1"/>
  <c r="H68" i="7" s="1"/>
  <c r="BD68" i="7" s="1"/>
  <c r="CL68" i="6"/>
  <c r="CX68" i="6" s="1"/>
  <c r="F68" i="7" s="1"/>
  <c r="BB68" i="7" s="1"/>
  <c r="CV67" i="6"/>
  <c r="DH67" i="6" s="1"/>
  <c r="P67" i="7" s="1"/>
  <c r="BL67" i="7" s="1"/>
  <c r="CT67" i="6"/>
  <c r="DF67" i="6" s="1"/>
  <c r="N67" i="7" s="1"/>
  <c r="BJ67" i="7" s="1"/>
  <c r="CR67" i="6"/>
  <c r="DD67" i="6" s="1"/>
  <c r="L67" i="7" s="1"/>
  <c r="BH67" i="7" s="1"/>
  <c r="CP67" i="6"/>
  <c r="DB67" i="6" s="1"/>
  <c r="J67" i="7" s="1"/>
  <c r="BF67" i="7" s="1"/>
  <c r="CN67" i="6"/>
  <c r="CZ67" i="6" s="1"/>
  <c r="H67" i="7" s="1"/>
  <c r="BD67" i="7" s="1"/>
  <c r="CL67" i="6"/>
  <c r="CX67" i="6" s="1"/>
  <c r="F67" i="7" s="1"/>
  <c r="BB67" i="7" s="1"/>
  <c r="CV66" i="6"/>
  <c r="DH66" i="6" s="1"/>
  <c r="P66" i="7" s="1"/>
  <c r="BL66" i="7" s="1"/>
  <c r="CT66" i="6"/>
  <c r="DF66" i="6" s="1"/>
  <c r="N66" i="7" s="1"/>
  <c r="BJ66" i="7" s="1"/>
  <c r="CR66" i="6"/>
  <c r="DD66" i="6" s="1"/>
  <c r="L66" i="7" s="1"/>
  <c r="BH66" i="7" s="1"/>
  <c r="CP66" i="6"/>
  <c r="DB66" i="6" s="1"/>
  <c r="J66" i="7" s="1"/>
  <c r="BF66" i="7" s="1"/>
  <c r="CN66" i="6"/>
  <c r="CZ66" i="6" s="1"/>
  <c r="H66" i="7" s="1"/>
  <c r="BD66" i="7" s="1"/>
  <c r="CL66" i="6"/>
  <c r="CX66" i="6" s="1"/>
  <c r="F66" i="7" s="1"/>
  <c r="BB66" i="7" s="1"/>
  <c r="CV65" i="6"/>
  <c r="DH65" i="6" s="1"/>
  <c r="P65" i="7" s="1"/>
  <c r="BL65" i="7" s="1"/>
  <c r="CT65" i="6"/>
  <c r="DF65" i="6" s="1"/>
  <c r="N65" i="7" s="1"/>
  <c r="BJ65" i="7" s="1"/>
  <c r="CR65" i="6"/>
  <c r="DD65" i="6" s="1"/>
  <c r="L65" i="7" s="1"/>
  <c r="BH65" i="7" s="1"/>
  <c r="CP65" i="6"/>
  <c r="DB65" i="6" s="1"/>
  <c r="J65" i="7" s="1"/>
  <c r="BF65" i="7" s="1"/>
  <c r="CN65" i="6"/>
  <c r="CZ65" i="6" s="1"/>
  <c r="H65" i="7" s="1"/>
  <c r="BD65" i="7" s="1"/>
  <c r="CL65" i="6"/>
  <c r="CX65" i="6" s="1"/>
  <c r="F65" i="7" s="1"/>
  <c r="BB65" i="7" s="1"/>
  <c r="CV64" i="6"/>
  <c r="DH64" i="6" s="1"/>
  <c r="P64" i="7" s="1"/>
  <c r="BL64" i="7" s="1"/>
  <c r="CT64" i="6"/>
  <c r="DF64" i="6" s="1"/>
  <c r="N64" i="7" s="1"/>
  <c r="BJ64" i="7" s="1"/>
  <c r="CR64" i="6"/>
  <c r="DD64" i="6" s="1"/>
  <c r="L64" i="7" s="1"/>
  <c r="BH64" i="7" s="1"/>
  <c r="CP64" i="6"/>
  <c r="DB64" i="6" s="1"/>
  <c r="J64" i="7" s="1"/>
  <c r="BF64" i="7" s="1"/>
  <c r="CN64" i="6"/>
  <c r="CZ64" i="6" s="1"/>
  <c r="H64" i="7" s="1"/>
  <c r="BD64" i="7" s="1"/>
  <c r="CL64" i="6"/>
  <c r="CX64" i="6" s="1"/>
  <c r="F64" i="7" s="1"/>
  <c r="BB64" i="7" s="1"/>
  <c r="CV63" i="6"/>
  <c r="DH63" i="6" s="1"/>
  <c r="P63" i="7" s="1"/>
  <c r="BL63" i="7" s="1"/>
  <c r="CT63" i="6"/>
  <c r="DF63" i="6" s="1"/>
  <c r="N63" i="7" s="1"/>
  <c r="BJ63" i="7" s="1"/>
  <c r="CR63" i="6"/>
  <c r="DD63" i="6" s="1"/>
  <c r="L63" i="7" s="1"/>
  <c r="BH63" i="7" s="1"/>
  <c r="CP63" i="6"/>
  <c r="DB63" i="6" s="1"/>
  <c r="J63" i="7" s="1"/>
  <c r="BF63" i="7" s="1"/>
  <c r="CN63" i="6"/>
  <c r="CZ63" i="6" s="1"/>
  <c r="H63" i="7" s="1"/>
  <c r="BD63" i="7" s="1"/>
  <c r="CL63" i="6"/>
  <c r="CX63" i="6" s="1"/>
  <c r="F63" i="7" s="1"/>
  <c r="BB63" i="7" s="1"/>
  <c r="CV62" i="6"/>
  <c r="DH62" i="6" s="1"/>
  <c r="P62" i="7" s="1"/>
  <c r="BL62" i="7" s="1"/>
  <c r="CT62" i="6"/>
  <c r="DF62" i="6" s="1"/>
  <c r="N62" i="7" s="1"/>
  <c r="BJ62" i="7" s="1"/>
  <c r="CR62" i="6"/>
  <c r="DD62" i="6" s="1"/>
  <c r="L62" i="7" s="1"/>
  <c r="BH62" i="7" s="1"/>
  <c r="CP62" i="6"/>
  <c r="DB62" i="6" s="1"/>
  <c r="J62" i="7" s="1"/>
  <c r="BF62" i="7" s="1"/>
  <c r="CN62" i="6"/>
  <c r="CZ62" i="6" s="1"/>
  <c r="H62" i="7" s="1"/>
  <c r="BD62" i="7" s="1"/>
  <c r="CL62" i="6"/>
  <c r="CX62" i="6" s="1"/>
  <c r="F62" i="7" s="1"/>
  <c r="BB62" i="7" s="1"/>
  <c r="CV61" i="6"/>
  <c r="DH61" i="6" s="1"/>
  <c r="P61" i="7" s="1"/>
  <c r="BL61" i="7" s="1"/>
  <c r="CT61" i="6"/>
  <c r="DF61" i="6" s="1"/>
  <c r="N61" i="7" s="1"/>
  <c r="BJ61" i="7" s="1"/>
  <c r="CR61" i="6"/>
  <c r="DD61" i="6" s="1"/>
  <c r="L61" i="7" s="1"/>
  <c r="BH61" i="7" s="1"/>
  <c r="CP61" i="6"/>
  <c r="DB61" i="6" s="1"/>
  <c r="J61" i="7" s="1"/>
  <c r="BF61" i="7" s="1"/>
  <c r="CN61" i="6"/>
  <c r="CZ61" i="6" s="1"/>
  <c r="H61" i="7" s="1"/>
  <c r="BD61" i="7" s="1"/>
  <c r="CL61" i="6"/>
  <c r="CX61" i="6" s="1"/>
  <c r="F61" i="7" s="1"/>
  <c r="BB61" i="7" s="1"/>
  <c r="CV60" i="6"/>
  <c r="DH60" i="6" s="1"/>
  <c r="P60" i="7" s="1"/>
  <c r="BL60" i="7" s="1"/>
  <c r="CT60" i="6"/>
  <c r="DF60" i="6" s="1"/>
  <c r="N60" i="7" s="1"/>
  <c r="BJ60" i="7" s="1"/>
  <c r="CR60" i="6"/>
  <c r="DD60" i="6" s="1"/>
  <c r="L60" i="7" s="1"/>
  <c r="BH60" i="7" s="1"/>
  <c r="CP60" i="6"/>
  <c r="DB60" i="6" s="1"/>
  <c r="J60" i="7" s="1"/>
  <c r="BF60" i="7" s="1"/>
  <c r="CN60" i="6"/>
  <c r="CZ60" i="6" s="1"/>
  <c r="H60" i="7" s="1"/>
  <c r="BD60" i="7" s="1"/>
  <c r="CL60" i="6"/>
  <c r="CX60" i="6" s="1"/>
  <c r="F60" i="7" s="1"/>
  <c r="BB60" i="7" s="1"/>
  <c r="CV59" i="6"/>
  <c r="DH59" i="6" s="1"/>
  <c r="P59" i="7" s="1"/>
  <c r="BL59" i="7" s="1"/>
  <c r="CT59" i="6"/>
  <c r="DF59" i="6" s="1"/>
  <c r="N59" i="7" s="1"/>
  <c r="BJ59" i="7" s="1"/>
  <c r="CR59" i="6"/>
  <c r="DD59" i="6" s="1"/>
  <c r="L59" i="7" s="1"/>
  <c r="BH59" i="7" s="1"/>
  <c r="CP59" i="6"/>
  <c r="DB59" i="6" s="1"/>
  <c r="J59" i="7" s="1"/>
  <c r="BF59" i="7" s="1"/>
  <c r="CN59" i="6"/>
  <c r="CZ59" i="6" s="1"/>
  <c r="H59" i="7" s="1"/>
  <c r="BD59" i="7" s="1"/>
  <c r="CL59" i="6"/>
  <c r="CX59" i="6" s="1"/>
  <c r="F59" i="7" s="1"/>
  <c r="BB59" i="7" s="1"/>
  <c r="CV58" i="6"/>
  <c r="DH58" i="6" s="1"/>
  <c r="P58" i="7" s="1"/>
  <c r="BL58" i="7" s="1"/>
  <c r="CT58" i="6"/>
  <c r="DF58" i="6" s="1"/>
  <c r="N58" i="7" s="1"/>
  <c r="BJ58" i="7" s="1"/>
  <c r="CR58" i="6"/>
  <c r="DD58" i="6" s="1"/>
  <c r="L58" i="7" s="1"/>
  <c r="BH58" i="7" s="1"/>
  <c r="CP58" i="6"/>
  <c r="DB58" i="6" s="1"/>
  <c r="J58" i="7" s="1"/>
  <c r="BF58" i="7" s="1"/>
  <c r="CN58" i="6"/>
  <c r="CZ58" i="6" s="1"/>
  <c r="H58" i="7" s="1"/>
  <c r="BD58" i="7" s="1"/>
  <c r="CL58" i="6"/>
  <c r="CX58" i="6" s="1"/>
  <c r="F58" i="7" s="1"/>
  <c r="BB58" i="7" s="1"/>
  <c r="CV57" i="6"/>
  <c r="DH57" i="6" s="1"/>
  <c r="P57" i="7" s="1"/>
  <c r="BL57" i="7" s="1"/>
  <c r="CT57" i="6"/>
  <c r="DF57" i="6" s="1"/>
  <c r="N57" i="7" s="1"/>
  <c r="BJ57" i="7" s="1"/>
  <c r="CR57" i="6"/>
  <c r="DD57" i="6" s="1"/>
  <c r="L57" i="7" s="1"/>
  <c r="BH57" i="7" s="1"/>
  <c r="CP57" i="6"/>
  <c r="DB57" i="6" s="1"/>
  <c r="J57" i="7" s="1"/>
  <c r="BF57" i="7" s="1"/>
  <c r="CN57" i="6"/>
  <c r="CZ57" i="6" s="1"/>
  <c r="H57" i="7" s="1"/>
  <c r="BD57" i="7" s="1"/>
  <c r="CL57" i="6"/>
  <c r="CX57" i="6" s="1"/>
  <c r="F57" i="7" s="1"/>
  <c r="BB57" i="7" s="1"/>
  <c r="CV56" i="6"/>
  <c r="DH56" i="6" s="1"/>
  <c r="P56" i="7" s="1"/>
  <c r="BL56" i="7" s="1"/>
  <c r="CT56" i="6"/>
  <c r="DF56" i="6" s="1"/>
  <c r="N56" i="7" s="1"/>
  <c r="BJ56" i="7" s="1"/>
  <c r="CR56" i="6"/>
  <c r="DD56" i="6" s="1"/>
  <c r="L56" i="7" s="1"/>
  <c r="BH56" i="7" s="1"/>
  <c r="CP56" i="6"/>
  <c r="DB56" i="6" s="1"/>
  <c r="J56" i="7" s="1"/>
  <c r="BF56" i="7" s="1"/>
  <c r="CN56" i="6"/>
  <c r="CZ56" i="6" s="1"/>
  <c r="H56" i="7" s="1"/>
  <c r="BD56" i="7" s="1"/>
  <c r="CL56" i="6"/>
  <c r="CX56" i="6" s="1"/>
  <c r="F56" i="7" s="1"/>
  <c r="BB56" i="7" s="1"/>
  <c r="CV55" i="6"/>
  <c r="DH55" i="6" s="1"/>
  <c r="P55" i="7" s="1"/>
  <c r="BL55" i="7" s="1"/>
  <c r="CT55" i="6"/>
  <c r="DF55" i="6" s="1"/>
  <c r="N55" i="7" s="1"/>
  <c r="BJ55" i="7" s="1"/>
  <c r="CR55" i="6"/>
  <c r="DD55" i="6" s="1"/>
  <c r="L55" i="7" s="1"/>
  <c r="BH55" i="7" s="1"/>
  <c r="CP55" i="6"/>
  <c r="DB55" i="6" s="1"/>
  <c r="J55" i="7" s="1"/>
  <c r="BF55" i="7" s="1"/>
  <c r="CN55" i="6"/>
  <c r="CZ55" i="6" s="1"/>
  <c r="H55" i="7" s="1"/>
  <c r="BD55" i="7" s="1"/>
  <c r="CL55" i="6"/>
  <c r="CX55" i="6" s="1"/>
  <c r="F55" i="7" s="1"/>
  <c r="BB55" i="7" s="1"/>
  <c r="CV54" i="6"/>
  <c r="DH54" i="6" s="1"/>
  <c r="P54" i="7" s="1"/>
  <c r="BL54" i="7" s="1"/>
  <c r="CT54" i="6"/>
  <c r="DF54" i="6" s="1"/>
  <c r="N54" i="7" s="1"/>
  <c r="BJ54" i="7" s="1"/>
  <c r="CR54" i="6"/>
  <c r="DD54" i="6" s="1"/>
  <c r="L54" i="7" s="1"/>
  <c r="BH54" i="7" s="1"/>
  <c r="CP54" i="6"/>
  <c r="DB54" i="6" s="1"/>
  <c r="J54" i="7" s="1"/>
  <c r="BF54" i="7" s="1"/>
  <c r="CN54" i="6"/>
  <c r="CZ54" i="6" s="1"/>
  <c r="H54" i="7" s="1"/>
  <c r="BD54" i="7" s="1"/>
  <c r="CL54" i="6"/>
  <c r="CX54" i="6" s="1"/>
  <c r="F54" i="7" s="1"/>
  <c r="BB54" i="7" s="1"/>
  <c r="CV53" i="6"/>
  <c r="DH53" i="6" s="1"/>
  <c r="P53" i="7" s="1"/>
  <c r="BL53" i="7" s="1"/>
  <c r="CT53" i="6"/>
  <c r="DF53" i="6" s="1"/>
  <c r="N53" i="7" s="1"/>
  <c r="BJ53" i="7" s="1"/>
  <c r="CR53" i="6"/>
  <c r="DD53" i="6" s="1"/>
  <c r="L53" i="7" s="1"/>
  <c r="BH53" i="7" s="1"/>
  <c r="CP53" i="6"/>
  <c r="DB53" i="6" s="1"/>
  <c r="J53" i="7" s="1"/>
  <c r="BF53" i="7" s="1"/>
  <c r="CN53" i="6"/>
  <c r="CZ53" i="6" s="1"/>
  <c r="H53" i="7" s="1"/>
  <c r="BD53" i="7" s="1"/>
  <c r="CL53" i="6"/>
  <c r="CX53" i="6" s="1"/>
  <c r="F53" i="7" s="1"/>
  <c r="BB53" i="7" s="1"/>
  <c r="CV52" i="6"/>
  <c r="DH52" i="6" s="1"/>
  <c r="P52" i="7" s="1"/>
  <c r="BL52" i="7" s="1"/>
  <c r="CT52" i="6"/>
  <c r="DF52" i="6" s="1"/>
  <c r="N52" i="7" s="1"/>
  <c r="BJ52" i="7" s="1"/>
  <c r="CR52" i="6"/>
  <c r="DD52" i="6" s="1"/>
  <c r="L52" i="7" s="1"/>
  <c r="BH52" i="7" s="1"/>
  <c r="CV127" i="6"/>
  <c r="DH127" i="6" s="1"/>
  <c r="P127" i="7" s="1"/>
  <c r="BL127" i="7" s="1"/>
  <c r="CN127" i="6"/>
  <c r="CZ127" i="6" s="1"/>
  <c r="H127" i="7" s="1"/>
  <c r="BD127" i="7" s="1"/>
  <c r="CV126" i="6"/>
  <c r="DH126" i="6" s="1"/>
  <c r="P126" i="7" s="1"/>
  <c r="BL126" i="7" s="1"/>
  <c r="CN126" i="6"/>
  <c r="CZ126" i="6" s="1"/>
  <c r="H126" i="7" s="1"/>
  <c r="BD126" i="7" s="1"/>
  <c r="CV125" i="6"/>
  <c r="DH125" i="6" s="1"/>
  <c r="P125" i="7" s="1"/>
  <c r="BL125" i="7" s="1"/>
  <c r="CN125" i="6"/>
  <c r="CZ125" i="6" s="1"/>
  <c r="H125" i="7" s="1"/>
  <c r="BD125" i="7" s="1"/>
  <c r="CV124" i="6"/>
  <c r="DH124" i="6" s="1"/>
  <c r="P124" i="7" s="1"/>
  <c r="BL124" i="7" s="1"/>
  <c r="CN124" i="6"/>
  <c r="CZ124" i="6" s="1"/>
  <c r="H124" i="7" s="1"/>
  <c r="BD124" i="7" s="1"/>
  <c r="CV123" i="6"/>
  <c r="DH123" i="6" s="1"/>
  <c r="P123" i="7" s="1"/>
  <c r="BL123" i="7" s="1"/>
  <c r="CN123" i="6"/>
  <c r="CZ123" i="6" s="1"/>
  <c r="H123" i="7" s="1"/>
  <c r="BD123" i="7" s="1"/>
  <c r="CV122" i="6"/>
  <c r="DH122" i="6" s="1"/>
  <c r="P122" i="7" s="1"/>
  <c r="BL122" i="7" s="1"/>
  <c r="CN122" i="6"/>
  <c r="CZ122" i="6" s="1"/>
  <c r="H122" i="7" s="1"/>
  <c r="BD122" i="7" s="1"/>
  <c r="CV121" i="6"/>
  <c r="DH121" i="6" s="1"/>
  <c r="P121" i="7" s="1"/>
  <c r="BL121" i="7" s="1"/>
  <c r="CN121" i="6"/>
  <c r="CZ121" i="6" s="1"/>
  <c r="H121" i="7" s="1"/>
  <c r="BD121" i="7" s="1"/>
  <c r="CV120" i="6"/>
  <c r="DH120" i="6" s="1"/>
  <c r="P120" i="7" s="1"/>
  <c r="BL120" i="7" s="1"/>
  <c r="CR120" i="6"/>
  <c r="DD120" i="6" s="1"/>
  <c r="L120" i="7" s="1"/>
  <c r="BH120" i="7" s="1"/>
  <c r="CN120" i="6"/>
  <c r="CZ120" i="6" s="1"/>
  <c r="H120" i="7" s="1"/>
  <c r="BD120" i="7" s="1"/>
  <c r="CV119" i="6"/>
  <c r="DH119" i="6" s="1"/>
  <c r="P119" i="7" s="1"/>
  <c r="BL119" i="7" s="1"/>
  <c r="CR119" i="6"/>
  <c r="DD119" i="6" s="1"/>
  <c r="L119" i="7" s="1"/>
  <c r="BH119" i="7" s="1"/>
  <c r="CN119" i="6"/>
  <c r="CZ119" i="6" s="1"/>
  <c r="H119" i="7" s="1"/>
  <c r="BD119" i="7" s="1"/>
  <c r="CV118" i="6"/>
  <c r="DH118" i="6" s="1"/>
  <c r="P118" i="7" s="1"/>
  <c r="BL118" i="7" s="1"/>
  <c r="CR118" i="6"/>
  <c r="DD118" i="6" s="1"/>
  <c r="L118" i="7" s="1"/>
  <c r="BH118" i="7" s="1"/>
  <c r="CN118" i="6"/>
  <c r="CZ118" i="6" s="1"/>
  <c r="H118" i="7" s="1"/>
  <c r="BD118" i="7" s="1"/>
  <c r="CV117" i="6"/>
  <c r="DH117" i="6" s="1"/>
  <c r="P117" i="7" s="1"/>
  <c r="BL117" i="7" s="1"/>
  <c r="CR117" i="6"/>
  <c r="DD117" i="6" s="1"/>
  <c r="L117" i="7" s="1"/>
  <c r="BH117" i="7" s="1"/>
  <c r="CN117" i="6"/>
  <c r="CZ117" i="6" s="1"/>
  <c r="H117" i="7" s="1"/>
  <c r="BD117" i="7" s="1"/>
  <c r="CV116" i="6"/>
  <c r="DH116" i="6" s="1"/>
  <c r="P116" i="7" s="1"/>
  <c r="BL116" i="7" s="1"/>
  <c r="CR116" i="6"/>
  <c r="DD116" i="6" s="1"/>
  <c r="L116" i="7" s="1"/>
  <c r="BH116" i="7" s="1"/>
  <c r="CN116" i="6"/>
  <c r="CZ116" i="6" s="1"/>
  <c r="H116" i="7" s="1"/>
  <c r="BD116" i="7" s="1"/>
  <c r="CV115" i="6"/>
  <c r="DH115" i="6" s="1"/>
  <c r="P115" i="7" s="1"/>
  <c r="BL115" i="7" s="1"/>
  <c r="CR115" i="6"/>
  <c r="DD115" i="6" s="1"/>
  <c r="L115" i="7" s="1"/>
  <c r="BH115" i="7" s="1"/>
  <c r="CN115" i="6"/>
  <c r="CZ115" i="6" s="1"/>
  <c r="H115" i="7" s="1"/>
  <c r="BD115" i="7" s="1"/>
  <c r="CV114" i="6"/>
  <c r="DH114" i="6" s="1"/>
  <c r="P114" i="7" s="1"/>
  <c r="BL114" i="7" s="1"/>
  <c r="CR114" i="6"/>
  <c r="DD114" i="6" s="1"/>
  <c r="L114" i="7" s="1"/>
  <c r="BH114" i="7" s="1"/>
  <c r="CN114" i="6"/>
  <c r="CZ114" i="6" s="1"/>
  <c r="H114" i="7" s="1"/>
  <c r="BD114" i="7" s="1"/>
  <c r="CV113" i="6"/>
  <c r="DH113" i="6" s="1"/>
  <c r="P113" i="7" s="1"/>
  <c r="BL113" i="7" s="1"/>
  <c r="CR113" i="6"/>
  <c r="DD113" i="6" s="1"/>
  <c r="L113" i="7" s="1"/>
  <c r="BH113" i="7" s="1"/>
  <c r="CN113" i="6"/>
  <c r="CZ113" i="6" s="1"/>
  <c r="H113" i="7" s="1"/>
  <c r="BD113" i="7" s="1"/>
  <c r="CV112" i="6"/>
  <c r="DH112" i="6" s="1"/>
  <c r="P112" i="7" s="1"/>
  <c r="BL112" i="7" s="1"/>
  <c r="CR112" i="6"/>
  <c r="DD112" i="6" s="1"/>
  <c r="L112" i="7" s="1"/>
  <c r="BH112" i="7" s="1"/>
  <c r="CN112" i="6"/>
  <c r="CZ112" i="6" s="1"/>
  <c r="H112" i="7" s="1"/>
  <c r="BD112" i="7" s="1"/>
  <c r="CV111" i="6"/>
  <c r="DH111" i="6" s="1"/>
  <c r="P111" i="7" s="1"/>
  <c r="BL111" i="7" s="1"/>
  <c r="CR111" i="6"/>
  <c r="DD111" i="6" s="1"/>
  <c r="L111" i="7" s="1"/>
  <c r="BH111" i="7" s="1"/>
  <c r="CN111" i="6"/>
  <c r="CZ111" i="6" s="1"/>
  <c r="H111" i="7" s="1"/>
  <c r="BD111" i="7" s="1"/>
  <c r="CV110" i="6"/>
  <c r="DH110" i="6" s="1"/>
  <c r="P110" i="7" s="1"/>
  <c r="BL110" i="7" s="1"/>
  <c r="CR110" i="6"/>
  <c r="DD110" i="6" s="1"/>
  <c r="L110" i="7" s="1"/>
  <c r="BH110" i="7" s="1"/>
  <c r="CN110" i="6"/>
  <c r="CZ110" i="6" s="1"/>
  <c r="H110" i="7" s="1"/>
  <c r="BD110" i="7" s="1"/>
  <c r="CV109" i="6"/>
  <c r="DH109" i="6" s="1"/>
  <c r="P109" i="7" s="1"/>
  <c r="BL109" i="7" s="1"/>
  <c r="CR109" i="6"/>
  <c r="DD109" i="6" s="1"/>
  <c r="L109" i="7" s="1"/>
  <c r="BH109" i="7" s="1"/>
  <c r="CN109" i="6"/>
  <c r="CZ109" i="6" s="1"/>
  <c r="H109" i="7" s="1"/>
  <c r="BD109" i="7" s="1"/>
  <c r="CV108" i="6"/>
  <c r="DH108" i="6" s="1"/>
  <c r="P108" i="7" s="1"/>
  <c r="BL108" i="7" s="1"/>
  <c r="CR108" i="6"/>
  <c r="DD108" i="6" s="1"/>
  <c r="L108" i="7" s="1"/>
  <c r="BH108" i="7" s="1"/>
  <c r="CN108" i="6"/>
  <c r="CZ108" i="6" s="1"/>
  <c r="H108" i="7" s="1"/>
  <c r="BD108" i="7" s="1"/>
  <c r="CV107" i="6"/>
  <c r="DH107" i="6" s="1"/>
  <c r="P107" i="7" s="1"/>
  <c r="BL107" i="7" s="1"/>
  <c r="CR107" i="6"/>
  <c r="DD107" i="6" s="1"/>
  <c r="L107" i="7" s="1"/>
  <c r="BH107" i="7" s="1"/>
  <c r="CN107" i="6"/>
  <c r="CZ107" i="6" s="1"/>
  <c r="H107" i="7" s="1"/>
  <c r="BD107" i="7" s="1"/>
  <c r="CV106" i="6"/>
  <c r="DH106" i="6" s="1"/>
  <c r="P106" i="7" s="1"/>
  <c r="BL106" i="7" s="1"/>
  <c r="CR106" i="6"/>
  <c r="DD106" i="6" s="1"/>
  <c r="L106" i="7" s="1"/>
  <c r="BH106" i="7" s="1"/>
  <c r="CN106" i="6"/>
  <c r="CZ106" i="6" s="1"/>
  <c r="H106" i="7" s="1"/>
  <c r="BD106" i="7" s="1"/>
  <c r="CV105" i="6"/>
  <c r="DH105" i="6" s="1"/>
  <c r="P105" i="7" s="1"/>
  <c r="BL105" i="7" s="1"/>
  <c r="CR105" i="6"/>
  <c r="DD105" i="6" s="1"/>
  <c r="L105" i="7" s="1"/>
  <c r="BH105" i="7" s="1"/>
  <c r="CN105" i="6"/>
  <c r="CZ105" i="6" s="1"/>
  <c r="H105" i="7" s="1"/>
  <c r="BD105" i="7" s="1"/>
  <c r="CV104" i="6"/>
  <c r="DH104" i="6" s="1"/>
  <c r="P104" i="7" s="1"/>
  <c r="BL104" i="7" s="1"/>
  <c r="CR104" i="6"/>
  <c r="DD104" i="6" s="1"/>
  <c r="L104" i="7" s="1"/>
  <c r="BH104" i="7" s="1"/>
  <c r="CN104" i="6"/>
  <c r="CZ104" i="6" s="1"/>
  <c r="H104" i="7" s="1"/>
  <c r="BD104" i="7" s="1"/>
  <c r="CV103" i="6"/>
  <c r="DH103" i="6" s="1"/>
  <c r="P103" i="7" s="1"/>
  <c r="BL103" i="7" s="1"/>
  <c r="CR103" i="6"/>
  <c r="DD103" i="6" s="1"/>
  <c r="L103" i="7" s="1"/>
  <c r="BH103" i="7" s="1"/>
  <c r="CN103" i="6"/>
  <c r="CZ103" i="6" s="1"/>
  <c r="H103" i="7" s="1"/>
  <c r="BD103" i="7" s="1"/>
  <c r="CV102" i="6"/>
  <c r="DH102" i="6" s="1"/>
  <c r="P102" i="7" s="1"/>
  <c r="BL102" i="7" s="1"/>
  <c r="CR102" i="6"/>
  <c r="DD102" i="6" s="1"/>
  <c r="L102" i="7" s="1"/>
  <c r="BH102" i="7" s="1"/>
  <c r="CN102" i="6"/>
  <c r="CZ102" i="6" s="1"/>
  <c r="H102" i="7" s="1"/>
  <c r="BD102" i="7" s="1"/>
  <c r="CV101" i="6"/>
  <c r="DH101" i="6" s="1"/>
  <c r="P101" i="7" s="1"/>
  <c r="BL101" i="7" s="1"/>
  <c r="CR101" i="6"/>
  <c r="DD101" i="6" s="1"/>
  <c r="L101" i="7" s="1"/>
  <c r="BH101" i="7" s="1"/>
  <c r="CN101" i="6"/>
  <c r="CZ101" i="6" s="1"/>
  <c r="H101" i="7" s="1"/>
  <c r="BD101" i="7" s="1"/>
  <c r="CV100" i="6"/>
  <c r="DH100" i="6" s="1"/>
  <c r="P100" i="7" s="1"/>
  <c r="BL100" i="7" s="1"/>
  <c r="CR100" i="6"/>
  <c r="DD100" i="6" s="1"/>
  <c r="L100" i="7" s="1"/>
  <c r="BH100" i="7" s="1"/>
  <c r="CN100" i="6"/>
  <c r="CZ100" i="6" s="1"/>
  <c r="H100" i="7" s="1"/>
  <c r="BD100" i="7" s="1"/>
  <c r="CV99" i="6"/>
  <c r="DH99" i="6" s="1"/>
  <c r="P99" i="7" s="1"/>
  <c r="BL99" i="7" s="1"/>
  <c r="CR99" i="6"/>
  <c r="DD99" i="6" s="1"/>
  <c r="L99" i="7" s="1"/>
  <c r="BH99" i="7" s="1"/>
  <c r="CN99" i="6"/>
  <c r="CZ99" i="6" s="1"/>
  <c r="H99" i="7" s="1"/>
  <c r="BD99" i="7" s="1"/>
  <c r="CV98" i="6"/>
  <c r="DH98" i="6" s="1"/>
  <c r="P98" i="7" s="1"/>
  <c r="BL98" i="7" s="1"/>
  <c r="CR98" i="6"/>
  <c r="DD98" i="6" s="1"/>
  <c r="L98" i="7" s="1"/>
  <c r="BH98" i="7" s="1"/>
  <c r="CN98" i="6"/>
  <c r="CZ98" i="6" s="1"/>
  <c r="H98" i="7" s="1"/>
  <c r="BD98" i="7" s="1"/>
  <c r="CV97" i="6"/>
  <c r="DH97" i="6" s="1"/>
  <c r="P97" i="7" s="1"/>
  <c r="BL97" i="7" s="1"/>
  <c r="CR97" i="6"/>
  <c r="DD97" i="6" s="1"/>
  <c r="L97" i="7" s="1"/>
  <c r="BH97" i="7" s="1"/>
  <c r="CN97" i="6"/>
  <c r="CZ97" i="6" s="1"/>
  <c r="H97" i="7" s="1"/>
  <c r="BD97" i="7" s="1"/>
  <c r="CV96" i="6"/>
  <c r="DH96" i="6" s="1"/>
  <c r="P96" i="7" s="1"/>
  <c r="BL96" i="7" s="1"/>
  <c r="CR96" i="6"/>
  <c r="DD96" i="6" s="1"/>
  <c r="L96" i="7" s="1"/>
  <c r="BH96" i="7" s="1"/>
  <c r="CN96" i="6"/>
  <c r="CZ96" i="6" s="1"/>
  <c r="H96" i="7" s="1"/>
  <c r="BD96" i="7" s="1"/>
  <c r="CU95" i="6"/>
  <c r="DG95" i="6" s="1"/>
  <c r="O95" i="7" s="1"/>
  <c r="BK95" i="7" s="1"/>
  <c r="CS95" i="6"/>
  <c r="DE95" i="6" s="1"/>
  <c r="M95" i="7" s="1"/>
  <c r="BI95" i="7" s="1"/>
  <c r="CQ95" i="6"/>
  <c r="DC95" i="6" s="1"/>
  <c r="K95" i="7" s="1"/>
  <c r="BG95" i="7" s="1"/>
  <c r="CO95" i="6"/>
  <c r="DA95" i="6" s="1"/>
  <c r="I95" i="7" s="1"/>
  <c r="BE95" i="7" s="1"/>
  <c r="CM95" i="6"/>
  <c r="CY95" i="6" s="1"/>
  <c r="G95" i="7" s="1"/>
  <c r="BC95" i="7" s="1"/>
  <c r="CK95" i="6"/>
  <c r="CW95" i="6" s="1"/>
  <c r="E95" i="7" s="1"/>
  <c r="BA95" i="7" s="1"/>
  <c r="CU94" i="6"/>
  <c r="DG94" i="6" s="1"/>
  <c r="O94" i="7" s="1"/>
  <c r="BK94" i="7" s="1"/>
  <c r="CS94" i="6"/>
  <c r="DE94" i="6" s="1"/>
  <c r="M94" i="7" s="1"/>
  <c r="BI94" i="7" s="1"/>
  <c r="CQ94" i="6"/>
  <c r="DC94" i="6" s="1"/>
  <c r="K94" i="7" s="1"/>
  <c r="BG94" i="7" s="1"/>
  <c r="CO94" i="6"/>
  <c r="DA94" i="6" s="1"/>
  <c r="I94" i="7" s="1"/>
  <c r="BE94" i="7" s="1"/>
  <c r="CM94" i="6"/>
  <c r="CY94" i="6" s="1"/>
  <c r="G94" i="7" s="1"/>
  <c r="BC94" i="7" s="1"/>
  <c r="CK94" i="6"/>
  <c r="CW94" i="6" s="1"/>
  <c r="E94" i="7" s="1"/>
  <c r="BA94" i="7" s="1"/>
  <c r="CU93" i="6"/>
  <c r="DG93" i="6" s="1"/>
  <c r="O93" i="7" s="1"/>
  <c r="BK93" i="7" s="1"/>
  <c r="CS93" i="6"/>
  <c r="DE93" i="6" s="1"/>
  <c r="M93" i="7" s="1"/>
  <c r="BI93" i="7" s="1"/>
  <c r="CQ93" i="6"/>
  <c r="DC93" i="6" s="1"/>
  <c r="K93" i="7" s="1"/>
  <c r="BG93" i="7" s="1"/>
  <c r="CO93" i="6"/>
  <c r="DA93" i="6" s="1"/>
  <c r="I93" i="7" s="1"/>
  <c r="BE93" i="7" s="1"/>
  <c r="CM93" i="6"/>
  <c r="CY93" i="6" s="1"/>
  <c r="G93" i="7" s="1"/>
  <c r="BC93" i="7" s="1"/>
  <c r="CK93" i="6"/>
  <c r="CW93" i="6" s="1"/>
  <c r="E93" i="7" s="1"/>
  <c r="BA93" i="7" s="1"/>
  <c r="CU92" i="6"/>
  <c r="DG92" i="6" s="1"/>
  <c r="O92" i="7" s="1"/>
  <c r="BK92" i="7" s="1"/>
  <c r="CS92" i="6"/>
  <c r="DE92" i="6" s="1"/>
  <c r="M92" i="7" s="1"/>
  <c r="BI92" i="7" s="1"/>
  <c r="CQ92" i="6"/>
  <c r="DC92" i="6" s="1"/>
  <c r="K92" i="7" s="1"/>
  <c r="BG92" i="7" s="1"/>
  <c r="CO92" i="6"/>
  <c r="DA92" i="6" s="1"/>
  <c r="I92" i="7" s="1"/>
  <c r="BE92" i="7" s="1"/>
  <c r="CM92" i="6"/>
  <c r="CY92" i="6" s="1"/>
  <c r="G92" i="7" s="1"/>
  <c r="BC92" i="7" s="1"/>
  <c r="CK92" i="6"/>
  <c r="CW92" i="6" s="1"/>
  <c r="E92" i="7" s="1"/>
  <c r="BA92" i="7" s="1"/>
  <c r="CU91" i="6"/>
  <c r="DG91" i="6" s="1"/>
  <c r="O91" i="7" s="1"/>
  <c r="BK91" i="7" s="1"/>
  <c r="CQ91" i="6"/>
  <c r="DC91" i="6" s="1"/>
  <c r="K91" i="7" s="1"/>
  <c r="BG91" i="7" s="1"/>
  <c r="CM91" i="6"/>
  <c r="CY91" i="6" s="1"/>
  <c r="G91" i="7" s="1"/>
  <c r="BC91" i="7" s="1"/>
  <c r="CS90" i="6"/>
  <c r="DE90" i="6" s="1"/>
  <c r="M90" i="7" s="1"/>
  <c r="BI90" i="7" s="1"/>
  <c r="CO90" i="6"/>
  <c r="DA90" i="6" s="1"/>
  <c r="I90" i="7" s="1"/>
  <c r="BE90" i="7" s="1"/>
  <c r="CK90" i="6"/>
  <c r="CW90" i="6" s="1"/>
  <c r="E90" i="7" s="1"/>
  <c r="BA90" i="7" s="1"/>
  <c r="CU89" i="6"/>
  <c r="DG89" i="6" s="1"/>
  <c r="O89" i="7" s="1"/>
  <c r="BK89" i="7" s="1"/>
  <c r="CQ89" i="6"/>
  <c r="DC89" i="6" s="1"/>
  <c r="K89" i="7" s="1"/>
  <c r="BG89" i="7" s="1"/>
  <c r="CM89" i="6"/>
  <c r="CY89" i="6" s="1"/>
  <c r="G89" i="7" s="1"/>
  <c r="BC89" i="7" s="1"/>
  <c r="CS88" i="6"/>
  <c r="DE88" i="6" s="1"/>
  <c r="M88" i="7" s="1"/>
  <c r="BI88" i="7" s="1"/>
  <c r="CO88" i="6"/>
  <c r="DA88" i="6" s="1"/>
  <c r="I88" i="7" s="1"/>
  <c r="BE88" i="7" s="1"/>
  <c r="CK88" i="6"/>
  <c r="CW88" i="6" s="1"/>
  <c r="E88" i="7" s="1"/>
  <c r="BA88" i="7" s="1"/>
  <c r="CU87" i="6"/>
  <c r="DG87" i="6" s="1"/>
  <c r="O87" i="7" s="1"/>
  <c r="BK87" i="7" s="1"/>
  <c r="CQ87" i="6"/>
  <c r="DC87" i="6" s="1"/>
  <c r="K87" i="7" s="1"/>
  <c r="BG87" i="7" s="1"/>
  <c r="CM87" i="6"/>
  <c r="CY87" i="6" s="1"/>
  <c r="G87" i="7" s="1"/>
  <c r="BC87" i="7" s="1"/>
  <c r="CS86" i="6"/>
  <c r="DE86" i="6" s="1"/>
  <c r="M86" i="7" s="1"/>
  <c r="BI86" i="7" s="1"/>
  <c r="CO86" i="6"/>
  <c r="DA86" i="6" s="1"/>
  <c r="I86" i="7" s="1"/>
  <c r="BE86" i="7" s="1"/>
  <c r="CK86" i="6"/>
  <c r="CW86" i="6" s="1"/>
  <c r="E86" i="7" s="1"/>
  <c r="BA86" i="7" s="1"/>
  <c r="CU85" i="6"/>
  <c r="DG85" i="6" s="1"/>
  <c r="O85" i="7" s="1"/>
  <c r="BK85" i="7" s="1"/>
  <c r="CQ85" i="6"/>
  <c r="DC85" i="6" s="1"/>
  <c r="K85" i="7" s="1"/>
  <c r="BG85" i="7" s="1"/>
  <c r="CM85" i="6"/>
  <c r="CY85" i="6" s="1"/>
  <c r="G85" i="7" s="1"/>
  <c r="BC85" i="7" s="1"/>
  <c r="CS84" i="6"/>
  <c r="DE84" i="6" s="1"/>
  <c r="M84" i="7" s="1"/>
  <c r="BI84" i="7" s="1"/>
  <c r="CO84" i="6"/>
  <c r="DA84" i="6" s="1"/>
  <c r="I84" i="7" s="1"/>
  <c r="BE84" i="7" s="1"/>
  <c r="CK84" i="6"/>
  <c r="CW84" i="6" s="1"/>
  <c r="E84" i="7" s="1"/>
  <c r="BA84" i="7" s="1"/>
  <c r="CU83" i="6"/>
  <c r="DG83" i="6" s="1"/>
  <c r="O83" i="7" s="1"/>
  <c r="BK83" i="7" s="1"/>
  <c r="CQ83" i="6"/>
  <c r="DC83" i="6" s="1"/>
  <c r="K83" i="7" s="1"/>
  <c r="BG83" i="7" s="1"/>
  <c r="CM83" i="6"/>
  <c r="CY83" i="6" s="1"/>
  <c r="G83" i="7" s="1"/>
  <c r="BC83" i="7" s="1"/>
  <c r="CS82" i="6"/>
  <c r="DE82" i="6" s="1"/>
  <c r="M82" i="7" s="1"/>
  <c r="BI82" i="7" s="1"/>
  <c r="CO82" i="6"/>
  <c r="DA82" i="6" s="1"/>
  <c r="I82" i="7" s="1"/>
  <c r="BE82" i="7" s="1"/>
  <c r="CK82" i="6"/>
  <c r="CW82" i="6" s="1"/>
  <c r="E82" i="7" s="1"/>
  <c r="BA82" i="7" s="1"/>
  <c r="CU81" i="6"/>
  <c r="DG81" i="6" s="1"/>
  <c r="O81" i="7" s="1"/>
  <c r="BK81" i="7" s="1"/>
  <c r="CQ81" i="6"/>
  <c r="DC81" i="6" s="1"/>
  <c r="K81" i="7" s="1"/>
  <c r="BG81" i="7" s="1"/>
  <c r="CM81" i="6"/>
  <c r="CY81" i="6" s="1"/>
  <c r="G81" i="7" s="1"/>
  <c r="BC81" i="7" s="1"/>
  <c r="CS80" i="6"/>
  <c r="DE80" i="6" s="1"/>
  <c r="M80" i="7" s="1"/>
  <c r="BI80" i="7" s="1"/>
  <c r="CO80" i="6"/>
  <c r="DA80" i="6" s="1"/>
  <c r="I80" i="7" s="1"/>
  <c r="BE80" i="7" s="1"/>
  <c r="CK80" i="6"/>
  <c r="CW80" i="6" s="1"/>
  <c r="E80" i="7" s="1"/>
  <c r="BA80" i="7" s="1"/>
  <c r="CU79" i="6"/>
  <c r="DG79" i="6" s="1"/>
  <c r="O79" i="7" s="1"/>
  <c r="BK79" i="7" s="1"/>
  <c r="CQ79" i="6"/>
  <c r="DC79" i="6" s="1"/>
  <c r="K79" i="7" s="1"/>
  <c r="BG79" i="7" s="1"/>
  <c r="CM79" i="6"/>
  <c r="CY79" i="6" s="1"/>
  <c r="G79" i="7" s="1"/>
  <c r="BC79" i="7" s="1"/>
  <c r="CS78" i="6"/>
  <c r="DE78" i="6" s="1"/>
  <c r="M78" i="7" s="1"/>
  <c r="BI78" i="7" s="1"/>
  <c r="CO78" i="6"/>
  <c r="DA78" i="6" s="1"/>
  <c r="I78" i="7" s="1"/>
  <c r="BE78" i="7" s="1"/>
  <c r="CK78" i="6"/>
  <c r="CW78" i="6" s="1"/>
  <c r="E78" i="7" s="1"/>
  <c r="BA78" i="7" s="1"/>
  <c r="CU77" i="6"/>
  <c r="DG77" i="6" s="1"/>
  <c r="O77" i="7" s="1"/>
  <c r="BK77" i="7" s="1"/>
  <c r="CQ77" i="6"/>
  <c r="DC77" i="6" s="1"/>
  <c r="K77" i="7" s="1"/>
  <c r="BG77" i="7" s="1"/>
  <c r="CM77" i="6"/>
  <c r="CY77" i="6" s="1"/>
  <c r="G77" i="7" s="1"/>
  <c r="BC77" i="7" s="1"/>
  <c r="CS76" i="6"/>
  <c r="DE76" i="6" s="1"/>
  <c r="M76" i="7" s="1"/>
  <c r="BI76" i="7" s="1"/>
  <c r="CO76" i="6"/>
  <c r="DA76" i="6" s="1"/>
  <c r="I76" i="7" s="1"/>
  <c r="BE76" i="7" s="1"/>
  <c r="CK76" i="6"/>
  <c r="CW76" i="6" s="1"/>
  <c r="E76" i="7" s="1"/>
  <c r="BA76" i="7" s="1"/>
  <c r="CU75" i="6"/>
  <c r="DG75" i="6" s="1"/>
  <c r="O75" i="7" s="1"/>
  <c r="BK75" i="7" s="1"/>
  <c r="CQ75" i="6"/>
  <c r="DC75" i="6" s="1"/>
  <c r="K75" i="7" s="1"/>
  <c r="BG75" i="7" s="1"/>
  <c r="CM75" i="6"/>
  <c r="CY75" i="6" s="1"/>
  <c r="G75" i="7" s="1"/>
  <c r="BC75" i="7" s="1"/>
  <c r="CS74" i="6"/>
  <c r="DE74" i="6" s="1"/>
  <c r="M74" i="7" s="1"/>
  <c r="BI74" i="7" s="1"/>
  <c r="CO74" i="6"/>
  <c r="DA74" i="6" s="1"/>
  <c r="I74" i="7" s="1"/>
  <c r="BE74" i="7" s="1"/>
  <c r="CK74" i="6"/>
  <c r="CW74" i="6" s="1"/>
  <c r="E74" i="7" s="1"/>
  <c r="BA74" i="7" s="1"/>
  <c r="CU73" i="6"/>
  <c r="DG73" i="6" s="1"/>
  <c r="O73" i="7" s="1"/>
  <c r="BK73" i="7" s="1"/>
  <c r="CQ73" i="6"/>
  <c r="DC73" i="6" s="1"/>
  <c r="K73" i="7" s="1"/>
  <c r="BG73" i="7" s="1"/>
  <c r="CM73" i="6"/>
  <c r="CY73" i="6" s="1"/>
  <c r="G73" i="7" s="1"/>
  <c r="BC73" i="7" s="1"/>
  <c r="CS91" i="6"/>
  <c r="DE91" i="6" s="1"/>
  <c r="M91" i="7" s="1"/>
  <c r="BI91" i="7" s="1"/>
  <c r="CO91" i="6"/>
  <c r="DA91" i="6" s="1"/>
  <c r="I91" i="7" s="1"/>
  <c r="BE91" i="7" s="1"/>
  <c r="CK91" i="6"/>
  <c r="CW91" i="6" s="1"/>
  <c r="E91" i="7" s="1"/>
  <c r="BA91" i="7" s="1"/>
  <c r="CU90" i="6"/>
  <c r="DG90" i="6" s="1"/>
  <c r="O90" i="7" s="1"/>
  <c r="BK90" i="7" s="1"/>
  <c r="CQ90" i="6"/>
  <c r="DC90" i="6" s="1"/>
  <c r="K90" i="7" s="1"/>
  <c r="BG90" i="7" s="1"/>
  <c r="CM90" i="6"/>
  <c r="CY90" i="6" s="1"/>
  <c r="G90" i="7" s="1"/>
  <c r="BC90" i="7" s="1"/>
  <c r="CS89" i="6"/>
  <c r="DE89" i="6" s="1"/>
  <c r="M89" i="7" s="1"/>
  <c r="BI89" i="7" s="1"/>
  <c r="CO89" i="6"/>
  <c r="DA89" i="6" s="1"/>
  <c r="I89" i="7" s="1"/>
  <c r="BE89" i="7" s="1"/>
  <c r="CK89" i="6"/>
  <c r="CW89" i="6" s="1"/>
  <c r="E89" i="7" s="1"/>
  <c r="BA89" i="7" s="1"/>
  <c r="CU88" i="6"/>
  <c r="DG88" i="6" s="1"/>
  <c r="O88" i="7" s="1"/>
  <c r="BK88" i="7" s="1"/>
  <c r="CQ88" i="6"/>
  <c r="DC88" i="6" s="1"/>
  <c r="K88" i="7" s="1"/>
  <c r="BG88" i="7" s="1"/>
  <c r="CM88" i="6"/>
  <c r="CY88" i="6" s="1"/>
  <c r="G88" i="7" s="1"/>
  <c r="BC88" i="7" s="1"/>
  <c r="CS87" i="6"/>
  <c r="DE87" i="6" s="1"/>
  <c r="M87" i="7" s="1"/>
  <c r="BI87" i="7" s="1"/>
  <c r="CO87" i="6"/>
  <c r="DA87" i="6" s="1"/>
  <c r="I87" i="7" s="1"/>
  <c r="BE87" i="7" s="1"/>
  <c r="CK87" i="6"/>
  <c r="CW87" i="6" s="1"/>
  <c r="E87" i="7" s="1"/>
  <c r="BA87" i="7" s="1"/>
  <c r="CU86" i="6"/>
  <c r="DG86" i="6" s="1"/>
  <c r="O86" i="7" s="1"/>
  <c r="BK86" i="7" s="1"/>
  <c r="CQ86" i="6"/>
  <c r="DC86" i="6" s="1"/>
  <c r="K86" i="7" s="1"/>
  <c r="BG86" i="7" s="1"/>
  <c r="CM86" i="6"/>
  <c r="CY86" i="6" s="1"/>
  <c r="G86" i="7" s="1"/>
  <c r="BC86" i="7" s="1"/>
  <c r="CS85" i="6"/>
  <c r="DE85" i="6" s="1"/>
  <c r="M85" i="7" s="1"/>
  <c r="BI85" i="7" s="1"/>
  <c r="CO85" i="6"/>
  <c r="DA85" i="6" s="1"/>
  <c r="I85" i="7" s="1"/>
  <c r="BE85" i="7" s="1"/>
  <c r="CK85" i="6"/>
  <c r="CW85" i="6" s="1"/>
  <c r="E85" i="7" s="1"/>
  <c r="BA85" i="7" s="1"/>
  <c r="CU84" i="6"/>
  <c r="DG84" i="6" s="1"/>
  <c r="O84" i="7" s="1"/>
  <c r="BK84" i="7" s="1"/>
  <c r="CQ84" i="6"/>
  <c r="DC84" i="6" s="1"/>
  <c r="K84" i="7" s="1"/>
  <c r="BG84" i="7" s="1"/>
  <c r="CM84" i="6"/>
  <c r="CY84" i="6" s="1"/>
  <c r="G84" i="7" s="1"/>
  <c r="BC84" i="7" s="1"/>
  <c r="CS83" i="6"/>
  <c r="DE83" i="6" s="1"/>
  <c r="M83" i="7" s="1"/>
  <c r="BI83" i="7" s="1"/>
  <c r="CO83" i="6"/>
  <c r="DA83" i="6" s="1"/>
  <c r="I83" i="7" s="1"/>
  <c r="BE83" i="7" s="1"/>
  <c r="CK83" i="6"/>
  <c r="CW83" i="6" s="1"/>
  <c r="E83" i="7" s="1"/>
  <c r="BA83" i="7" s="1"/>
  <c r="CU82" i="6"/>
  <c r="DG82" i="6" s="1"/>
  <c r="O82" i="7" s="1"/>
  <c r="BK82" i="7" s="1"/>
  <c r="CQ82" i="6"/>
  <c r="DC82" i="6" s="1"/>
  <c r="K82" i="7" s="1"/>
  <c r="BG82" i="7" s="1"/>
  <c r="CM82" i="6"/>
  <c r="CY82" i="6" s="1"/>
  <c r="G82" i="7" s="1"/>
  <c r="BC82" i="7" s="1"/>
  <c r="CS81" i="6"/>
  <c r="DE81" i="6" s="1"/>
  <c r="M81" i="7" s="1"/>
  <c r="BI81" i="7" s="1"/>
  <c r="CO81" i="6"/>
  <c r="DA81" i="6" s="1"/>
  <c r="I81" i="7" s="1"/>
  <c r="BE81" i="7" s="1"/>
  <c r="CK81" i="6"/>
  <c r="CW81" i="6" s="1"/>
  <c r="E81" i="7" s="1"/>
  <c r="BA81" i="7" s="1"/>
  <c r="CU80" i="6"/>
  <c r="DG80" i="6" s="1"/>
  <c r="O80" i="7" s="1"/>
  <c r="BK80" i="7" s="1"/>
  <c r="CQ80" i="6"/>
  <c r="DC80" i="6" s="1"/>
  <c r="K80" i="7" s="1"/>
  <c r="BG80" i="7" s="1"/>
  <c r="CM80" i="6"/>
  <c r="CY80" i="6" s="1"/>
  <c r="G80" i="7" s="1"/>
  <c r="BC80" i="7" s="1"/>
  <c r="CS79" i="6"/>
  <c r="DE79" i="6" s="1"/>
  <c r="M79" i="7" s="1"/>
  <c r="BI79" i="7" s="1"/>
  <c r="CO79" i="6"/>
  <c r="DA79" i="6" s="1"/>
  <c r="I79" i="7" s="1"/>
  <c r="BE79" i="7" s="1"/>
  <c r="CK79" i="6"/>
  <c r="CW79" i="6" s="1"/>
  <c r="E79" i="7" s="1"/>
  <c r="BA79" i="7" s="1"/>
  <c r="CU78" i="6"/>
  <c r="DG78" i="6" s="1"/>
  <c r="O78" i="7" s="1"/>
  <c r="BK78" i="7" s="1"/>
  <c r="CQ78" i="6"/>
  <c r="DC78" i="6" s="1"/>
  <c r="K78" i="7" s="1"/>
  <c r="BG78" i="7" s="1"/>
  <c r="CM78" i="6"/>
  <c r="CY78" i="6" s="1"/>
  <c r="G78" i="7" s="1"/>
  <c r="BC78" i="7" s="1"/>
  <c r="CS77" i="6"/>
  <c r="DE77" i="6" s="1"/>
  <c r="M77" i="7" s="1"/>
  <c r="BI77" i="7" s="1"/>
  <c r="CO77" i="6"/>
  <c r="DA77" i="6" s="1"/>
  <c r="I77" i="7" s="1"/>
  <c r="BE77" i="7" s="1"/>
  <c r="CK77" i="6"/>
  <c r="CW77" i="6" s="1"/>
  <c r="E77" i="7" s="1"/>
  <c r="BA77" i="7" s="1"/>
  <c r="CU76" i="6"/>
  <c r="DG76" i="6" s="1"/>
  <c r="O76" i="7" s="1"/>
  <c r="BK76" i="7" s="1"/>
  <c r="CQ76" i="6"/>
  <c r="DC76" i="6" s="1"/>
  <c r="K76" i="7" s="1"/>
  <c r="BG76" i="7" s="1"/>
  <c r="CM76" i="6"/>
  <c r="CY76" i="6" s="1"/>
  <c r="G76" i="7" s="1"/>
  <c r="BC76" i="7" s="1"/>
  <c r="CS75" i="6"/>
  <c r="DE75" i="6" s="1"/>
  <c r="M75" i="7" s="1"/>
  <c r="BI75" i="7" s="1"/>
  <c r="CO75" i="6"/>
  <c r="DA75" i="6" s="1"/>
  <c r="I75" i="7" s="1"/>
  <c r="BE75" i="7" s="1"/>
  <c r="CK75" i="6"/>
  <c r="CW75" i="6" s="1"/>
  <c r="E75" i="7" s="1"/>
  <c r="BA75" i="7" s="1"/>
  <c r="CU74" i="6"/>
  <c r="DG74" i="6" s="1"/>
  <c r="O74" i="7" s="1"/>
  <c r="BK74" i="7" s="1"/>
  <c r="CQ74" i="6"/>
  <c r="DC74" i="6" s="1"/>
  <c r="K74" i="7" s="1"/>
  <c r="BG74" i="7" s="1"/>
  <c r="CM74" i="6"/>
  <c r="CY74" i="6" s="1"/>
  <c r="G74" i="7" s="1"/>
  <c r="BC74" i="7" s="1"/>
  <c r="CS73" i="6"/>
  <c r="DE73" i="6" s="1"/>
  <c r="M73" i="7" s="1"/>
  <c r="BI73" i="7" s="1"/>
  <c r="CO73" i="6"/>
  <c r="DA73" i="6" s="1"/>
  <c r="I73" i="7" s="1"/>
  <c r="BE73" i="7" s="1"/>
  <c r="CK73" i="6"/>
  <c r="CW73" i="6" s="1"/>
  <c r="E73" i="7" s="1"/>
  <c r="BA73" i="7" s="1"/>
  <c r="CU72" i="6"/>
  <c r="DG72" i="6" s="1"/>
  <c r="O72" i="7" s="1"/>
  <c r="BK72" i="7" s="1"/>
  <c r="CQ72" i="6"/>
  <c r="DC72" i="6" s="1"/>
  <c r="K72" i="7" s="1"/>
  <c r="BG72" i="7" s="1"/>
  <c r="CM72" i="6"/>
  <c r="CY72" i="6" s="1"/>
  <c r="G72" i="7" s="1"/>
  <c r="BC72" i="7" s="1"/>
  <c r="CS71" i="6"/>
  <c r="DE71" i="6" s="1"/>
  <c r="M71" i="7" s="1"/>
  <c r="BI71" i="7" s="1"/>
  <c r="CO71" i="6"/>
  <c r="DA71" i="6" s="1"/>
  <c r="I71" i="7" s="1"/>
  <c r="BE71" i="7" s="1"/>
  <c r="CK71" i="6"/>
  <c r="CW71" i="6" s="1"/>
  <c r="E71" i="7" s="1"/>
  <c r="BA71" i="7" s="1"/>
  <c r="CU70" i="6"/>
  <c r="DG70" i="6" s="1"/>
  <c r="O70" i="7" s="1"/>
  <c r="BK70" i="7" s="1"/>
  <c r="CQ70" i="6"/>
  <c r="DC70" i="6" s="1"/>
  <c r="K70" i="7" s="1"/>
  <c r="BG70" i="7" s="1"/>
  <c r="CM70" i="6"/>
  <c r="CY70" i="6" s="1"/>
  <c r="G70" i="7" s="1"/>
  <c r="BC70" i="7" s="1"/>
  <c r="CS69" i="6"/>
  <c r="DE69" i="6" s="1"/>
  <c r="M69" i="7" s="1"/>
  <c r="BI69" i="7" s="1"/>
  <c r="CO69" i="6"/>
  <c r="DA69" i="6" s="1"/>
  <c r="I69" i="7" s="1"/>
  <c r="BE69" i="7" s="1"/>
  <c r="CK69" i="6"/>
  <c r="CW69" i="6" s="1"/>
  <c r="E69" i="7" s="1"/>
  <c r="BA69" i="7" s="1"/>
  <c r="CU68" i="6"/>
  <c r="DG68" i="6" s="1"/>
  <c r="O68" i="7" s="1"/>
  <c r="BK68" i="7" s="1"/>
  <c r="CQ68" i="6"/>
  <c r="DC68" i="6" s="1"/>
  <c r="K68" i="7" s="1"/>
  <c r="BG68" i="7" s="1"/>
  <c r="CM68" i="6"/>
  <c r="CY68" i="6" s="1"/>
  <c r="G68" i="7" s="1"/>
  <c r="BC68" i="7" s="1"/>
  <c r="CS67" i="6"/>
  <c r="DE67" i="6" s="1"/>
  <c r="M67" i="7" s="1"/>
  <c r="BI67" i="7" s="1"/>
  <c r="CO67" i="6"/>
  <c r="DA67" i="6" s="1"/>
  <c r="I67" i="7" s="1"/>
  <c r="BE67" i="7" s="1"/>
  <c r="CK67" i="6"/>
  <c r="CW67" i="6" s="1"/>
  <c r="E67" i="7" s="1"/>
  <c r="BA67" i="7" s="1"/>
  <c r="CU66" i="6"/>
  <c r="DG66" i="6" s="1"/>
  <c r="O66" i="7" s="1"/>
  <c r="BK66" i="7" s="1"/>
  <c r="CQ66" i="6"/>
  <c r="DC66" i="6" s="1"/>
  <c r="K66" i="7" s="1"/>
  <c r="BG66" i="7" s="1"/>
  <c r="CM66" i="6"/>
  <c r="CY66" i="6" s="1"/>
  <c r="G66" i="7" s="1"/>
  <c r="BC66" i="7" s="1"/>
  <c r="CS65" i="6"/>
  <c r="DE65" i="6" s="1"/>
  <c r="M65" i="7" s="1"/>
  <c r="BI65" i="7" s="1"/>
  <c r="CO65" i="6"/>
  <c r="DA65" i="6" s="1"/>
  <c r="I65" i="7" s="1"/>
  <c r="BE65" i="7" s="1"/>
  <c r="CK65" i="6"/>
  <c r="CW65" i="6" s="1"/>
  <c r="E65" i="7" s="1"/>
  <c r="BA65" i="7" s="1"/>
  <c r="CU64" i="6"/>
  <c r="DG64" i="6" s="1"/>
  <c r="O64" i="7" s="1"/>
  <c r="BK64" i="7" s="1"/>
  <c r="CQ64" i="6"/>
  <c r="DC64" i="6" s="1"/>
  <c r="K64" i="7" s="1"/>
  <c r="BG64" i="7" s="1"/>
  <c r="CM64" i="6"/>
  <c r="CY64" i="6" s="1"/>
  <c r="G64" i="7" s="1"/>
  <c r="BC64" i="7" s="1"/>
  <c r="CS63" i="6"/>
  <c r="DE63" i="6" s="1"/>
  <c r="M63" i="7" s="1"/>
  <c r="BI63" i="7" s="1"/>
  <c r="CO63" i="6"/>
  <c r="DA63" i="6" s="1"/>
  <c r="I63" i="7" s="1"/>
  <c r="BE63" i="7" s="1"/>
  <c r="CK63" i="6"/>
  <c r="CW63" i="6" s="1"/>
  <c r="E63" i="7" s="1"/>
  <c r="BA63" i="7" s="1"/>
  <c r="CU62" i="6"/>
  <c r="DG62" i="6" s="1"/>
  <c r="O62" i="7" s="1"/>
  <c r="BK62" i="7" s="1"/>
  <c r="CQ62" i="6"/>
  <c r="DC62" i="6" s="1"/>
  <c r="K62" i="7" s="1"/>
  <c r="BG62" i="7" s="1"/>
  <c r="CM62" i="6"/>
  <c r="CY62" i="6" s="1"/>
  <c r="G62" i="7" s="1"/>
  <c r="BC62" i="7" s="1"/>
  <c r="CS61" i="6"/>
  <c r="DE61" i="6" s="1"/>
  <c r="M61" i="7" s="1"/>
  <c r="BI61" i="7" s="1"/>
  <c r="CO61" i="6"/>
  <c r="DA61" i="6" s="1"/>
  <c r="I61" i="7" s="1"/>
  <c r="BE61" i="7" s="1"/>
  <c r="CK61" i="6"/>
  <c r="CW61" i="6" s="1"/>
  <c r="E61" i="7" s="1"/>
  <c r="BA61" i="7" s="1"/>
  <c r="CU60" i="6"/>
  <c r="DG60" i="6" s="1"/>
  <c r="O60" i="7" s="1"/>
  <c r="BK60" i="7" s="1"/>
  <c r="CQ60" i="6"/>
  <c r="DC60" i="6" s="1"/>
  <c r="K60" i="7" s="1"/>
  <c r="BG60" i="7" s="1"/>
  <c r="CM60" i="6"/>
  <c r="CY60" i="6" s="1"/>
  <c r="G60" i="7" s="1"/>
  <c r="BC60" i="7" s="1"/>
  <c r="CS59" i="6"/>
  <c r="DE59" i="6" s="1"/>
  <c r="M59" i="7" s="1"/>
  <c r="BI59" i="7" s="1"/>
  <c r="CO59" i="6"/>
  <c r="DA59" i="6" s="1"/>
  <c r="I59" i="7" s="1"/>
  <c r="BE59" i="7" s="1"/>
  <c r="CK59" i="6"/>
  <c r="CW59" i="6" s="1"/>
  <c r="E59" i="7" s="1"/>
  <c r="BA59" i="7" s="1"/>
  <c r="CU58" i="6"/>
  <c r="DG58" i="6" s="1"/>
  <c r="O58" i="7" s="1"/>
  <c r="BK58" i="7" s="1"/>
  <c r="CQ58" i="6"/>
  <c r="DC58" i="6" s="1"/>
  <c r="K58" i="7" s="1"/>
  <c r="BG58" i="7" s="1"/>
  <c r="CM58" i="6"/>
  <c r="CY58" i="6" s="1"/>
  <c r="G58" i="7" s="1"/>
  <c r="BC58" i="7" s="1"/>
  <c r="CS57" i="6"/>
  <c r="DE57" i="6" s="1"/>
  <c r="M57" i="7" s="1"/>
  <c r="BI57" i="7" s="1"/>
  <c r="CO57" i="6"/>
  <c r="DA57" i="6" s="1"/>
  <c r="I57" i="7" s="1"/>
  <c r="BE57" i="7" s="1"/>
  <c r="CK57" i="6"/>
  <c r="CW57" i="6" s="1"/>
  <c r="E57" i="7" s="1"/>
  <c r="BA57" i="7" s="1"/>
  <c r="CU56" i="6"/>
  <c r="DG56" i="6" s="1"/>
  <c r="O56" i="7" s="1"/>
  <c r="BK56" i="7" s="1"/>
  <c r="CQ56" i="6"/>
  <c r="DC56" i="6" s="1"/>
  <c r="K56" i="7" s="1"/>
  <c r="BG56" i="7" s="1"/>
  <c r="CM56" i="6"/>
  <c r="CY56" i="6" s="1"/>
  <c r="G56" i="7" s="1"/>
  <c r="BC56" i="7" s="1"/>
  <c r="CS55" i="6"/>
  <c r="DE55" i="6" s="1"/>
  <c r="M55" i="7" s="1"/>
  <c r="BI55" i="7" s="1"/>
  <c r="CO55" i="6"/>
  <c r="DA55" i="6" s="1"/>
  <c r="I55" i="7" s="1"/>
  <c r="BE55" i="7" s="1"/>
  <c r="CK55" i="6"/>
  <c r="CW55" i="6" s="1"/>
  <c r="E55" i="7" s="1"/>
  <c r="BA55" i="7" s="1"/>
  <c r="CU54" i="6"/>
  <c r="DG54" i="6" s="1"/>
  <c r="O54" i="7" s="1"/>
  <c r="BK54" i="7" s="1"/>
  <c r="CQ54" i="6"/>
  <c r="DC54" i="6" s="1"/>
  <c r="K54" i="7" s="1"/>
  <c r="BG54" i="7" s="1"/>
  <c r="CM54" i="6"/>
  <c r="CY54" i="6" s="1"/>
  <c r="G54" i="7" s="1"/>
  <c r="BC54" i="7" s="1"/>
  <c r="CS53" i="6"/>
  <c r="DE53" i="6" s="1"/>
  <c r="M53" i="7" s="1"/>
  <c r="BI53" i="7" s="1"/>
  <c r="CO53" i="6"/>
  <c r="DA53" i="6" s="1"/>
  <c r="I53" i="7" s="1"/>
  <c r="BE53" i="7" s="1"/>
  <c r="CK53" i="6"/>
  <c r="CW53" i="6" s="1"/>
  <c r="E53" i="7" s="1"/>
  <c r="BA53" i="7" s="1"/>
  <c r="CU52" i="6"/>
  <c r="DG52" i="6" s="1"/>
  <c r="O52" i="7" s="1"/>
  <c r="BK52" i="7" s="1"/>
  <c r="CQ52" i="6"/>
  <c r="DC52" i="6" s="1"/>
  <c r="K52" i="7" s="1"/>
  <c r="BG52" i="7" s="1"/>
  <c r="CO52" i="6"/>
  <c r="DA52" i="6" s="1"/>
  <c r="I52" i="7" s="1"/>
  <c r="BE52" i="7" s="1"/>
  <c r="CM52" i="6"/>
  <c r="CY52" i="6" s="1"/>
  <c r="G52" i="7" s="1"/>
  <c r="BC52" i="7" s="1"/>
  <c r="CK52" i="6"/>
  <c r="CW52" i="6" s="1"/>
  <c r="E52" i="7" s="1"/>
  <c r="BA52" i="7" s="1"/>
  <c r="CU51" i="6"/>
  <c r="DG51" i="6" s="1"/>
  <c r="O51" i="7" s="1"/>
  <c r="BK51" i="7" s="1"/>
  <c r="CS51" i="6"/>
  <c r="DE51" i="6" s="1"/>
  <c r="M51" i="7" s="1"/>
  <c r="BI51" i="7" s="1"/>
  <c r="CQ51" i="6"/>
  <c r="DC51" i="6" s="1"/>
  <c r="K51" i="7" s="1"/>
  <c r="BG51" i="7" s="1"/>
  <c r="CO51" i="6"/>
  <c r="DA51" i="6" s="1"/>
  <c r="I51" i="7" s="1"/>
  <c r="BE51" i="7" s="1"/>
  <c r="CM51" i="6"/>
  <c r="CY51" i="6" s="1"/>
  <c r="G51" i="7" s="1"/>
  <c r="BC51" i="7" s="1"/>
  <c r="CK51" i="6"/>
  <c r="CW51" i="6" s="1"/>
  <c r="E51" i="7" s="1"/>
  <c r="BA51" i="7" s="1"/>
  <c r="CU50" i="6"/>
  <c r="DG50" i="6" s="1"/>
  <c r="O50" i="7" s="1"/>
  <c r="BK50" i="7" s="1"/>
  <c r="CS50" i="6"/>
  <c r="DE50" i="6" s="1"/>
  <c r="M50" i="7" s="1"/>
  <c r="BI50" i="7" s="1"/>
  <c r="CQ50" i="6"/>
  <c r="DC50" i="6" s="1"/>
  <c r="K50" i="7" s="1"/>
  <c r="BG50" i="7" s="1"/>
  <c r="CO50" i="6"/>
  <c r="DA50" i="6" s="1"/>
  <c r="I50" i="7" s="1"/>
  <c r="BE50" i="7" s="1"/>
  <c r="CM50" i="6"/>
  <c r="CY50" i="6" s="1"/>
  <c r="G50" i="7" s="1"/>
  <c r="BC50" i="7" s="1"/>
  <c r="CK50" i="6"/>
  <c r="CW50" i="6" s="1"/>
  <c r="E50" i="7" s="1"/>
  <c r="BA50" i="7" s="1"/>
  <c r="CU49" i="6"/>
  <c r="DG49" i="6" s="1"/>
  <c r="O49" i="7" s="1"/>
  <c r="BK49" i="7" s="1"/>
  <c r="CS49" i="6"/>
  <c r="DE49" i="6" s="1"/>
  <c r="M49" i="7" s="1"/>
  <c r="BI49" i="7" s="1"/>
  <c r="CQ49" i="6"/>
  <c r="DC49" i="6" s="1"/>
  <c r="K49" i="7" s="1"/>
  <c r="BG49" i="7" s="1"/>
  <c r="CO49" i="6"/>
  <c r="DA49" i="6" s="1"/>
  <c r="I49" i="7" s="1"/>
  <c r="BE49" i="7" s="1"/>
  <c r="CM49" i="6"/>
  <c r="CY49" i="6" s="1"/>
  <c r="G49" i="7" s="1"/>
  <c r="BC49" i="7" s="1"/>
  <c r="CK49" i="6"/>
  <c r="CW49" i="6" s="1"/>
  <c r="E49" i="7" s="1"/>
  <c r="BA49" i="7" s="1"/>
  <c r="CU48" i="6"/>
  <c r="DG48" i="6" s="1"/>
  <c r="O48" i="7" s="1"/>
  <c r="BK48" i="7" s="1"/>
  <c r="CS48" i="6"/>
  <c r="DE48" i="6" s="1"/>
  <c r="M48" i="7" s="1"/>
  <c r="BI48" i="7" s="1"/>
  <c r="CQ48" i="6"/>
  <c r="DC48" i="6" s="1"/>
  <c r="K48" i="7" s="1"/>
  <c r="BG48" i="7" s="1"/>
  <c r="CO48" i="6"/>
  <c r="DA48" i="6" s="1"/>
  <c r="I48" i="7" s="1"/>
  <c r="BE48" i="7" s="1"/>
  <c r="CM48" i="6"/>
  <c r="CY48" i="6" s="1"/>
  <c r="G48" i="7" s="1"/>
  <c r="BC48" i="7" s="1"/>
  <c r="CK48" i="6"/>
  <c r="CW48" i="6" s="1"/>
  <c r="E48" i="7" s="1"/>
  <c r="BA48" i="7" s="1"/>
  <c r="CU47" i="6"/>
  <c r="DG47" i="6" s="1"/>
  <c r="O47" i="7" s="1"/>
  <c r="BK47" i="7" s="1"/>
  <c r="CS47" i="6"/>
  <c r="DE47" i="6" s="1"/>
  <c r="M47" i="7" s="1"/>
  <c r="BI47" i="7" s="1"/>
  <c r="CQ47" i="6"/>
  <c r="DC47" i="6" s="1"/>
  <c r="K47" i="7" s="1"/>
  <c r="BG47" i="7" s="1"/>
  <c r="CO47" i="6"/>
  <c r="DA47" i="6" s="1"/>
  <c r="I47" i="7" s="1"/>
  <c r="BE47" i="7" s="1"/>
  <c r="CM47" i="6"/>
  <c r="CY47" i="6" s="1"/>
  <c r="G47" i="7" s="1"/>
  <c r="BC47" i="7" s="1"/>
  <c r="CK47" i="6"/>
  <c r="CW47" i="6" s="1"/>
  <c r="E47" i="7" s="1"/>
  <c r="BA47" i="7" s="1"/>
  <c r="CU46" i="6"/>
  <c r="DG46" i="6" s="1"/>
  <c r="O46" i="7" s="1"/>
  <c r="BK46" i="7" s="1"/>
  <c r="CS46" i="6"/>
  <c r="DE46" i="6" s="1"/>
  <c r="M46" i="7" s="1"/>
  <c r="BI46" i="7" s="1"/>
  <c r="CQ46" i="6"/>
  <c r="DC46" i="6" s="1"/>
  <c r="K46" i="7" s="1"/>
  <c r="BG46" i="7" s="1"/>
  <c r="CO46" i="6"/>
  <c r="DA46" i="6" s="1"/>
  <c r="I46" i="7" s="1"/>
  <c r="BE46" i="7" s="1"/>
  <c r="CM46" i="6"/>
  <c r="CY46" i="6" s="1"/>
  <c r="G46" i="7" s="1"/>
  <c r="BC46" i="7" s="1"/>
  <c r="CK46" i="6"/>
  <c r="CW46" i="6" s="1"/>
  <c r="E46" i="7" s="1"/>
  <c r="BA46" i="7" s="1"/>
  <c r="CU45" i="6"/>
  <c r="DG45" i="6" s="1"/>
  <c r="O45" i="7" s="1"/>
  <c r="BK45" i="7" s="1"/>
  <c r="CS45" i="6"/>
  <c r="DE45" i="6" s="1"/>
  <c r="M45" i="7" s="1"/>
  <c r="BI45" i="7" s="1"/>
  <c r="CQ45" i="6"/>
  <c r="DC45" i="6" s="1"/>
  <c r="K45" i="7" s="1"/>
  <c r="BG45" i="7" s="1"/>
  <c r="CO45" i="6"/>
  <c r="DA45" i="6" s="1"/>
  <c r="I45" i="7" s="1"/>
  <c r="BE45" i="7" s="1"/>
  <c r="CM45" i="6"/>
  <c r="CY45" i="6" s="1"/>
  <c r="G45" i="7" s="1"/>
  <c r="BC45" i="7" s="1"/>
  <c r="CK45" i="6"/>
  <c r="CW45" i="6" s="1"/>
  <c r="E45" i="7" s="1"/>
  <c r="BA45" i="7" s="1"/>
  <c r="CU44" i="6"/>
  <c r="DG44" i="6" s="1"/>
  <c r="O44" i="7" s="1"/>
  <c r="BK44" i="7" s="1"/>
  <c r="CS44" i="6"/>
  <c r="DE44" i="6" s="1"/>
  <c r="M44" i="7" s="1"/>
  <c r="BI44" i="7" s="1"/>
  <c r="CQ44" i="6"/>
  <c r="DC44" i="6" s="1"/>
  <c r="K44" i="7" s="1"/>
  <c r="BG44" i="7" s="1"/>
  <c r="CO44" i="6"/>
  <c r="DA44" i="6" s="1"/>
  <c r="I44" i="7" s="1"/>
  <c r="BE44" i="7" s="1"/>
  <c r="CM44" i="6"/>
  <c r="CY44" i="6" s="1"/>
  <c r="G44" i="7" s="1"/>
  <c r="BC44" i="7" s="1"/>
  <c r="CK44" i="6"/>
  <c r="CW44" i="6" s="1"/>
  <c r="E44" i="7" s="1"/>
  <c r="BA44" i="7" s="1"/>
  <c r="CU43" i="6"/>
  <c r="DG43" i="6" s="1"/>
  <c r="O43" i="7" s="1"/>
  <c r="BK43" i="7" s="1"/>
  <c r="CS43" i="6"/>
  <c r="DE43" i="6" s="1"/>
  <c r="M43" i="7" s="1"/>
  <c r="BI43" i="7" s="1"/>
  <c r="CQ43" i="6"/>
  <c r="DC43" i="6" s="1"/>
  <c r="K43" i="7" s="1"/>
  <c r="BG43" i="7" s="1"/>
  <c r="CO43" i="6"/>
  <c r="DA43" i="6" s="1"/>
  <c r="I43" i="7" s="1"/>
  <c r="BE43" i="7" s="1"/>
  <c r="CM43" i="6"/>
  <c r="CY43" i="6" s="1"/>
  <c r="G43" i="7" s="1"/>
  <c r="BC43" i="7" s="1"/>
  <c r="CK43" i="6"/>
  <c r="CW43" i="6" s="1"/>
  <c r="E43" i="7" s="1"/>
  <c r="BA43" i="7" s="1"/>
  <c r="CU42" i="6"/>
  <c r="DG42" i="6" s="1"/>
  <c r="O42" i="7" s="1"/>
  <c r="BK42" i="7" s="1"/>
  <c r="CS42" i="6"/>
  <c r="DE42" i="6" s="1"/>
  <c r="M42" i="7" s="1"/>
  <c r="BI42" i="7" s="1"/>
  <c r="CQ42" i="6"/>
  <c r="DC42" i="6" s="1"/>
  <c r="K42" i="7" s="1"/>
  <c r="BG42" i="7" s="1"/>
  <c r="CO42" i="6"/>
  <c r="DA42" i="6" s="1"/>
  <c r="I42" i="7" s="1"/>
  <c r="BE42" i="7" s="1"/>
  <c r="CM42" i="6"/>
  <c r="CY42" i="6" s="1"/>
  <c r="G42" i="7" s="1"/>
  <c r="BC42" i="7" s="1"/>
  <c r="CK42" i="6"/>
  <c r="CW42" i="6" s="1"/>
  <c r="E42" i="7" s="1"/>
  <c r="BA42" i="7" s="1"/>
  <c r="CU41" i="6"/>
  <c r="DG41" i="6" s="1"/>
  <c r="O41" i="7" s="1"/>
  <c r="BK41" i="7" s="1"/>
  <c r="CS41" i="6"/>
  <c r="DE41" i="6" s="1"/>
  <c r="M41" i="7" s="1"/>
  <c r="BI41" i="7" s="1"/>
  <c r="CQ41" i="6"/>
  <c r="DC41" i="6" s="1"/>
  <c r="K41" i="7" s="1"/>
  <c r="BG41" i="7" s="1"/>
  <c r="CO41" i="6"/>
  <c r="DA41" i="6" s="1"/>
  <c r="I41" i="7" s="1"/>
  <c r="BE41" i="7" s="1"/>
  <c r="CM41" i="6"/>
  <c r="CY41" i="6" s="1"/>
  <c r="G41" i="7" s="1"/>
  <c r="BC41" i="7" s="1"/>
  <c r="CK41" i="6"/>
  <c r="CW41" i="6" s="1"/>
  <c r="E41" i="7" s="1"/>
  <c r="BA41" i="7" s="1"/>
  <c r="CU40" i="6"/>
  <c r="DG40" i="6" s="1"/>
  <c r="O40" i="7" s="1"/>
  <c r="BK40" i="7" s="1"/>
  <c r="CS40" i="6"/>
  <c r="DE40" i="6" s="1"/>
  <c r="M40" i="7" s="1"/>
  <c r="BI40" i="7" s="1"/>
  <c r="CQ40" i="6"/>
  <c r="DC40" i="6" s="1"/>
  <c r="K40" i="7" s="1"/>
  <c r="BG40" i="7" s="1"/>
  <c r="CO40" i="6"/>
  <c r="DA40" i="6" s="1"/>
  <c r="I40" i="7" s="1"/>
  <c r="BE40" i="7" s="1"/>
  <c r="CM40" i="6"/>
  <c r="CY40" i="6" s="1"/>
  <c r="G40" i="7" s="1"/>
  <c r="BC40" i="7" s="1"/>
  <c r="CK40" i="6"/>
  <c r="CW40" i="6" s="1"/>
  <c r="E40" i="7" s="1"/>
  <c r="BA40" i="7" s="1"/>
  <c r="CO72" i="6"/>
  <c r="DA72" i="6" s="1"/>
  <c r="I72" i="7" s="1"/>
  <c r="BE72" i="7" s="1"/>
  <c r="CQ71" i="6"/>
  <c r="DC71" i="6" s="1"/>
  <c r="K71" i="7" s="1"/>
  <c r="BG71" i="7" s="1"/>
  <c r="CO70" i="6"/>
  <c r="DA70" i="6" s="1"/>
  <c r="I70" i="7" s="1"/>
  <c r="BE70" i="7" s="1"/>
  <c r="CQ69" i="6"/>
  <c r="DC69" i="6" s="1"/>
  <c r="K69" i="7" s="1"/>
  <c r="BG69" i="7" s="1"/>
  <c r="CO68" i="6"/>
  <c r="DA68" i="6" s="1"/>
  <c r="I68" i="7" s="1"/>
  <c r="BE68" i="7" s="1"/>
  <c r="CQ67" i="6"/>
  <c r="DC67" i="6" s="1"/>
  <c r="K67" i="7" s="1"/>
  <c r="BG67" i="7" s="1"/>
  <c r="CO66" i="6"/>
  <c r="DA66" i="6" s="1"/>
  <c r="I66" i="7" s="1"/>
  <c r="BE66" i="7" s="1"/>
  <c r="CQ65" i="6"/>
  <c r="DC65" i="6" s="1"/>
  <c r="K65" i="7" s="1"/>
  <c r="BG65" i="7" s="1"/>
  <c r="CO64" i="6"/>
  <c r="DA64" i="6" s="1"/>
  <c r="I64" i="7" s="1"/>
  <c r="BE64" i="7" s="1"/>
  <c r="CQ63" i="6"/>
  <c r="DC63" i="6" s="1"/>
  <c r="K63" i="7" s="1"/>
  <c r="BG63" i="7" s="1"/>
  <c r="CO62" i="6"/>
  <c r="DA62" i="6" s="1"/>
  <c r="I62" i="7" s="1"/>
  <c r="BE62" i="7" s="1"/>
  <c r="CQ61" i="6"/>
  <c r="DC61" i="6" s="1"/>
  <c r="K61" i="7" s="1"/>
  <c r="BG61" i="7" s="1"/>
  <c r="CO60" i="6"/>
  <c r="DA60" i="6" s="1"/>
  <c r="I60" i="7" s="1"/>
  <c r="BE60" i="7" s="1"/>
  <c r="CQ59" i="6"/>
  <c r="DC59" i="6" s="1"/>
  <c r="K59" i="7" s="1"/>
  <c r="BG59" i="7" s="1"/>
  <c r="CO58" i="6"/>
  <c r="DA58" i="6" s="1"/>
  <c r="I58" i="7" s="1"/>
  <c r="BE58" i="7" s="1"/>
  <c r="CQ57" i="6"/>
  <c r="DC57" i="6" s="1"/>
  <c r="K57" i="7" s="1"/>
  <c r="BG57" i="7" s="1"/>
  <c r="CO56" i="6"/>
  <c r="DA56" i="6" s="1"/>
  <c r="I56" i="7" s="1"/>
  <c r="BE56" i="7" s="1"/>
  <c r="CQ55" i="6"/>
  <c r="DC55" i="6" s="1"/>
  <c r="K55" i="7" s="1"/>
  <c r="BG55" i="7" s="1"/>
  <c r="CO54" i="6"/>
  <c r="DA54" i="6" s="1"/>
  <c r="I54" i="7" s="1"/>
  <c r="BE54" i="7" s="1"/>
  <c r="CQ53" i="6"/>
  <c r="DC53" i="6" s="1"/>
  <c r="K53" i="7" s="1"/>
  <c r="BG53" i="7" s="1"/>
  <c r="CP52" i="6"/>
  <c r="DB52" i="6" s="1"/>
  <c r="J52" i="7" s="1"/>
  <c r="BF52" i="7" s="1"/>
  <c r="CL52" i="6"/>
  <c r="CX52" i="6" s="1"/>
  <c r="F52" i="7" s="1"/>
  <c r="BB52" i="7" s="1"/>
  <c r="CT51" i="6"/>
  <c r="DF51" i="6" s="1"/>
  <c r="N51" i="7" s="1"/>
  <c r="BJ51" i="7" s="1"/>
  <c r="CP51" i="6"/>
  <c r="DB51" i="6" s="1"/>
  <c r="J51" i="7" s="1"/>
  <c r="BF51" i="7" s="1"/>
  <c r="CL51" i="6"/>
  <c r="CX51" i="6" s="1"/>
  <c r="F51" i="7" s="1"/>
  <c r="BB51" i="7" s="1"/>
  <c r="CT50" i="6"/>
  <c r="DF50" i="6" s="1"/>
  <c r="N50" i="7" s="1"/>
  <c r="BJ50" i="7" s="1"/>
  <c r="CP50" i="6"/>
  <c r="DB50" i="6" s="1"/>
  <c r="J50" i="7" s="1"/>
  <c r="BF50" i="7" s="1"/>
  <c r="CL50" i="6"/>
  <c r="CX50" i="6" s="1"/>
  <c r="F50" i="7" s="1"/>
  <c r="BB50" i="7" s="1"/>
  <c r="CT49" i="6"/>
  <c r="DF49" i="6" s="1"/>
  <c r="N49" i="7" s="1"/>
  <c r="BJ49" i="7" s="1"/>
  <c r="CP49" i="6"/>
  <c r="DB49" i="6" s="1"/>
  <c r="J49" i="7" s="1"/>
  <c r="BF49" i="7" s="1"/>
  <c r="CL49" i="6"/>
  <c r="CX49" i="6" s="1"/>
  <c r="F49" i="7" s="1"/>
  <c r="BB49" i="7" s="1"/>
  <c r="CT48" i="6"/>
  <c r="DF48" i="6" s="1"/>
  <c r="N48" i="7" s="1"/>
  <c r="BJ48" i="7" s="1"/>
  <c r="CP48" i="6"/>
  <c r="DB48" i="6" s="1"/>
  <c r="J48" i="7" s="1"/>
  <c r="BF48" i="7" s="1"/>
  <c r="CL48" i="6"/>
  <c r="CX48" i="6" s="1"/>
  <c r="F48" i="7" s="1"/>
  <c r="BB48" i="7" s="1"/>
  <c r="CT47" i="6"/>
  <c r="DF47" i="6" s="1"/>
  <c r="N47" i="7" s="1"/>
  <c r="BJ47" i="7" s="1"/>
  <c r="CP47" i="6"/>
  <c r="DB47" i="6" s="1"/>
  <c r="J47" i="7" s="1"/>
  <c r="BF47" i="7" s="1"/>
  <c r="CL47" i="6"/>
  <c r="CX47" i="6" s="1"/>
  <c r="F47" i="7" s="1"/>
  <c r="BB47" i="7" s="1"/>
  <c r="CT46" i="6"/>
  <c r="DF46" i="6" s="1"/>
  <c r="N46" i="7" s="1"/>
  <c r="BJ46" i="7" s="1"/>
  <c r="CP46" i="6"/>
  <c r="DB46" i="6" s="1"/>
  <c r="J46" i="7" s="1"/>
  <c r="BF46" i="7" s="1"/>
  <c r="CL46" i="6"/>
  <c r="CX46" i="6" s="1"/>
  <c r="F46" i="7" s="1"/>
  <c r="BB46" i="7" s="1"/>
  <c r="CT45" i="6"/>
  <c r="DF45" i="6" s="1"/>
  <c r="N45" i="7" s="1"/>
  <c r="BJ45" i="7" s="1"/>
  <c r="CP45" i="6"/>
  <c r="DB45" i="6" s="1"/>
  <c r="J45" i="7" s="1"/>
  <c r="BF45" i="7" s="1"/>
  <c r="CL45" i="6"/>
  <c r="CX45" i="6" s="1"/>
  <c r="F45" i="7" s="1"/>
  <c r="BB45" i="7" s="1"/>
  <c r="CT44" i="6"/>
  <c r="DF44" i="6" s="1"/>
  <c r="N44" i="7" s="1"/>
  <c r="BJ44" i="7" s="1"/>
  <c r="CP44" i="6"/>
  <c r="DB44" i="6" s="1"/>
  <c r="J44" i="7" s="1"/>
  <c r="BF44" i="7" s="1"/>
  <c r="CL44" i="6"/>
  <c r="CX44" i="6" s="1"/>
  <c r="F44" i="7" s="1"/>
  <c r="BB44" i="7" s="1"/>
  <c r="CT43" i="6"/>
  <c r="DF43" i="6" s="1"/>
  <c r="N43" i="7" s="1"/>
  <c r="BJ43" i="7" s="1"/>
  <c r="CP43" i="6"/>
  <c r="DB43" i="6" s="1"/>
  <c r="J43" i="7" s="1"/>
  <c r="BF43" i="7" s="1"/>
  <c r="CL43" i="6"/>
  <c r="CX43" i="6" s="1"/>
  <c r="F43" i="7" s="1"/>
  <c r="BB43" i="7" s="1"/>
  <c r="CT42" i="6"/>
  <c r="DF42" i="6" s="1"/>
  <c r="N42" i="7" s="1"/>
  <c r="BJ42" i="7" s="1"/>
  <c r="CP42" i="6"/>
  <c r="DB42" i="6" s="1"/>
  <c r="J42" i="7" s="1"/>
  <c r="BF42" i="7" s="1"/>
  <c r="CL42" i="6"/>
  <c r="CX42" i="6" s="1"/>
  <c r="F42" i="7" s="1"/>
  <c r="BB42" i="7" s="1"/>
  <c r="CT41" i="6"/>
  <c r="DF41" i="6" s="1"/>
  <c r="N41" i="7" s="1"/>
  <c r="BJ41" i="7" s="1"/>
  <c r="CP41" i="6"/>
  <c r="DB41" i="6" s="1"/>
  <c r="J41" i="7" s="1"/>
  <c r="BF41" i="7" s="1"/>
  <c r="CL41" i="6"/>
  <c r="CX41" i="6" s="1"/>
  <c r="F41" i="7" s="1"/>
  <c r="BB41" i="7" s="1"/>
  <c r="CT40" i="6"/>
  <c r="DF40" i="6" s="1"/>
  <c r="N40" i="7" s="1"/>
  <c r="BJ40" i="7" s="1"/>
  <c r="CP40" i="6"/>
  <c r="DB40" i="6" s="1"/>
  <c r="J40" i="7" s="1"/>
  <c r="BF40" i="7" s="1"/>
  <c r="CL40" i="6"/>
  <c r="CX40" i="6" s="1"/>
  <c r="F40" i="7" s="1"/>
  <c r="BB40" i="7" s="1"/>
  <c r="CV39" i="6"/>
  <c r="DH39" i="6" s="1"/>
  <c r="P39" i="7" s="1"/>
  <c r="BL39" i="7" s="1"/>
  <c r="CT39" i="6"/>
  <c r="DF39" i="6" s="1"/>
  <c r="N39" i="7" s="1"/>
  <c r="BJ39" i="7" s="1"/>
  <c r="CR39" i="6"/>
  <c r="DD39" i="6" s="1"/>
  <c r="L39" i="7" s="1"/>
  <c r="BH39" i="7" s="1"/>
  <c r="CP39" i="6"/>
  <c r="DB39" i="6" s="1"/>
  <c r="J39" i="7" s="1"/>
  <c r="BF39" i="7" s="1"/>
  <c r="CN39" i="6"/>
  <c r="CZ39" i="6" s="1"/>
  <c r="H39" i="7" s="1"/>
  <c r="BD39" i="7" s="1"/>
  <c r="CL39" i="6"/>
  <c r="CX39" i="6" s="1"/>
  <c r="F39" i="7" s="1"/>
  <c r="BB39" i="7" s="1"/>
  <c r="CV38" i="6"/>
  <c r="DH38" i="6" s="1"/>
  <c r="P38" i="7" s="1"/>
  <c r="BL38" i="7" s="1"/>
  <c r="CT38" i="6"/>
  <c r="DF38" i="6" s="1"/>
  <c r="N38" i="7" s="1"/>
  <c r="BJ38" i="7" s="1"/>
  <c r="CR38" i="6"/>
  <c r="DD38" i="6" s="1"/>
  <c r="L38" i="7" s="1"/>
  <c r="BH38" i="7" s="1"/>
  <c r="CP38" i="6"/>
  <c r="DB38" i="6" s="1"/>
  <c r="J38" i="7" s="1"/>
  <c r="BF38" i="7" s="1"/>
  <c r="CN38" i="6"/>
  <c r="CZ38" i="6" s="1"/>
  <c r="H38" i="7" s="1"/>
  <c r="BD38" i="7" s="1"/>
  <c r="CL38" i="6"/>
  <c r="CX38" i="6" s="1"/>
  <c r="F38" i="7" s="1"/>
  <c r="BB38" i="7" s="1"/>
  <c r="CV37" i="6"/>
  <c r="DH37" i="6" s="1"/>
  <c r="P37" i="7" s="1"/>
  <c r="BL37" i="7" s="1"/>
  <c r="CT37" i="6"/>
  <c r="DF37" i="6" s="1"/>
  <c r="N37" i="7" s="1"/>
  <c r="BJ37" i="7" s="1"/>
  <c r="CR37" i="6"/>
  <c r="DD37" i="6" s="1"/>
  <c r="L37" i="7" s="1"/>
  <c r="BH37" i="7" s="1"/>
  <c r="CP37" i="6"/>
  <c r="DB37" i="6" s="1"/>
  <c r="J37" i="7" s="1"/>
  <c r="BF37" i="7" s="1"/>
  <c r="CN37" i="6"/>
  <c r="CZ37" i="6" s="1"/>
  <c r="H37" i="7" s="1"/>
  <c r="BD37" i="7" s="1"/>
  <c r="CL37" i="6"/>
  <c r="CX37" i="6" s="1"/>
  <c r="F37" i="7" s="1"/>
  <c r="BB37" i="7" s="1"/>
  <c r="CV36" i="6"/>
  <c r="DH36" i="6" s="1"/>
  <c r="P36" i="7" s="1"/>
  <c r="BL36" i="7" s="1"/>
  <c r="CT36" i="6"/>
  <c r="DF36" i="6" s="1"/>
  <c r="N36" i="7" s="1"/>
  <c r="BJ36" i="7" s="1"/>
  <c r="CR36" i="6"/>
  <c r="DD36" i="6" s="1"/>
  <c r="L36" i="7" s="1"/>
  <c r="BH36" i="7" s="1"/>
  <c r="CP36" i="6"/>
  <c r="DB36" i="6" s="1"/>
  <c r="J36" i="7" s="1"/>
  <c r="BF36" i="7" s="1"/>
  <c r="CN36" i="6"/>
  <c r="CZ36" i="6" s="1"/>
  <c r="H36" i="7" s="1"/>
  <c r="BD36" i="7" s="1"/>
  <c r="CL36" i="6"/>
  <c r="CX36" i="6" s="1"/>
  <c r="F36" i="7" s="1"/>
  <c r="BB36" i="7" s="1"/>
  <c r="CV35" i="6"/>
  <c r="DH35" i="6" s="1"/>
  <c r="P35" i="7" s="1"/>
  <c r="BL35" i="7" s="1"/>
  <c r="CT35" i="6"/>
  <c r="DF35" i="6" s="1"/>
  <c r="N35" i="7" s="1"/>
  <c r="BJ35" i="7" s="1"/>
  <c r="CR35" i="6"/>
  <c r="DD35" i="6" s="1"/>
  <c r="L35" i="7" s="1"/>
  <c r="BH35" i="7" s="1"/>
  <c r="CP35" i="6"/>
  <c r="DB35" i="6" s="1"/>
  <c r="J35" i="7" s="1"/>
  <c r="BF35" i="7" s="1"/>
  <c r="CN35" i="6"/>
  <c r="CZ35" i="6" s="1"/>
  <c r="H35" i="7" s="1"/>
  <c r="BD35" i="7" s="1"/>
  <c r="CL35" i="6"/>
  <c r="CX35" i="6" s="1"/>
  <c r="F35" i="7" s="1"/>
  <c r="BB35" i="7" s="1"/>
  <c r="CV34" i="6"/>
  <c r="DH34" i="6" s="1"/>
  <c r="P34" i="7" s="1"/>
  <c r="BL34" i="7" s="1"/>
  <c r="CT34" i="6"/>
  <c r="DF34" i="6" s="1"/>
  <c r="N34" i="7" s="1"/>
  <c r="BJ34" i="7" s="1"/>
  <c r="CR34" i="6"/>
  <c r="DD34" i="6" s="1"/>
  <c r="L34" i="7" s="1"/>
  <c r="BH34" i="7" s="1"/>
  <c r="CP34" i="6"/>
  <c r="DB34" i="6" s="1"/>
  <c r="J34" i="7" s="1"/>
  <c r="BF34" i="7" s="1"/>
  <c r="CN34" i="6"/>
  <c r="CZ34" i="6" s="1"/>
  <c r="H34" i="7" s="1"/>
  <c r="BD34" i="7" s="1"/>
  <c r="CL34" i="6"/>
  <c r="CX34" i="6" s="1"/>
  <c r="F34" i="7" s="1"/>
  <c r="BB34" i="7" s="1"/>
  <c r="CV33" i="6"/>
  <c r="DH33" i="6" s="1"/>
  <c r="P33" i="7" s="1"/>
  <c r="BL33" i="7" s="1"/>
  <c r="CT33" i="6"/>
  <c r="DF33" i="6" s="1"/>
  <c r="N33" i="7" s="1"/>
  <c r="BJ33" i="7" s="1"/>
  <c r="CR33" i="6"/>
  <c r="DD33" i="6" s="1"/>
  <c r="L33" i="7" s="1"/>
  <c r="BH33" i="7" s="1"/>
  <c r="CP33" i="6"/>
  <c r="DB33" i="6" s="1"/>
  <c r="J33" i="7" s="1"/>
  <c r="BF33" i="7" s="1"/>
  <c r="CN33" i="6"/>
  <c r="CZ33" i="6" s="1"/>
  <c r="H33" i="7" s="1"/>
  <c r="BD33" i="7" s="1"/>
  <c r="CL33" i="6"/>
  <c r="CX33" i="6" s="1"/>
  <c r="F33" i="7" s="1"/>
  <c r="BB33" i="7" s="1"/>
  <c r="CV32" i="6"/>
  <c r="DH32" i="6" s="1"/>
  <c r="P32" i="7" s="1"/>
  <c r="BL32" i="7" s="1"/>
  <c r="CT32" i="6"/>
  <c r="DF32" i="6" s="1"/>
  <c r="N32" i="7" s="1"/>
  <c r="BJ32" i="7" s="1"/>
  <c r="CR32" i="6"/>
  <c r="DD32" i="6" s="1"/>
  <c r="L32" i="7" s="1"/>
  <c r="BH32" i="7" s="1"/>
  <c r="CP32" i="6"/>
  <c r="DB32" i="6" s="1"/>
  <c r="J32" i="7" s="1"/>
  <c r="BF32" i="7" s="1"/>
  <c r="CN32" i="6"/>
  <c r="CZ32" i="6" s="1"/>
  <c r="H32" i="7" s="1"/>
  <c r="BD32" i="7" s="1"/>
  <c r="CL32" i="6"/>
  <c r="CX32" i="6" s="1"/>
  <c r="F32" i="7" s="1"/>
  <c r="BB32" i="7" s="1"/>
  <c r="CV31" i="6"/>
  <c r="DH31" i="6" s="1"/>
  <c r="P31" i="7" s="1"/>
  <c r="BL31" i="7" s="1"/>
  <c r="CT31" i="6"/>
  <c r="DF31" i="6" s="1"/>
  <c r="N31" i="7" s="1"/>
  <c r="BJ31" i="7" s="1"/>
  <c r="CR31" i="6"/>
  <c r="DD31" i="6" s="1"/>
  <c r="L31" i="7" s="1"/>
  <c r="BH31" i="7" s="1"/>
  <c r="CP31" i="6"/>
  <c r="DB31" i="6" s="1"/>
  <c r="J31" i="7" s="1"/>
  <c r="BF31" i="7" s="1"/>
  <c r="CN31" i="6"/>
  <c r="CZ31" i="6" s="1"/>
  <c r="H31" i="7" s="1"/>
  <c r="BD31" i="7" s="1"/>
  <c r="CL31" i="6"/>
  <c r="CX31" i="6" s="1"/>
  <c r="F31" i="7" s="1"/>
  <c r="BB31" i="7" s="1"/>
  <c r="CV30" i="6"/>
  <c r="DH30" i="6" s="1"/>
  <c r="P30" i="7" s="1"/>
  <c r="BL30" i="7" s="1"/>
  <c r="CT30" i="6"/>
  <c r="DF30" i="6" s="1"/>
  <c r="N30" i="7" s="1"/>
  <c r="BJ30" i="7" s="1"/>
  <c r="CR30" i="6"/>
  <c r="DD30" i="6" s="1"/>
  <c r="L30" i="7" s="1"/>
  <c r="BH30" i="7" s="1"/>
  <c r="CP30" i="6"/>
  <c r="DB30" i="6" s="1"/>
  <c r="J30" i="7" s="1"/>
  <c r="BF30" i="7" s="1"/>
  <c r="CN30" i="6"/>
  <c r="CZ30" i="6" s="1"/>
  <c r="H30" i="7" s="1"/>
  <c r="BD30" i="7" s="1"/>
  <c r="CL30" i="6"/>
  <c r="CX30" i="6" s="1"/>
  <c r="F30" i="7" s="1"/>
  <c r="BB30" i="7" s="1"/>
  <c r="CV29" i="6"/>
  <c r="DH29" i="6" s="1"/>
  <c r="P29" i="7" s="1"/>
  <c r="BL29" i="7" s="1"/>
  <c r="CT29" i="6"/>
  <c r="DF29" i="6" s="1"/>
  <c r="N29" i="7" s="1"/>
  <c r="BJ29" i="7" s="1"/>
  <c r="CR29" i="6"/>
  <c r="DD29" i="6" s="1"/>
  <c r="L29" i="7" s="1"/>
  <c r="BH29" i="7" s="1"/>
  <c r="CP29" i="6"/>
  <c r="DB29" i="6" s="1"/>
  <c r="J29" i="7" s="1"/>
  <c r="BF29" i="7" s="1"/>
  <c r="CN29" i="6"/>
  <c r="CZ29" i="6" s="1"/>
  <c r="H29" i="7" s="1"/>
  <c r="BD29" i="7" s="1"/>
  <c r="CL29" i="6"/>
  <c r="CX29" i="6" s="1"/>
  <c r="F29" i="7" s="1"/>
  <c r="BB29" i="7" s="1"/>
  <c r="CV28" i="6"/>
  <c r="DH28" i="6" s="1"/>
  <c r="P28" i="7" s="1"/>
  <c r="BL28" i="7" s="1"/>
  <c r="CT28" i="6"/>
  <c r="DF28" i="6" s="1"/>
  <c r="N28" i="7" s="1"/>
  <c r="BJ28" i="7" s="1"/>
  <c r="CR28" i="6"/>
  <c r="DD28" i="6" s="1"/>
  <c r="L28" i="7" s="1"/>
  <c r="BH28" i="7" s="1"/>
  <c r="CP28" i="6"/>
  <c r="DB28" i="6" s="1"/>
  <c r="J28" i="7" s="1"/>
  <c r="BF28" i="7" s="1"/>
  <c r="CN28" i="6"/>
  <c r="CZ28" i="6" s="1"/>
  <c r="H28" i="7" s="1"/>
  <c r="BD28" i="7" s="1"/>
  <c r="CL28" i="6"/>
  <c r="CX28" i="6" s="1"/>
  <c r="F28" i="7" s="1"/>
  <c r="BB28" i="7" s="1"/>
  <c r="CV27" i="6"/>
  <c r="DH27" i="6" s="1"/>
  <c r="P27" i="7" s="1"/>
  <c r="BL27" i="7" s="1"/>
  <c r="CT27" i="6"/>
  <c r="DF27" i="6" s="1"/>
  <c r="N27" i="7" s="1"/>
  <c r="BJ27" i="7" s="1"/>
  <c r="CR27" i="6"/>
  <c r="DD27" i="6" s="1"/>
  <c r="L27" i="7" s="1"/>
  <c r="BH27" i="7" s="1"/>
  <c r="CP27" i="6"/>
  <c r="DB27" i="6" s="1"/>
  <c r="J27" i="7" s="1"/>
  <c r="BF27" i="7" s="1"/>
  <c r="CN27" i="6"/>
  <c r="CZ27" i="6" s="1"/>
  <c r="H27" i="7" s="1"/>
  <c r="BD27" i="7" s="1"/>
  <c r="CL27" i="6"/>
  <c r="CX27" i="6" s="1"/>
  <c r="F27" i="7" s="1"/>
  <c r="BB27" i="7" s="1"/>
  <c r="CV26" i="6"/>
  <c r="DH26" i="6" s="1"/>
  <c r="P26" i="7" s="1"/>
  <c r="BL26" i="7" s="1"/>
  <c r="CT26" i="6"/>
  <c r="DF26" i="6" s="1"/>
  <c r="N26" i="7" s="1"/>
  <c r="BJ26" i="7" s="1"/>
  <c r="CR26" i="6"/>
  <c r="DD26" i="6" s="1"/>
  <c r="L26" i="7" s="1"/>
  <c r="BH26" i="7" s="1"/>
  <c r="CP26" i="6"/>
  <c r="DB26" i="6" s="1"/>
  <c r="J26" i="7" s="1"/>
  <c r="BF26" i="7" s="1"/>
  <c r="CN26" i="6"/>
  <c r="CZ26" i="6" s="1"/>
  <c r="H26" i="7" s="1"/>
  <c r="BD26" i="7" s="1"/>
  <c r="CL26" i="6"/>
  <c r="CX26" i="6" s="1"/>
  <c r="F26" i="7" s="1"/>
  <c r="BB26" i="7" s="1"/>
  <c r="CV25" i="6"/>
  <c r="DH25" i="6" s="1"/>
  <c r="P25" i="7" s="1"/>
  <c r="BL25" i="7" s="1"/>
  <c r="CT25" i="6"/>
  <c r="DF25" i="6" s="1"/>
  <c r="N25" i="7" s="1"/>
  <c r="BJ25" i="7" s="1"/>
  <c r="CR25" i="6"/>
  <c r="DD25" i="6" s="1"/>
  <c r="L25" i="7" s="1"/>
  <c r="BH25" i="7" s="1"/>
  <c r="CP25" i="6"/>
  <c r="DB25" i="6" s="1"/>
  <c r="J25" i="7" s="1"/>
  <c r="BF25" i="7" s="1"/>
  <c r="CN25" i="6"/>
  <c r="CZ25" i="6" s="1"/>
  <c r="H25" i="7" s="1"/>
  <c r="BD25" i="7" s="1"/>
  <c r="CL25" i="6"/>
  <c r="CX25" i="6" s="1"/>
  <c r="F25" i="7" s="1"/>
  <c r="BB25" i="7" s="1"/>
  <c r="CV24" i="6"/>
  <c r="DH24" i="6" s="1"/>
  <c r="P24" i="7" s="1"/>
  <c r="BL24" i="7" s="1"/>
  <c r="CT24" i="6"/>
  <c r="DF24" i="6" s="1"/>
  <c r="N24" i="7" s="1"/>
  <c r="BJ24" i="7" s="1"/>
  <c r="CR24" i="6"/>
  <c r="DD24" i="6" s="1"/>
  <c r="L24" i="7" s="1"/>
  <c r="BH24" i="7" s="1"/>
  <c r="CP24" i="6"/>
  <c r="DB24" i="6" s="1"/>
  <c r="J24" i="7" s="1"/>
  <c r="BF24" i="7" s="1"/>
  <c r="CN24" i="6"/>
  <c r="CZ24" i="6" s="1"/>
  <c r="H24" i="7" s="1"/>
  <c r="BD24" i="7" s="1"/>
  <c r="CL24" i="6"/>
  <c r="CX24" i="6" s="1"/>
  <c r="F24" i="7" s="1"/>
  <c r="BB24" i="7" s="1"/>
  <c r="CV23" i="6"/>
  <c r="DH23" i="6" s="1"/>
  <c r="P23" i="7" s="1"/>
  <c r="BL23" i="7" s="1"/>
  <c r="CT23" i="6"/>
  <c r="DF23" i="6" s="1"/>
  <c r="N23" i="7" s="1"/>
  <c r="BJ23" i="7" s="1"/>
  <c r="CR23" i="6"/>
  <c r="DD23" i="6" s="1"/>
  <c r="L23" i="7" s="1"/>
  <c r="BH23" i="7" s="1"/>
  <c r="CP23" i="6"/>
  <c r="DB23" i="6" s="1"/>
  <c r="J23" i="7" s="1"/>
  <c r="BF23" i="7" s="1"/>
  <c r="CN23" i="6"/>
  <c r="CZ23" i="6" s="1"/>
  <c r="H23" i="7" s="1"/>
  <c r="BD23" i="7" s="1"/>
  <c r="CL23" i="6"/>
  <c r="CX23" i="6" s="1"/>
  <c r="F23" i="7" s="1"/>
  <c r="BB23" i="7" s="1"/>
  <c r="CV22" i="6"/>
  <c r="DH22" i="6" s="1"/>
  <c r="P22" i="7" s="1"/>
  <c r="BL22" i="7" s="1"/>
  <c r="CT22" i="6"/>
  <c r="DF22" i="6" s="1"/>
  <c r="N22" i="7" s="1"/>
  <c r="BJ22" i="7" s="1"/>
  <c r="CR22" i="6"/>
  <c r="DD22" i="6" s="1"/>
  <c r="L22" i="7" s="1"/>
  <c r="BH22" i="7" s="1"/>
  <c r="CP22" i="6"/>
  <c r="DB22" i="6" s="1"/>
  <c r="J22" i="7" s="1"/>
  <c r="BF22" i="7" s="1"/>
  <c r="CN22" i="6"/>
  <c r="CZ22" i="6" s="1"/>
  <c r="H22" i="7" s="1"/>
  <c r="BD22" i="7" s="1"/>
  <c r="CL22" i="6"/>
  <c r="CX22" i="6" s="1"/>
  <c r="F22" i="7" s="1"/>
  <c r="BB22" i="7" s="1"/>
  <c r="CV21" i="6"/>
  <c r="DH21" i="6" s="1"/>
  <c r="P21" i="7" s="1"/>
  <c r="BL21" i="7" s="1"/>
  <c r="CT21" i="6"/>
  <c r="DF21" i="6" s="1"/>
  <c r="N21" i="7" s="1"/>
  <c r="BJ21" i="7" s="1"/>
  <c r="CR21" i="6"/>
  <c r="DD21" i="6" s="1"/>
  <c r="L21" i="7" s="1"/>
  <c r="BH21" i="7" s="1"/>
  <c r="CP21" i="6"/>
  <c r="DB21" i="6" s="1"/>
  <c r="J21" i="7" s="1"/>
  <c r="BF21" i="7" s="1"/>
  <c r="CN21" i="6"/>
  <c r="CZ21" i="6" s="1"/>
  <c r="H21" i="7" s="1"/>
  <c r="BD21" i="7" s="1"/>
  <c r="CL21" i="6"/>
  <c r="CX21" i="6" s="1"/>
  <c r="F21" i="7" s="1"/>
  <c r="BB21" i="7" s="1"/>
  <c r="CV20" i="6"/>
  <c r="DH20" i="6" s="1"/>
  <c r="P20" i="7" s="1"/>
  <c r="BL20" i="7" s="1"/>
  <c r="CT20" i="6"/>
  <c r="DF20" i="6" s="1"/>
  <c r="N20" i="7" s="1"/>
  <c r="BJ20" i="7" s="1"/>
  <c r="CR20" i="6"/>
  <c r="DD20" i="6" s="1"/>
  <c r="L20" i="7" s="1"/>
  <c r="BH20" i="7" s="1"/>
  <c r="CP20" i="6"/>
  <c r="DB20" i="6" s="1"/>
  <c r="J20" i="7" s="1"/>
  <c r="BF20" i="7" s="1"/>
  <c r="CN20" i="6"/>
  <c r="CZ20" i="6" s="1"/>
  <c r="H20" i="7" s="1"/>
  <c r="BD20" i="7" s="1"/>
  <c r="CL20" i="6"/>
  <c r="CX20" i="6" s="1"/>
  <c r="F20" i="7" s="1"/>
  <c r="BB20" i="7" s="1"/>
  <c r="CV19" i="6"/>
  <c r="DH19" i="6" s="1"/>
  <c r="P19" i="7" s="1"/>
  <c r="BL19" i="7" s="1"/>
  <c r="CT19" i="6"/>
  <c r="DF19" i="6" s="1"/>
  <c r="N19" i="7" s="1"/>
  <c r="BJ19" i="7" s="1"/>
  <c r="CR19" i="6"/>
  <c r="DD19" i="6" s="1"/>
  <c r="L19" i="7" s="1"/>
  <c r="BH19" i="7" s="1"/>
  <c r="CP19" i="6"/>
  <c r="DB19" i="6" s="1"/>
  <c r="J19" i="7" s="1"/>
  <c r="BF19" i="7" s="1"/>
  <c r="CN19" i="6"/>
  <c r="CZ19" i="6" s="1"/>
  <c r="H19" i="7" s="1"/>
  <c r="BD19" i="7" s="1"/>
  <c r="CL19" i="6"/>
  <c r="CX19" i="6" s="1"/>
  <c r="F19" i="7" s="1"/>
  <c r="BB19" i="7" s="1"/>
  <c r="CV18" i="6"/>
  <c r="DH18" i="6" s="1"/>
  <c r="P18" i="7" s="1"/>
  <c r="BL18" i="7" s="1"/>
  <c r="CT18" i="6"/>
  <c r="DF18" i="6" s="1"/>
  <c r="N18" i="7" s="1"/>
  <c r="BJ18" i="7" s="1"/>
  <c r="CR18" i="6"/>
  <c r="DD18" i="6" s="1"/>
  <c r="L18" i="7" s="1"/>
  <c r="BH18" i="7" s="1"/>
  <c r="CP18" i="6"/>
  <c r="DB18" i="6" s="1"/>
  <c r="J18" i="7" s="1"/>
  <c r="BF18" i="7" s="1"/>
  <c r="CN18" i="6"/>
  <c r="CZ18" i="6" s="1"/>
  <c r="H18" i="7" s="1"/>
  <c r="BD18" i="7" s="1"/>
  <c r="CL18" i="6"/>
  <c r="CX18" i="6" s="1"/>
  <c r="F18" i="7" s="1"/>
  <c r="BB18" i="7" s="1"/>
  <c r="CV17" i="6"/>
  <c r="DH17" i="6" s="1"/>
  <c r="P17" i="7" s="1"/>
  <c r="BL17" i="7" s="1"/>
  <c r="CT17" i="6"/>
  <c r="DF17" i="6" s="1"/>
  <c r="N17" i="7" s="1"/>
  <c r="BJ17" i="7" s="1"/>
  <c r="CR17" i="6"/>
  <c r="DD17" i="6" s="1"/>
  <c r="L17" i="7" s="1"/>
  <c r="BH17" i="7" s="1"/>
  <c r="CP17" i="6"/>
  <c r="DB17" i="6" s="1"/>
  <c r="J17" i="7" s="1"/>
  <c r="BF17" i="7" s="1"/>
  <c r="CN17" i="6"/>
  <c r="CZ17" i="6" s="1"/>
  <c r="H17" i="7" s="1"/>
  <c r="BD17" i="7" s="1"/>
  <c r="CL17" i="6"/>
  <c r="CX17" i="6" s="1"/>
  <c r="F17" i="7" s="1"/>
  <c r="BB17" i="7" s="1"/>
  <c r="CV16" i="6"/>
  <c r="DH16" i="6" s="1"/>
  <c r="P16" i="7" s="1"/>
  <c r="BL16" i="7" s="1"/>
  <c r="CT16" i="6"/>
  <c r="DF16" i="6" s="1"/>
  <c r="N16" i="7" s="1"/>
  <c r="BJ16" i="7" s="1"/>
  <c r="CR16" i="6"/>
  <c r="DD16" i="6" s="1"/>
  <c r="L16" i="7" s="1"/>
  <c r="BH16" i="7" s="1"/>
  <c r="CP16" i="6"/>
  <c r="DB16" i="6" s="1"/>
  <c r="J16" i="7" s="1"/>
  <c r="BF16" i="7" s="1"/>
  <c r="CN16" i="6"/>
  <c r="CZ16" i="6" s="1"/>
  <c r="H16" i="7" s="1"/>
  <c r="BD16" i="7" s="1"/>
  <c r="CL16" i="6"/>
  <c r="CX16" i="6" s="1"/>
  <c r="F16" i="7" s="1"/>
  <c r="BB16" i="7" s="1"/>
  <c r="CV15" i="6"/>
  <c r="DH15" i="6" s="1"/>
  <c r="P15" i="7" s="1"/>
  <c r="BL15" i="7" s="1"/>
  <c r="CT15" i="6"/>
  <c r="DF15" i="6" s="1"/>
  <c r="N15" i="7" s="1"/>
  <c r="BJ15" i="7" s="1"/>
  <c r="CR15" i="6"/>
  <c r="DD15" i="6" s="1"/>
  <c r="L15" i="7" s="1"/>
  <c r="BH15" i="7" s="1"/>
  <c r="CP15" i="6"/>
  <c r="DB15" i="6" s="1"/>
  <c r="J15" i="7" s="1"/>
  <c r="BF15" i="7" s="1"/>
  <c r="CN15" i="6"/>
  <c r="CZ15" i="6" s="1"/>
  <c r="H15" i="7" s="1"/>
  <c r="BD15" i="7" s="1"/>
  <c r="CL15" i="6"/>
  <c r="CX15" i="6" s="1"/>
  <c r="F15" i="7" s="1"/>
  <c r="BB15" i="7" s="1"/>
  <c r="CV14" i="6"/>
  <c r="DH14" i="6" s="1"/>
  <c r="P14" i="7" s="1"/>
  <c r="BL14" i="7" s="1"/>
  <c r="CT14" i="6"/>
  <c r="DF14" i="6" s="1"/>
  <c r="N14" i="7" s="1"/>
  <c r="BJ14" i="7" s="1"/>
  <c r="CR14" i="6"/>
  <c r="DD14" i="6" s="1"/>
  <c r="L14" i="7" s="1"/>
  <c r="BH14" i="7" s="1"/>
  <c r="CP14" i="6"/>
  <c r="DB14" i="6" s="1"/>
  <c r="J14" i="7" s="1"/>
  <c r="BF14" i="7" s="1"/>
  <c r="CN14" i="6"/>
  <c r="CZ14" i="6" s="1"/>
  <c r="H14" i="7" s="1"/>
  <c r="BD14" i="7" s="1"/>
  <c r="CL14" i="6"/>
  <c r="CX14" i="6" s="1"/>
  <c r="F14" i="7" s="1"/>
  <c r="BB14" i="7" s="1"/>
  <c r="CV13" i="6"/>
  <c r="DH13" i="6" s="1"/>
  <c r="P13" i="7" s="1"/>
  <c r="BL13" i="7" s="1"/>
  <c r="CT13" i="6"/>
  <c r="DF13" i="6" s="1"/>
  <c r="N13" i="7" s="1"/>
  <c r="BJ13" i="7" s="1"/>
  <c r="CR13" i="6"/>
  <c r="DD13" i="6" s="1"/>
  <c r="L13" i="7" s="1"/>
  <c r="BH13" i="7" s="1"/>
  <c r="CP13" i="6"/>
  <c r="DB13" i="6" s="1"/>
  <c r="J13" i="7" s="1"/>
  <c r="BF13" i="7" s="1"/>
  <c r="CN13" i="6"/>
  <c r="CZ13" i="6" s="1"/>
  <c r="H13" i="7" s="1"/>
  <c r="BD13" i="7" s="1"/>
  <c r="CL13" i="6"/>
  <c r="CX13" i="6" s="1"/>
  <c r="F13" i="7" s="1"/>
  <c r="BB13" i="7" s="1"/>
  <c r="CV12" i="6"/>
  <c r="DH12" i="6" s="1"/>
  <c r="P12" i="7" s="1"/>
  <c r="BL12" i="7" s="1"/>
  <c r="CT12" i="6"/>
  <c r="DF12" i="6" s="1"/>
  <c r="N12" i="7" s="1"/>
  <c r="BJ12" i="7" s="1"/>
  <c r="CR12" i="6"/>
  <c r="DD12" i="6" s="1"/>
  <c r="L12" i="7" s="1"/>
  <c r="BH12" i="7" s="1"/>
  <c r="CP12" i="6"/>
  <c r="DB12" i="6" s="1"/>
  <c r="J12" i="7" s="1"/>
  <c r="BF12" i="7" s="1"/>
  <c r="CN12" i="6"/>
  <c r="CZ12" i="6" s="1"/>
  <c r="H12" i="7" s="1"/>
  <c r="BD12" i="7" s="1"/>
  <c r="CL12" i="6"/>
  <c r="CX12" i="6" s="1"/>
  <c r="F12" i="7" s="1"/>
  <c r="BB12" i="7" s="1"/>
  <c r="CV11" i="6"/>
  <c r="DH11" i="6" s="1"/>
  <c r="P11" i="7" s="1"/>
  <c r="BL11" i="7" s="1"/>
  <c r="CT11" i="6"/>
  <c r="DF11" i="6" s="1"/>
  <c r="N11" i="7" s="1"/>
  <c r="BJ11" i="7" s="1"/>
  <c r="CR11" i="6"/>
  <c r="DD11" i="6" s="1"/>
  <c r="L11" i="7" s="1"/>
  <c r="BH11" i="7" s="1"/>
  <c r="CP11" i="6"/>
  <c r="DB11" i="6" s="1"/>
  <c r="J11" i="7" s="1"/>
  <c r="BF11" i="7" s="1"/>
  <c r="CN11" i="6"/>
  <c r="CZ11" i="6" s="1"/>
  <c r="H11" i="7" s="1"/>
  <c r="BD11" i="7" s="1"/>
  <c r="CL11" i="6"/>
  <c r="CX11" i="6" s="1"/>
  <c r="F11" i="7" s="1"/>
  <c r="BB11" i="7" s="1"/>
  <c r="CV10" i="6"/>
  <c r="DH10" i="6" s="1"/>
  <c r="P10" i="7" s="1"/>
  <c r="BL10" i="7" s="1"/>
  <c r="CT10" i="6"/>
  <c r="DF10" i="6" s="1"/>
  <c r="N10" i="7" s="1"/>
  <c r="BJ10" i="7" s="1"/>
  <c r="CR10" i="6"/>
  <c r="DD10" i="6" s="1"/>
  <c r="L10" i="7" s="1"/>
  <c r="BH10" i="7" s="1"/>
  <c r="CP10" i="6"/>
  <c r="DB10" i="6" s="1"/>
  <c r="J10" i="7" s="1"/>
  <c r="BF10" i="7" s="1"/>
  <c r="CN10" i="6"/>
  <c r="CZ10" i="6" s="1"/>
  <c r="H10" i="7" s="1"/>
  <c r="BD10" i="7" s="1"/>
  <c r="CL10" i="6"/>
  <c r="CX10" i="6" s="1"/>
  <c r="F10" i="7" s="1"/>
  <c r="BB10" i="7" s="1"/>
  <c r="CV9" i="6"/>
  <c r="DH9" i="6" s="1"/>
  <c r="P9" i="7" s="1"/>
  <c r="BL9" i="7" s="1"/>
  <c r="CT9" i="6"/>
  <c r="DF9" i="6" s="1"/>
  <c r="N9" i="7" s="1"/>
  <c r="BJ9" i="7" s="1"/>
  <c r="CR9" i="6"/>
  <c r="DD9" i="6" s="1"/>
  <c r="L9" i="7" s="1"/>
  <c r="BH9" i="7" s="1"/>
  <c r="CP9" i="6"/>
  <c r="DB9" i="6" s="1"/>
  <c r="J9" i="7" s="1"/>
  <c r="BF9" i="7" s="1"/>
  <c r="CN9" i="6"/>
  <c r="CZ9" i="6" s="1"/>
  <c r="H9" i="7" s="1"/>
  <c r="BD9" i="7" s="1"/>
  <c r="CL9" i="6"/>
  <c r="CX9" i="6" s="1"/>
  <c r="F9" i="7" s="1"/>
  <c r="BB9" i="7" s="1"/>
  <c r="CV8" i="6"/>
  <c r="DH8" i="6" s="1"/>
  <c r="P8" i="7" s="1"/>
  <c r="BL8" i="7" s="1"/>
  <c r="CT8" i="6"/>
  <c r="DF8" i="6" s="1"/>
  <c r="N8" i="7" s="1"/>
  <c r="BJ8" i="7" s="1"/>
  <c r="CR8" i="6"/>
  <c r="DD8" i="6" s="1"/>
  <c r="L8" i="7" s="1"/>
  <c r="BH8" i="7" s="1"/>
  <c r="CP8" i="6"/>
  <c r="DB8" i="6" s="1"/>
  <c r="J8" i="7" s="1"/>
  <c r="BF8" i="7" s="1"/>
  <c r="CN8" i="6"/>
  <c r="CZ8" i="6" s="1"/>
  <c r="H8" i="7" s="1"/>
  <c r="BD8" i="7" s="1"/>
  <c r="CL8" i="6"/>
  <c r="CX8" i="6" s="1"/>
  <c r="F8" i="7" s="1"/>
  <c r="BB8" i="7" s="1"/>
  <c r="CV7" i="6"/>
  <c r="DH7" i="6" s="1"/>
  <c r="P7" i="7" s="1"/>
  <c r="BL7" i="7" s="1"/>
  <c r="CT7" i="6"/>
  <c r="DF7" i="6" s="1"/>
  <c r="N7" i="7" s="1"/>
  <c r="BJ7" i="7" s="1"/>
  <c r="CR7" i="6"/>
  <c r="DD7" i="6" s="1"/>
  <c r="L7" i="7" s="1"/>
  <c r="BH7" i="7" s="1"/>
  <c r="CP7" i="6"/>
  <c r="DB7" i="6" s="1"/>
  <c r="J7" i="7" s="1"/>
  <c r="BF7" i="7" s="1"/>
  <c r="CN7" i="6"/>
  <c r="CZ7" i="6" s="1"/>
  <c r="H7" i="7" s="1"/>
  <c r="BD7" i="7" s="1"/>
  <c r="CL7" i="6"/>
  <c r="CX7" i="6" s="1"/>
  <c r="F7" i="7" s="1"/>
  <c r="BB7" i="7" s="1"/>
  <c r="CV6" i="6"/>
  <c r="DH6" i="6" s="1"/>
  <c r="P6" i="7" s="1"/>
  <c r="BL6" i="7" s="1"/>
  <c r="CT6" i="6"/>
  <c r="DF6" i="6" s="1"/>
  <c r="N6" i="7" s="1"/>
  <c r="BJ6" i="7" s="1"/>
  <c r="CR6" i="6"/>
  <c r="DD6" i="6" s="1"/>
  <c r="L6" i="7" s="1"/>
  <c r="BH6" i="7" s="1"/>
  <c r="CP6" i="6"/>
  <c r="DB6" i="6" s="1"/>
  <c r="J6" i="7" s="1"/>
  <c r="BF6" i="7" s="1"/>
  <c r="CN6" i="6"/>
  <c r="CZ6" i="6" s="1"/>
  <c r="H6" i="7" s="1"/>
  <c r="BD6" i="7" s="1"/>
  <c r="CL6" i="6"/>
  <c r="CX6" i="6" s="1"/>
  <c r="F6" i="7" s="1"/>
  <c r="BB6" i="7" s="1"/>
  <c r="CV5" i="6"/>
  <c r="DH5" i="6" s="1"/>
  <c r="P5" i="7" s="1"/>
  <c r="BL5" i="7" s="1"/>
  <c r="CT5" i="6"/>
  <c r="DF5" i="6" s="1"/>
  <c r="N5" i="7" s="1"/>
  <c r="BJ5" i="7" s="1"/>
  <c r="CR5" i="6"/>
  <c r="DD5" i="6" s="1"/>
  <c r="L5" i="7" s="1"/>
  <c r="BH5" i="7" s="1"/>
  <c r="CP5" i="6"/>
  <c r="DB5" i="6" s="1"/>
  <c r="J5" i="7" s="1"/>
  <c r="BF5" i="7" s="1"/>
  <c r="CN5" i="6"/>
  <c r="CZ5" i="6" s="1"/>
  <c r="H5" i="7" s="1"/>
  <c r="BD5" i="7" s="1"/>
  <c r="CL5" i="6"/>
  <c r="CX5" i="6" s="1"/>
  <c r="F5" i="7" s="1"/>
  <c r="BB5" i="7" s="1"/>
  <c r="CS72" i="6"/>
  <c r="DE72" i="6" s="1"/>
  <c r="M72" i="7" s="1"/>
  <c r="BI72" i="7" s="1"/>
  <c r="CK72" i="6"/>
  <c r="CW72" i="6" s="1"/>
  <c r="E72" i="7" s="1"/>
  <c r="BA72" i="7" s="1"/>
  <c r="CU71" i="6"/>
  <c r="DG71" i="6" s="1"/>
  <c r="O71" i="7" s="1"/>
  <c r="BK71" i="7" s="1"/>
  <c r="CM71" i="6"/>
  <c r="CY71" i="6" s="1"/>
  <c r="G71" i="7" s="1"/>
  <c r="BC71" i="7" s="1"/>
  <c r="CS70" i="6"/>
  <c r="DE70" i="6" s="1"/>
  <c r="M70" i="7" s="1"/>
  <c r="BI70" i="7" s="1"/>
  <c r="CK70" i="6"/>
  <c r="CW70" i="6" s="1"/>
  <c r="E70" i="7" s="1"/>
  <c r="BA70" i="7" s="1"/>
  <c r="CU69" i="6"/>
  <c r="DG69" i="6" s="1"/>
  <c r="O69" i="7" s="1"/>
  <c r="BK69" i="7" s="1"/>
  <c r="CM69" i="6"/>
  <c r="CY69" i="6" s="1"/>
  <c r="G69" i="7" s="1"/>
  <c r="BC69" i="7" s="1"/>
  <c r="CS68" i="6"/>
  <c r="DE68" i="6" s="1"/>
  <c r="M68" i="7" s="1"/>
  <c r="BI68" i="7" s="1"/>
  <c r="CK68" i="6"/>
  <c r="CW68" i="6" s="1"/>
  <c r="E68" i="7" s="1"/>
  <c r="BA68" i="7" s="1"/>
  <c r="CU67" i="6"/>
  <c r="DG67" i="6" s="1"/>
  <c r="O67" i="7" s="1"/>
  <c r="BK67" i="7" s="1"/>
  <c r="CM67" i="6"/>
  <c r="CY67" i="6" s="1"/>
  <c r="G67" i="7" s="1"/>
  <c r="BC67" i="7" s="1"/>
  <c r="CS66" i="6"/>
  <c r="DE66" i="6" s="1"/>
  <c r="M66" i="7" s="1"/>
  <c r="BI66" i="7" s="1"/>
  <c r="CK66" i="6"/>
  <c r="CW66" i="6" s="1"/>
  <c r="E66" i="7" s="1"/>
  <c r="BA66" i="7" s="1"/>
  <c r="CU65" i="6"/>
  <c r="DG65" i="6" s="1"/>
  <c r="O65" i="7" s="1"/>
  <c r="BK65" i="7" s="1"/>
  <c r="CM65" i="6"/>
  <c r="CY65" i="6" s="1"/>
  <c r="G65" i="7" s="1"/>
  <c r="BC65" i="7" s="1"/>
  <c r="CS64" i="6"/>
  <c r="DE64" i="6" s="1"/>
  <c r="M64" i="7" s="1"/>
  <c r="BI64" i="7" s="1"/>
  <c r="CK64" i="6"/>
  <c r="CW64" i="6" s="1"/>
  <c r="E64" i="7" s="1"/>
  <c r="BA64" i="7" s="1"/>
  <c r="CU63" i="6"/>
  <c r="DG63" i="6" s="1"/>
  <c r="O63" i="7" s="1"/>
  <c r="BK63" i="7" s="1"/>
  <c r="CM63" i="6"/>
  <c r="CY63" i="6" s="1"/>
  <c r="G63" i="7" s="1"/>
  <c r="BC63" i="7" s="1"/>
  <c r="CS62" i="6"/>
  <c r="DE62" i="6" s="1"/>
  <c r="M62" i="7" s="1"/>
  <c r="BI62" i="7" s="1"/>
  <c r="CK62" i="6"/>
  <c r="CW62" i="6" s="1"/>
  <c r="E62" i="7" s="1"/>
  <c r="BA62" i="7" s="1"/>
  <c r="CU61" i="6"/>
  <c r="DG61" i="6" s="1"/>
  <c r="O61" i="7" s="1"/>
  <c r="BK61" i="7" s="1"/>
  <c r="CM61" i="6"/>
  <c r="CY61" i="6" s="1"/>
  <c r="G61" i="7" s="1"/>
  <c r="BC61" i="7" s="1"/>
  <c r="CS60" i="6"/>
  <c r="DE60" i="6" s="1"/>
  <c r="M60" i="7" s="1"/>
  <c r="BI60" i="7" s="1"/>
  <c r="CK60" i="6"/>
  <c r="CW60" i="6" s="1"/>
  <c r="E60" i="7" s="1"/>
  <c r="BA60" i="7" s="1"/>
  <c r="CU59" i="6"/>
  <c r="DG59" i="6" s="1"/>
  <c r="O59" i="7" s="1"/>
  <c r="BK59" i="7" s="1"/>
  <c r="CM59" i="6"/>
  <c r="CY59" i="6" s="1"/>
  <c r="G59" i="7" s="1"/>
  <c r="BC59" i="7" s="1"/>
  <c r="CS58" i="6"/>
  <c r="DE58" i="6" s="1"/>
  <c r="M58" i="7" s="1"/>
  <c r="BI58" i="7" s="1"/>
  <c r="CK58" i="6"/>
  <c r="CW58" i="6" s="1"/>
  <c r="E58" i="7" s="1"/>
  <c r="BA58" i="7" s="1"/>
  <c r="CU57" i="6"/>
  <c r="DG57" i="6" s="1"/>
  <c r="O57" i="7" s="1"/>
  <c r="BK57" i="7" s="1"/>
  <c r="CM57" i="6"/>
  <c r="CY57" i="6" s="1"/>
  <c r="G57" i="7" s="1"/>
  <c r="BC57" i="7" s="1"/>
  <c r="CS56" i="6"/>
  <c r="DE56" i="6" s="1"/>
  <c r="M56" i="7" s="1"/>
  <c r="BI56" i="7" s="1"/>
  <c r="CK56" i="6"/>
  <c r="CW56" i="6" s="1"/>
  <c r="E56" i="7" s="1"/>
  <c r="BA56" i="7" s="1"/>
  <c r="CU55" i="6"/>
  <c r="DG55" i="6" s="1"/>
  <c r="O55" i="7" s="1"/>
  <c r="BK55" i="7" s="1"/>
  <c r="CM55" i="6"/>
  <c r="CY55" i="6" s="1"/>
  <c r="G55" i="7" s="1"/>
  <c r="BC55" i="7" s="1"/>
  <c r="CS54" i="6"/>
  <c r="DE54" i="6" s="1"/>
  <c r="M54" i="7" s="1"/>
  <c r="BI54" i="7" s="1"/>
  <c r="CK54" i="6"/>
  <c r="CW54" i="6" s="1"/>
  <c r="E54" i="7" s="1"/>
  <c r="BA54" i="7" s="1"/>
  <c r="CU53" i="6"/>
  <c r="DG53" i="6" s="1"/>
  <c r="O53" i="7" s="1"/>
  <c r="BK53" i="7" s="1"/>
  <c r="CM53" i="6"/>
  <c r="CY53" i="6" s="1"/>
  <c r="G53" i="7" s="1"/>
  <c r="BC53" i="7" s="1"/>
  <c r="CS52" i="6"/>
  <c r="DE52" i="6" s="1"/>
  <c r="M52" i="7" s="1"/>
  <c r="BI52" i="7" s="1"/>
  <c r="CN52" i="6"/>
  <c r="CZ52" i="6" s="1"/>
  <c r="H52" i="7" s="1"/>
  <c r="BD52" i="7" s="1"/>
  <c r="CV51" i="6"/>
  <c r="DH51" i="6" s="1"/>
  <c r="P51" i="7" s="1"/>
  <c r="BL51" i="7" s="1"/>
  <c r="CR51" i="6"/>
  <c r="DD51" i="6" s="1"/>
  <c r="L51" i="7" s="1"/>
  <c r="BH51" i="7" s="1"/>
  <c r="CN51" i="6"/>
  <c r="CZ51" i="6" s="1"/>
  <c r="H51" i="7" s="1"/>
  <c r="BD51" i="7" s="1"/>
  <c r="CV50" i="6"/>
  <c r="DH50" i="6" s="1"/>
  <c r="P50" i="7" s="1"/>
  <c r="BL50" i="7" s="1"/>
  <c r="CR50" i="6"/>
  <c r="DD50" i="6" s="1"/>
  <c r="L50" i="7" s="1"/>
  <c r="BH50" i="7" s="1"/>
  <c r="CN50" i="6"/>
  <c r="CZ50" i="6" s="1"/>
  <c r="H50" i="7" s="1"/>
  <c r="BD50" i="7" s="1"/>
  <c r="CV49" i="6"/>
  <c r="DH49" i="6" s="1"/>
  <c r="P49" i="7" s="1"/>
  <c r="BL49" i="7" s="1"/>
  <c r="CR49" i="6"/>
  <c r="DD49" i="6" s="1"/>
  <c r="L49" i="7" s="1"/>
  <c r="BH49" i="7" s="1"/>
  <c r="CN49" i="6"/>
  <c r="CZ49" i="6" s="1"/>
  <c r="H49" i="7" s="1"/>
  <c r="BD49" i="7" s="1"/>
  <c r="CV48" i="6"/>
  <c r="DH48" i="6" s="1"/>
  <c r="P48" i="7" s="1"/>
  <c r="BL48" i="7" s="1"/>
  <c r="CR48" i="6"/>
  <c r="DD48" i="6" s="1"/>
  <c r="L48" i="7" s="1"/>
  <c r="BH48" i="7" s="1"/>
  <c r="CN48" i="6"/>
  <c r="CZ48" i="6" s="1"/>
  <c r="H48" i="7" s="1"/>
  <c r="BD48" i="7" s="1"/>
  <c r="CV47" i="6"/>
  <c r="DH47" i="6" s="1"/>
  <c r="P47" i="7" s="1"/>
  <c r="BL47" i="7" s="1"/>
  <c r="CR47" i="6"/>
  <c r="DD47" i="6" s="1"/>
  <c r="L47" i="7" s="1"/>
  <c r="BH47" i="7" s="1"/>
  <c r="CN47" i="6"/>
  <c r="CZ47" i="6" s="1"/>
  <c r="H47" i="7" s="1"/>
  <c r="BD47" i="7" s="1"/>
  <c r="CV46" i="6"/>
  <c r="DH46" i="6" s="1"/>
  <c r="P46" i="7" s="1"/>
  <c r="BL46" i="7" s="1"/>
  <c r="CR46" i="6"/>
  <c r="DD46" i="6" s="1"/>
  <c r="L46" i="7" s="1"/>
  <c r="BH46" i="7" s="1"/>
  <c r="CN46" i="6"/>
  <c r="CZ46" i="6" s="1"/>
  <c r="H46" i="7" s="1"/>
  <c r="BD46" i="7" s="1"/>
  <c r="CV45" i="6"/>
  <c r="DH45" i="6" s="1"/>
  <c r="P45" i="7" s="1"/>
  <c r="BL45" i="7" s="1"/>
  <c r="CR45" i="6"/>
  <c r="DD45" i="6" s="1"/>
  <c r="L45" i="7" s="1"/>
  <c r="BH45" i="7" s="1"/>
  <c r="CN45" i="6"/>
  <c r="CZ45" i="6" s="1"/>
  <c r="H45" i="7" s="1"/>
  <c r="BD45" i="7" s="1"/>
  <c r="CV44" i="6"/>
  <c r="DH44" i="6" s="1"/>
  <c r="P44" i="7" s="1"/>
  <c r="BL44" i="7" s="1"/>
  <c r="CR44" i="6"/>
  <c r="DD44" i="6" s="1"/>
  <c r="L44" i="7" s="1"/>
  <c r="BH44" i="7" s="1"/>
  <c r="CN44" i="6"/>
  <c r="CZ44" i="6" s="1"/>
  <c r="H44" i="7" s="1"/>
  <c r="BD44" i="7" s="1"/>
  <c r="CV43" i="6"/>
  <c r="DH43" i="6" s="1"/>
  <c r="P43" i="7" s="1"/>
  <c r="BL43" i="7" s="1"/>
  <c r="CR43" i="6"/>
  <c r="DD43" i="6" s="1"/>
  <c r="L43" i="7" s="1"/>
  <c r="BH43" i="7" s="1"/>
  <c r="CN43" i="6"/>
  <c r="CZ43" i="6" s="1"/>
  <c r="H43" i="7" s="1"/>
  <c r="BD43" i="7" s="1"/>
  <c r="CV42" i="6"/>
  <c r="DH42" i="6" s="1"/>
  <c r="P42" i="7" s="1"/>
  <c r="BL42" i="7" s="1"/>
  <c r="CR42" i="6"/>
  <c r="DD42" i="6" s="1"/>
  <c r="L42" i="7" s="1"/>
  <c r="BH42" i="7" s="1"/>
  <c r="CN42" i="6"/>
  <c r="CZ42" i="6" s="1"/>
  <c r="H42" i="7" s="1"/>
  <c r="BD42" i="7" s="1"/>
  <c r="CV41" i="6"/>
  <c r="DH41" i="6" s="1"/>
  <c r="P41" i="7" s="1"/>
  <c r="BL41" i="7" s="1"/>
  <c r="CR41" i="6"/>
  <c r="DD41" i="6" s="1"/>
  <c r="L41" i="7" s="1"/>
  <c r="BH41" i="7" s="1"/>
  <c r="CN41" i="6"/>
  <c r="CZ41" i="6" s="1"/>
  <c r="H41" i="7" s="1"/>
  <c r="BD41" i="7" s="1"/>
  <c r="CV40" i="6"/>
  <c r="DH40" i="6" s="1"/>
  <c r="P40" i="7" s="1"/>
  <c r="BL40" i="7" s="1"/>
  <c r="CR40" i="6"/>
  <c r="DD40" i="6" s="1"/>
  <c r="L40" i="7" s="1"/>
  <c r="BH40" i="7" s="1"/>
  <c r="CN40" i="6"/>
  <c r="CZ40" i="6" s="1"/>
  <c r="H40" i="7" s="1"/>
  <c r="BD40" i="7" s="1"/>
  <c r="CU39" i="6"/>
  <c r="DG39" i="6" s="1"/>
  <c r="O39" i="7" s="1"/>
  <c r="BK39" i="7" s="1"/>
  <c r="CS39" i="6"/>
  <c r="DE39" i="6" s="1"/>
  <c r="M39" i="7" s="1"/>
  <c r="BI39" i="7" s="1"/>
  <c r="CQ39" i="6"/>
  <c r="DC39" i="6" s="1"/>
  <c r="K39" i="7" s="1"/>
  <c r="BG39" i="7" s="1"/>
  <c r="CO39" i="6"/>
  <c r="DA39" i="6" s="1"/>
  <c r="I39" i="7" s="1"/>
  <c r="BE39" i="7" s="1"/>
  <c r="CM39" i="6"/>
  <c r="CY39" i="6" s="1"/>
  <c r="G39" i="7" s="1"/>
  <c r="BC39" i="7" s="1"/>
  <c r="CK39" i="6"/>
  <c r="CW39" i="6" s="1"/>
  <c r="E39" i="7" s="1"/>
  <c r="BA39" i="7" s="1"/>
  <c r="CU38" i="6"/>
  <c r="DG38" i="6" s="1"/>
  <c r="O38" i="7" s="1"/>
  <c r="BK38" i="7" s="1"/>
  <c r="CS38" i="6"/>
  <c r="DE38" i="6" s="1"/>
  <c r="M38" i="7" s="1"/>
  <c r="BI38" i="7" s="1"/>
  <c r="CQ38" i="6"/>
  <c r="DC38" i="6" s="1"/>
  <c r="K38" i="7" s="1"/>
  <c r="BG38" i="7" s="1"/>
  <c r="CO38" i="6"/>
  <c r="DA38" i="6" s="1"/>
  <c r="I38" i="7" s="1"/>
  <c r="BE38" i="7" s="1"/>
  <c r="CM38" i="6"/>
  <c r="CY38" i="6" s="1"/>
  <c r="G38" i="7" s="1"/>
  <c r="BC38" i="7" s="1"/>
  <c r="CK38" i="6"/>
  <c r="CW38" i="6" s="1"/>
  <c r="E38" i="7" s="1"/>
  <c r="BA38" i="7" s="1"/>
  <c r="CU37" i="6"/>
  <c r="DG37" i="6" s="1"/>
  <c r="O37" i="7" s="1"/>
  <c r="BK37" i="7" s="1"/>
  <c r="CS37" i="6"/>
  <c r="DE37" i="6" s="1"/>
  <c r="M37" i="7" s="1"/>
  <c r="BI37" i="7" s="1"/>
  <c r="CQ37" i="6"/>
  <c r="DC37" i="6" s="1"/>
  <c r="K37" i="7" s="1"/>
  <c r="BG37" i="7" s="1"/>
  <c r="CO37" i="6"/>
  <c r="DA37" i="6" s="1"/>
  <c r="I37" i="7" s="1"/>
  <c r="BE37" i="7" s="1"/>
  <c r="CM37" i="6"/>
  <c r="CY37" i="6" s="1"/>
  <c r="G37" i="7" s="1"/>
  <c r="BC37" i="7" s="1"/>
  <c r="CK37" i="6"/>
  <c r="CW37" i="6" s="1"/>
  <c r="E37" i="7" s="1"/>
  <c r="BA37" i="7" s="1"/>
  <c r="CU36" i="6"/>
  <c r="DG36" i="6" s="1"/>
  <c r="O36" i="7" s="1"/>
  <c r="BK36" i="7" s="1"/>
  <c r="CS36" i="6"/>
  <c r="DE36" i="6" s="1"/>
  <c r="M36" i="7" s="1"/>
  <c r="BI36" i="7" s="1"/>
  <c r="CQ36" i="6"/>
  <c r="DC36" i="6" s="1"/>
  <c r="K36" i="7" s="1"/>
  <c r="BG36" i="7" s="1"/>
  <c r="CO36" i="6"/>
  <c r="DA36" i="6" s="1"/>
  <c r="I36" i="7" s="1"/>
  <c r="BE36" i="7" s="1"/>
  <c r="CM36" i="6"/>
  <c r="CY36" i="6" s="1"/>
  <c r="G36" i="7" s="1"/>
  <c r="BC36" i="7" s="1"/>
  <c r="CK36" i="6"/>
  <c r="CW36" i="6" s="1"/>
  <c r="E36" i="7" s="1"/>
  <c r="BA36" i="7" s="1"/>
  <c r="CU35" i="6"/>
  <c r="DG35" i="6" s="1"/>
  <c r="O35" i="7" s="1"/>
  <c r="BK35" i="7" s="1"/>
  <c r="CS35" i="6"/>
  <c r="DE35" i="6" s="1"/>
  <c r="M35" i="7" s="1"/>
  <c r="BI35" i="7" s="1"/>
  <c r="CQ35" i="6"/>
  <c r="DC35" i="6" s="1"/>
  <c r="K35" i="7" s="1"/>
  <c r="BG35" i="7" s="1"/>
  <c r="CO35" i="6"/>
  <c r="DA35" i="6" s="1"/>
  <c r="I35" i="7" s="1"/>
  <c r="BE35" i="7" s="1"/>
  <c r="CM35" i="6"/>
  <c r="CY35" i="6" s="1"/>
  <c r="G35" i="7" s="1"/>
  <c r="BC35" i="7" s="1"/>
  <c r="CK35" i="6"/>
  <c r="CW35" i="6" s="1"/>
  <c r="E35" i="7" s="1"/>
  <c r="BA35" i="7" s="1"/>
  <c r="CU34" i="6"/>
  <c r="DG34" i="6" s="1"/>
  <c r="O34" i="7" s="1"/>
  <c r="BK34" i="7" s="1"/>
  <c r="CS34" i="6"/>
  <c r="DE34" i="6" s="1"/>
  <c r="M34" i="7" s="1"/>
  <c r="BI34" i="7" s="1"/>
  <c r="CQ34" i="6"/>
  <c r="DC34" i="6" s="1"/>
  <c r="K34" i="7" s="1"/>
  <c r="BG34" i="7" s="1"/>
  <c r="CO34" i="6"/>
  <c r="DA34" i="6" s="1"/>
  <c r="I34" i="7" s="1"/>
  <c r="BE34" i="7" s="1"/>
  <c r="CM34" i="6"/>
  <c r="CY34" i="6" s="1"/>
  <c r="G34" i="7" s="1"/>
  <c r="BC34" i="7" s="1"/>
  <c r="CK34" i="6"/>
  <c r="CW34" i="6" s="1"/>
  <c r="E34" i="7" s="1"/>
  <c r="BA34" i="7" s="1"/>
  <c r="CU33" i="6"/>
  <c r="DG33" i="6" s="1"/>
  <c r="O33" i="7" s="1"/>
  <c r="BK33" i="7" s="1"/>
  <c r="CS33" i="6"/>
  <c r="DE33" i="6" s="1"/>
  <c r="M33" i="7" s="1"/>
  <c r="BI33" i="7" s="1"/>
  <c r="CQ33" i="6"/>
  <c r="DC33" i="6" s="1"/>
  <c r="K33" i="7" s="1"/>
  <c r="BG33" i="7" s="1"/>
  <c r="CO33" i="6"/>
  <c r="DA33" i="6" s="1"/>
  <c r="I33" i="7" s="1"/>
  <c r="BE33" i="7" s="1"/>
  <c r="CM33" i="6"/>
  <c r="CY33" i="6" s="1"/>
  <c r="G33" i="7" s="1"/>
  <c r="BC33" i="7" s="1"/>
  <c r="CK33" i="6"/>
  <c r="CW33" i="6" s="1"/>
  <c r="E33" i="7" s="1"/>
  <c r="BA33" i="7" s="1"/>
  <c r="CU32" i="6"/>
  <c r="DG32" i="6" s="1"/>
  <c r="O32" i="7" s="1"/>
  <c r="BK32" i="7" s="1"/>
  <c r="CS32" i="6"/>
  <c r="DE32" i="6" s="1"/>
  <c r="M32" i="7" s="1"/>
  <c r="BI32" i="7" s="1"/>
  <c r="CQ32" i="6"/>
  <c r="DC32" i="6" s="1"/>
  <c r="K32" i="7" s="1"/>
  <c r="BG32" i="7" s="1"/>
  <c r="CO32" i="6"/>
  <c r="DA32" i="6" s="1"/>
  <c r="I32" i="7" s="1"/>
  <c r="BE32" i="7" s="1"/>
  <c r="CM32" i="6"/>
  <c r="CY32" i="6" s="1"/>
  <c r="G32" i="7" s="1"/>
  <c r="BC32" i="7" s="1"/>
  <c r="CK32" i="6"/>
  <c r="CW32" i="6" s="1"/>
  <c r="E32" i="7" s="1"/>
  <c r="BA32" i="7" s="1"/>
  <c r="CU31" i="6"/>
  <c r="DG31" i="6" s="1"/>
  <c r="O31" i="7" s="1"/>
  <c r="BK31" i="7" s="1"/>
  <c r="CS31" i="6"/>
  <c r="DE31" i="6" s="1"/>
  <c r="M31" i="7" s="1"/>
  <c r="BI31" i="7" s="1"/>
  <c r="CQ31" i="6"/>
  <c r="DC31" i="6" s="1"/>
  <c r="K31" i="7" s="1"/>
  <c r="BG31" i="7" s="1"/>
  <c r="CO31" i="6"/>
  <c r="DA31" i="6" s="1"/>
  <c r="I31" i="7" s="1"/>
  <c r="BE31" i="7" s="1"/>
  <c r="CM31" i="6"/>
  <c r="CY31" i="6" s="1"/>
  <c r="G31" i="7" s="1"/>
  <c r="BC31" i="7" s="1"/>
  <c r="CK31" i="6"/>
  <c r="CW31" i="6" s="1"/>
  <c r="E31" i="7" s="1"/>
  <c r="BA31" i="7" s="1"/>
  <c r="CU30" i="6"/>
  <c r="DG30" i="6" s="1"/>
  <c r="O30" i="7" s="1"/>
  <c r="BK30" i="7" s="1"/>
  <c r="CS30" i="6"/>
  <c r="DE30" i="6" s="1"/>
  <c r="M30" i="7" s="1"/>
  <c r="BI30" i="7" s="1"/>
  <c r="CQ30" i="6"/>
  <c r="DC30" i="6" s="1"/>
  <c r="K30" i="7" s="1"/>
  <c r="BG30" i="7" s="1"/>
  <c r="CO30" i="6"/>
  <c r="DA30" i="6" s="1"/>
  <c r="I30" i="7" s="1"/>
  <c r="BE30" i="7" s="1"/>
  <c r="CM30" i="6"/>
  <c r="CY30" i="6" s="1"/>
  <c r="G30" i="7" s="1"/>
  <c r="BC30" i="7" s="1"/>
  <c r="CK30" i="6"/>
  <c r="CW30" i="6" s="1"/>
  <c r="E30" i="7" s="1"/>
  <c r="BA30" i="7" s="1"/>
  <c r="CU29" i="6"/>
  <c r="DG29" i="6" s="1"/>
  <c r="O29" i="7" s="1"/>
  <c r="BK29" i="7" s="1"/>
  <c r="CS29" i="6"/>
  <c r="DE29" i="6" s="1"/>
  <c r="M29" i="7" s="1"/>
  <c r="BI29" i="7" s="1"/>
  <c r="CQ29" i="6"/>
  <c r="DC29" i="6" s="1"/>
  <c r="K29" i="7" s="1"/>
  <c r="BG29" i="7" s="1"/>
  <c r="CO29" i="6"/>
  <c r="DA29" i="6" s="1"/>
  <c r="I29" i="7" s="1"/>
  <c r="BE29" i="7" s="1"/>
  <c r="CM29" i="6"/>
  <c r="CY29" i="6" s="1"/>
  <c r="G29" i="7" s="1"/>
  <c r="BC29" i="7" s="1"/>
  <c r="CK29" i="6"/>
  <c r="CW29" i="6" s="1"/>
  <c r="E29" i="7" s="1"/>
  <c r="BA29" i="7" s="1"/>
  <c r="CU28" i="6"/>
  <c r="DG28" i="6" s="1"/>
  <c r="O28" i="7" s="1"/>
  <c r="BK28" i="7" s="1"/>
  <c r="CS28" i="6"/>
  <c r="DE28" i="6" s="1"/>
  <c r="M28" i="7" s="1"/>
  <c r="BI28" i="7" s="1"/>
  <c r="CQ28" i="6"/>
  <c r="DC28" i="6" s="1"/>
  <c r="K28" i="7" s="1"/>
  <c r="BG28" i="7" s="1"/>
  <c r="CO28" i="6"/>
  <c r="DA28" i="6" s="1"/>
  <c r="I28" i="7" s="1"/>
  <c r="BE28" i="7" s="1"/>
  <c r="CM28" i="6"/>
  <c r="CY28" i="6" s="1"/>
  <c r="G28" i="7" s="1"/>
  <c r="BC28" i="7" s="1"/>
  <c r="CK28" i="6"/>
  <c r="CW28" i="6" s="1"/>
  <c r="E28" i="7" s="1"/>
  <c r="BA28" i="7" s="1"/>
  <c r="CU27" i="6"/>
  <c r="DG27" i="6" s="1"/>
  <c r="O27" i="7" s="1"/>
  <c r="BK27" i="7" s="1"/>
  <c r="CS27" i="6"/>
  <c r="DE27" i="6" s="1"/>
  <c r="M27" i="7" s="1"/>
  <c r="BI27" i="7" s="1"/>
  <c r="CQ27" i="6"/>
  <c r="DC27" i="6" s="1"/>
  <c r="K27" i="7" s="1"/>
  <c r="BG27" i="7" s="1"/>
  <c r="CO27" i="6"/>
  <c r="DA27" i="6" s="1"/>
  <c r="I27" i="7" s="1"/>
  <c r="BE27" i="7" s="1"/>
  <c r="CM27" i="6"/>
  <c r="CY27" i="6" s="1"/>
  <c r="G27" i="7" s="1"/>
  <c r="BC27" i="7" s="1"/>
  <c r="CK27" i="6"/>
  <c r="CW27" i="6" s="1"/>
  <c r="E27" i="7" s="1"/>
  <c r="BA27" i="7" s="1"/>
  <c r="CU26" i="6"/>
  <c r="DG26" i="6" s="1"/>
  <c r="O26" i="7" s="1"/>
  <c r="BK26" i="7" s="1"/>
  <c r="CS26" i="6"/>
  <c r="DE26" i="6" s="1"/>
  <c r="M26" i="7" s="1"/>
  <c r="BI26" i="7" s="1"/>
  <c r="CQ26" i="6"/>
  <c r="DC26" i="6" s="1"/>
  <c r="K26" i="7" s="1"/>
  <c r="BG26" i="7" s="1"/>
  <c r="CO26" i="6"/>
  <c r="DA26" i="6" s="1"/>
  <c r="I26" i="7" s="1"/>
  <c r="BE26" i="7" s="1"/>
  <c r="CM26" i="6"/>
  <c r="CY26" i="6" s="1"/>
  <c r="G26" i="7" s="1"/>
  <c r="BC26" i="7" s="1"/>
  <c r="CK26" i="6"/>
  <c r="CW26" i="6" s="1"/>
  <c r="E26" i="7" s="1"/>
  <c r="BA26" i="7" s="1"/>
  <c r="CU25" i="6"/>
  <c r="DG25" i="6" s="1"/>
  <c r="O25" i="7" s="1"/>
  <c r="BK25" i="7" s="1"/>
  <c r="CS25" i="6"/>
  <c r="DE25" i="6" s="1"/>
  <c r="M25" i="7" s="1"/>
  <c r="BI25" i="7" s="1"/>
  <c r="CQ25" i="6"/>
  <c r="DC25" i="6" s="1"/>
  <c r="K25" i="7" s="1"/>
  <c r="BG25" i="7" s="1"/>
  <c r="CO25" i="6"/>
  <c r="DA25" i="6" s="1"/>
  <c r="I25" i="7" s="1"/>
  <c r="BE25" i="7" s="1"/>
  <c r="CM25" i="6"/>
  <c r="CY25" i="6" s="1"/>
  <c r="G25" i="7" s="1"/>
  <c r="BC25" i="7" s="1"/>
  <c r="CK25" i="6"/>
  <c r="CW25" i="6" s="1"/>
  <c r="E25" i="7" s="1"/>
  <c r="BA25" i="7" s="1"/>
  <c r="CU24" i="6"/>
  <c r="DG24" i="6" s="1"/>
  <c r="O24" i="7" s="1"/>
  <c r="BK24" i="7" s="1"/>
  <c r="CS24" i="6"/>
  <c r="DE24" i="6" s="1"/>
  <c r="M24" i="7" s="1"/>
  <c r="BI24" i="7" s="1"/>
  <c r="CQ24" i="6"/>
  <c r="DC24" i="6" s="1"/>
  <c r="K24" i="7" s="1"/>
  <c r="BG24" i="7" s="1"/>
  <c r="CO24" i="6"/>
  <c r="DA24" i="6" s="1"/>
  <c r="I24" i="7" s="1"/>
  <c r="BE24" i="7" s="1"/>
  <c r="CM24" i="6"/>
  <c r="CY24" i="6" s="1"/>
  <c r="G24" i="7" s="1"/>
  <c r="BC24" i="7" s="1"/>
  <c r="CK24" i="6"/>
  <c r="CW24" i="6" s="1"/>
  <c r="E24" i="7" s="1"/>
  <c r="BA24" i="7" s="1"/>
  <c r="CU23" i="6"/>
  <c r="DG23" i="6" s="1"/>
  <c r="O23" i="7" s="1"/>
  <c r="BK23" i="7" s="1"/>
  <c r="CS23" i="6"/>
  <c r="DE23" i="6" s="1"/>
  <c r="M23" i="7" s="1"/>
  <c r="BI23" i="7" s="1"/>
  <c r="CQ23" i="6"/>
  <c r="DC23" i="6" s="1"/>
  <c r="K23" i="7" s="1"/>
  <c r="BG23" i="7" s="1"/>
  <c r="CO23" i="6"/>
  <c r="DA23" i="6" s="1"/>
  <c r="I23" i="7" s="1"/>
  <c r="BE23" i="7" s="1"/>
  <c r="CM23" i="6"/>
  <c r="CY23" i="6" s="1"/>
  <c r="G23" i="7" s="1"/>
  <c r="BC23" i="7" s="1"/>
  <c r="CK23" i="6"/>
  <c r="CW23" i="6" s="1"/>
  <c r="E23" i="7" s="1"/>
  <c r="BA23" i="7" s="1"/>
  <c r="CU22" i="6"/>
  <c r="DG22" i="6" s="1"/>
  <c r="O22" i="7" s="1"/>
  <c r="BK22" i="7" s="1"/>
  <c r="CS22" i="6"/>
  <c r="DE22" i="6" s="1"/>
  <c r="M22" i="7" s="1"/>
  <c r="BI22" i="7" s="1"/>
  <c r="CQ22" i="6"/>
  <c r="DC22" i="6" s="1"/>
  <c r="K22" i="7" s="1"/>
  <c r="BG22" i="7" s="1"/>
  <c r="CO22" i="6"/>
  <c r="DA22" i="6" s="1"/>
  <c r="I22" i="7" s="1"/>
  <c r="BE22" i="7" s="1"/>
  <c r="CM22" i="6"/>
  <c r="CY22" i="6" s="1"/>
  <c r="G22" i="7" s="1"/>
  <c r="BC22" i="7" s="1"/>
  <c r="CK22" i="6"/>
  <c r="CW22" i="6" s="1"/>
  <c r="E22" i="7" s="1"/>
  <c r="BA22" i="7" s="1"/>
  <c r="CU21" i="6"/>
  <c r="DG21" i="6" s="1"/>
  <c r="O21" i="7" s="1"/>
  <c r="BK21" i="7" s="1"/>
  <c r="CS21" i="6"/>
  <c r="DE21" i="6" s="1"/>
  <c r="M21" i="7" s="1"/>
  <c r="BI21" i="7" s="1"/>
  <c r="CQ21" i="6"/>
  <c r="DC21" i="6" s="1"/>
  <c r="K21" i="7" s="1"/>
  <c r="BG21" i="7" s="1"/>
  <c r="CO21" i="6"/>
  <c r="DA21" i="6" s="1"/>
  <c r="I21" i="7" s="1"/>
  <c r="BE21" i="7" s="1"/>
  <c r="CM21" i="6"/>
  <c r="CY21" i="6" s="1"/>
  <c r="G21" i="7" s="1"/>
  <c r="BC21" i="7" s="1"/>
  <c r="CK21" i="6"/>
  <c r="CW21" i="6" s="1"/>
  <c r="E21" i="7" s="1"/>
  <c r="BA21" i="7" s="1"/>
  <c r="CU20" i="6"/>
  <c r="DG20" i="6" s="1"/>
  <c r="O20" i="7" s="1"/>
  <c r="BK20" i="7" s="1"/>
  <c r="CS20" i="6"/>
  <c r="DE20" i="6" s="1"/>
  <c r="M20" i="7" s="1"/>
  <c r="BI20" i="7" s="1"/>
  <c r="CQ20" i="6"/>
  <c r="DC20" i="6" s="1"/>
  <c r="K20" i="7" s="1"/>
  <c r="BG20" i="7" s="1"/>
  <c r="CO20" i="6"/>
  <c r="DA20" i="6" s="1"/>
  <c r="I20" i="7" s="1"/>
  <c r="BE20" i="7" s="1"/>
  <c r="CM20" i="6"/>
  <c r="CY20" i="6" s="1"/>
  <c r="G20" i="7" s="1"/>
  <c r="BC20" i="7" s="1"/>
  <c r="CK20" i="6"/>
  <c r="CW20" i="6" s="1"/>
  <c r="E20" i="7" s="1"/>
  <c r="BA20" i="7" s="1"/>
  <c r="CU19" i="6"/>
  <c r="DG19" i="6" s="1"/>
  <c r="O19" i="7" s="1"/>
  <c r="BK19" i="7" s="1"/>
  <c r="CS19" i="6"/>
  <c r="DE19" i="6" s="1"/>
  <c r="M19" i="7" s="1"/>
  <c r="BI19" i="7" s="1"/>
  <c r="CQ19" i="6"/>
  <c r="DC19" i="6" s="1"/>
  <c r="K19" i="7" s="1"/>
  <c r="BG19" i="7" s="1"/>
  <c r="CO19" i="6"/>
  <c r="DA19" i="6" s="1"/>
  <c r="I19" i="7" s="1"/>
  <c r="BE19" i="7" s="1"/>
  <c r="CM19" i="6"/>
  <c r="CY19" i="6" s="1"/>
  <c r="G19" i="7" s="1"/>
  <c r="BC19" i="7" s="1"/>
  <c r="CK19" i="6"/>
  <c r="CW19" i="6" s="1"/>
  <c r="E19" i="7" s="1"/>
  <c r="BA19" i="7" s="1"/>
  <c r="CU18" i="6"/>
  <c r="DG18" i="6" s="1"/>
  <c r="O18" i="7" s="1"/>
  <c r="BK18" i="7" s="1"/>
  <c r="CS18" i="6"/>
  <c r="DE18" i="6" s="1"/>
  <c r="M18" i="7" s="1"/>
  <c r="BI18" i="7" s="1"/>
  <c r="CQ18" i="6"/>
  <c r="DC18" i="6" s="1"/>
  <c r="K18" i="7" s="1"/>
  <c r="BG18" i="7" s="1"/>
  <c r="CO18" i="6"/>
  <c r="DA18" i="6" s="1"/>
  <c r="I18" i="7" s="1"/>
  <c r="BE18" i="7" s="1"/>
  <c r="CM18" i="6"/>
  <c r="CY18" i="6" s="1"/>
  <c r="G18" i="7" s="1"/>
  <c r="BC18" i="7" s="1"/>
  <c r="CK18" i="6"/>
  <c r="CW18" i="6" s="1"/>
  <c r="E18" i="7" s="1"/>
  <c r="BA18" i="7" s="1"/>
  <c r="CU17" i="6"/>
  <c r="DG17" i="6" s="1"/>
  <c r="O17" i="7" s="1"/>
  <c r="BK17" i="7" s="1"/>
  <c r="CS17" i="6"/>
  <c r="DE17" i="6" s="1"/>
  <c r="M17" i="7" s="1"/>
  <c r="BI17" i="7" s="1"/>
  <c r="CQ17" i="6"/>
  <c r="DC17" i="6" s="1"/>
  <c r="K17" i="7" s="1"/>
  <c r="BG17" i="7" s="1"/>
  <c r="CO17" i="6"/>
  <c r="DA17" i="6" s="1"/>
  <c r="I17" i="7" s="1"/>
  <c r="BE17" i="7" s="1"/>
  <c r="CM17" i="6"/>
  <c r="CY17" i="6" s="1"/>
  <c r="G17" i="7" s="1"/>
  <c r="BC17" i="7" s="1"/>
  <c r="CK17" i="6"/>
  <c r="CW17" i="6" s="1"/>
  <c r="E17" i="7" s="1"/>
  <c r="BA17" i="7" s="1"/>
  <c r="CU16" i="6"/>
  <c r="DG16" i="6" s="1"/>
  <c r="O16" i="7" s="1"/>
  <c r="BK16" i="7" s="1"/>
  <c r="CS16" i="6"/>
  <c r="DE16" i="6" s="1"/>
  <c r="M16" i="7" s="1"/>
  <c r="BI16" i="7" s="1"/>
  <c r="CQ16" i="6"/>
  <c r="DC16" i="6" s="1"/>
  <c r="K16" i="7" s="1"/>
  <c r="BG16" i="7" s="1"/>
  <c r="CO16" i="6"/>
  <c r="DA16" i="6" s="1"/>
  <c r="I16" i="7" s="1"/>
  <c r="BE16" i="7" s="1"/>
  <c r="CM16" i="6"/>
  <c r="CY16" i="6" s="1"/>
  <c r="G16" i="7" s="1"/>
  <c r="BC16" i="7" s="1"/>
  <c r="CK16" i="6"/>
  <c r="CW16" i="6" s="1"/>
  <c r="E16" i="7" s="1"/>
  <c r="BA16" i="7" s="1"/>
  <c r="CU15" i="6"/>
  <c r="DG15" i="6" s="1"/>
  <c r="O15" i="7" s="1"/>
  <c r="BK15" i="7" s="1"/>
  <c r="CS15" i="6"/>
  <c r="DE15" i="6" s="1"/>
  <c r="M15" i="7" s="1"/>
  <c r="BI15" i="7" s="1"/>
  <c r="CQ15" i="6"/>
  <c r="DC15" i="6" s="1"/>
  <c r="K15" i="7" s="1"/>
  <c r="BG15" i="7" s="1"/>
  <c r="CO15" i="6"/>
  <c r="DA15" i="6" s="1"/>
  <c r="I15" i="7" s="1"/>
  <c r="BE15" i="7" s="1"/>
  <c r="CM15" i="6"/>
  <c r="CY15" i="6" s="1"/>
  <c r="G15" i="7" s="1"/>
  <c r="BC15" i="7" s="1"/>
  <c r="CK15" i="6"/>
  <c r="CW15" i="6" s="1"/>
  <c r="E15" i="7" s="1"/>
  <c r="BA15" i="7" s="1"/>
  <c r="CU14" i="6"/>
  <c r="DG14" i="6" s="1"/>
  <c r="O14" i="7" s="1"/>
  <c r="BK14" i="7" s="1"/>
  <c r="CS14" i="6"/>
  <c r="DE14" i="6" s="1"/>
  <c r="M14" i="7" s="1"/>
  <c r="BI14" i="7" s="1"/>
  <c r="CQ14" i="6"/>
  <c r="DC14" i="6" s="1"/>
  <c r="K14" i="7" s="1"/>
  <c r="BG14" i="7" s="1"/>
  <c r="CO14" i="6"/>
  <c r="DA14" i="6" s="1"/>
  <c r="I14" i="7" s="1"/>
  <c r="BE14" i="7" s="1"/>
  <c r="CM14" i="6"/>
  <c r="CY14" i="6" s="1"/>
  <c r="G14" i="7" s="1"/>
  <c r="BC14" i="7" s="1"/>
  <c r="CK14" i="6"/>
  <c r="CW14" i="6" s="1"/>
  <c r="E14" i="7" s="1"/>
  <c r="BA14" i="7" s="1"/>
  <c r="CU13" i="6"/>
  <c r="DG13" i="6" s="1"/>
  <c r="O13" i="7" s="1"/>
  <c r="BK13" i="7" s="1"/>
  <c r="CS13" i="6"/>
  <c r="DE13" i="6" s="1"/>
  <c r="M13" i="7" s="1"/>
  <c r="BI13" i="7" s="1"/>
  <c r="CQ13" i="6"/>
  <c r="DC13" i="6" s="1"/>
  <c r="K13" i="7" s="1"/>
  <c r="BG13" i="7" s="1"/>
  <c r="CO13" i="6"/>
  <c r="DA13" i="6" s="1"/>
  <c r="I13" i="7" s="1"/>
  <c r="BE13" i="7" s="1"/>
  <c r="CM13" i="6"/>
  <c r="CY13" i="6" s="1"/>
  <c r="G13" i="7" s="1"/>
  <c r="BC13" i="7" s="1"/>
  <c r="CK13" i="6"/>
  <c r="CW13" i="6" s="1"/>
  <c r="E13" i="7" s="1"/>
  <c r="BA13" i="7" s="1"/>
  <c r="CU12" i="6"/>
  <c r="DG12" i="6" s="1"/>
  <c r="O12" i="7" s="1"/>
  <c r="BK12" i="7" s="1"/>
  <c r="CS12" i="6"/>
  <c r="DE12" i="6" s="1"/>
  <c r="M12" i="7" s="1"/>
  <c r="BI12" i="7" s="1"/>
  <c r="CQ12" i="6"/>
  <c r="DC12" i="6" s="1"/>
  <c r="K12" i="7" s="1"/>
  <c r="BG12" i="7" s="1"/>
  <c r="CO12" i="6"/>
  <c r="DA12" i="6" s="1"/>
  <c r="I12" i="7" s="1"/>
  <c r="BE12" i="7" s="1"/>
  <c r="CM12" i="6"/>
  <c r="CY12" i="6" s="1"/>
  <c r="G12" i="7" s="1"/>
  <c r="BC12" i="7" s="1"/>
  <c r="CK12" i="6"/>
  <c r="CW12" i="6" s="1"/>
  <c r="E12" i="7" s="1"/>
  <c r="BA12" i="7" s="1"/>
  <c r="CU11" i="6"/>
  <c r="DG11" i="6" s="1"/>
  <c r="O11" i="7" s="1"/>
  <c r="BK11" i="7" s="1"/>
  <c r="CS11" i="6"/>
  <c r="DE11" i="6" s="1"/>
  <c r="M11" i="7" s="1"/>
  <c r="BI11" i="7" s="1"/>
  <c r="CQ11" i="6"/>
  <c r="DC11" i="6" s="1"/>
  <c r="K11" i="7" s="1"/>
  <c r="BG11" i="7" s="1"/>
  <c r="CO11" i="6"/>
  <c r="DA11" i="6" s="1"/>
  <c r="I11" i="7" s="1"/>
  <c r="BE11" i="7" s="1"/>
  <c r="CM11" i="6"/>
  <c r="CY11" i="6" s="1"/>
  <c r="G11" i="7" s="1"/>
  <c r="BC11" i="7" s="1"/>
  <c r="CK11" i="6"/>
  <c r="CW11" i="6" s="1"/>
  <c r="E11" i="7" s="1"/>
  <c r="BA11" i="7" s="1"/>
  <c r="CU10" i="6"/>
  <c r="DG10" i="6" s="1"/>
  <c r="O10" i="7" s="1"/>
  <c r="BK10" i="7" s="1"/>
  <c r="CS10" i="6"/>
  <c r="DE10" i="6" s="1"/>
  <c r="M10" i="7" s="1"/>
  <c r="BI10" i="7" s="1"/>
  <c r="CQ10" i="6"/>
  <c r="DC10" i="6" s="1"/>
  <c r="K10" i="7" s="1"/>
  <c r="BG10" i="7" s="1"/>
  <c r="CO10" i="6"/>
  <c r="DA10" i="6" s="1"/>
  <c r="I10" i="7" s="1"/>
  <c r="BE10" i="7" s="1"/>
  <c r="CM10" i="6"/>
  <c r="CY10" i="6" s="1"/>
  <c r="G10" i="7" s="1"/>
  <c r="BC10" i="7" s="1"/>
  <c r="CK10" i="6"/>
  <c r="CW10" i="6" s="1"/>
  <c r="E10" i="7" s="1"/>
  <c r="BA10" i="7" s="1"/>
  <c r="CU9" i="6"/>
  <c r="DG9" i="6" s="1"/>
  <c r="O9" i="7" s="1"/>
  <c r="BK9" i="7" s="1"/>
  <c r="CS9" i="6"/>
  <c r="DE9" i="6" s="1"/>
  <c r="M9" i="7" s="1"/>
  <c r="BI9" i="7" s="1"/>
  <c r="CQ9" i="6"/>
  <c r="DC9" i="6" s="1"/>
  <c r="K9" i="7" s="1"/>
  <c r="BG9" i="7" s="1"/>
  <c r="CO9" i="6"/>
  <c r="DA9" i="6" s="1"/>
  <c r="I9" i="7" s="1"/>
  <c r="BE9" i="7" s="1"/>
  <c r="CM9" i="6"/>
  <c r="CY9" i="6" s="1"/>
  <c r="G9" i="7" s="1"/>
  <c r="BC9" i="7" s="1"/>
  <c r="CK9" i="6"/>
  <c r="CW9" i="6" s="1"/>
  <c r="E9" i="7" s="1"/>
  <c r="BA9" i="7" s="1"/>
  <c r="CU8" i="6"/>
  <c r="DG8" i="6" s="1"/>
  <c r="O8" i="7" s="1"/>
  <c r="BK8" i="7" s="1"/>
  <c r="CS8" i="6"/>
  <c r="DE8" i="6" s="1"/>
  <c r="M8" i="7" s="1"/>
  <c r="BI8" i="7" s="1"/>
  <c r="CQ8" i="6"/>
  <c r="DC8" i="6" s="1"/>
  <c r="K8" i="7" s="1"/>
  <c r="BG8" i="7" s="1"/>
  <c r="CO8" i="6"/>
  <c r="DA8" i="6" s="1"/>
  <c r="I8" i="7" s="1"/>
  <c r="BE8" i="7" s="1"/>
  <c r="CM8" i="6"/>
  <c r="CY8" i="6" s="1"/>
  <c r="G8" i="7" s="1"/>
  <c r="BC8" i="7" s="1"/>
  <c r="CK8" i="6"/>
  <c r="CW8" i="6" s="1"/>
  <c r="E8" i="7" s="1"/>
  <c r="BA8" i="7" s="1"/>
  <c r="CU7" i="6"/>
  <c r="DG7" i="6" s="1"/>
  <c r="O7" i="7" s="1"/>
  <c r="BK7" i="7" s="1"/>
  <c r="CS7" i="6"/>
  <c r="DE7" i="6" s="1"/>
  <c r="M7" i="7" s="1"/>
  <c r="BI7" i="7" s="1"/>
  <c r="CQ7" i="6"/>
  <c r="DC7" i="6" s="1"/>
  <c r="K7" i="7" s="1"/>
  <c r="BG7" i="7" s="1"/>
  <c r="CO7" i="6"/>
  <c r="DA7" i="6" s="1"/>
  <c r="I7" i="7" s="1"/>
  <c r="BE7" i="7" s="1"/>
  <c r="CM7" i="6"/>
  <c r="CY7" i="6" s="1"/>
  <c r="G7" i="7" s="1"/>
  <c r="BC7" i="7" s="1"/>
  <c r="CK7" i="6"/>
  <c r="CW7" i="6" s="1"/>
  <c r="E7" i="7" s="1"/>
  <c r="BA7" i="7" s="1"/>
  <c r="CU6" i="6"/>
  <c r="DG6" i="6" s="1"/>
  <c r="O6" i="7" s="1"/>
  <c r="BK6" i="7" s="1"/>
  <c r="CS6" i="6"/>
  <c r="DE6" i="6" s="1"/>
  <c r="M6" i="7" s="1"/>
  <c r="BI6" i="7" s="1"/>
  <c r="CQ6" i="6"/>
  <c r="DC6" i="6" s="1"/>
  <c r="K6" i="7" s="1"/>
  <c r="BG6" i="7" s="1"/>
  <c r="CO6" i="6"/>
  <c r="DA6" i="6" s="1"/>
  <c r="I6" i="7" s="1"/>
  <c r="BE6" i="7" s="1"/>
  <c r="CM6" i="6"/>
  <c r="CY6" i="6" s="1"/>
  <c r="G6" i="7" s="1"/>
  <c r="BC6" i="7" s="1"/>
  <c r="CK6" i="6"/>
  <c r="CW6" i="6" s="1"/>
  <c r="E6" i="7" s="1"/>
  <c r="BA6" i="7" s="1"/>
  <c r="CU5" i="6"/>
  <c r="DG5" i="6" s="1"/>
  <c r="O5" i="7" s="1"/>
  <c r="BK5" i="7" s="1"/>
  <c r="CS5" i="6"/>
  <c r="DE5" i="6" s="1"/>
  <c r="M5" i="7" s="1"/>
  <c r="BI5" i="7" s="1"/>
  <c r="CQ5" i="6"/>
  <c r="DC5" i="6" s="1"/>
  <c r="K5" i="7" s="1"/>
  <c r="BG5" i="7" s="1"/>
  <c r="CO5" i="6"/>
  <c r="DA5" i="6" s="1"/>
  <c r="I5" i="7" s="1"/>
  <c r="BE5" i="7" s="1"/>
  <c r="CM5" i="6"/>
  <c r="CY5" i="6" s="1"/>
  <c r="G5" i="7" s="1"/>
  <c r="BC5" i="7" s="1"/>
  <c r="CK5" i="6"/>
  <c r="CW5" i="6" s="1"/>
  <c r="E5" i="7" s="1"/>
  <c r="BA5" i="7" s="1"/>
  <c r="C177" i="2"/>
  <c r="D177" i="2" s="1"/>
  <c r="F177" i="2" s="1"/>
  <c r="O3" i="7" l="1"/>
  <c r="EA5" i="6"/>
  <c r="AI5" i="7" s="1"/>
  <c r="DO5" i="6"/>
  <c r="W5" i="7" s="1"/>
  <c r="EE5" i="6"/>
  <c r="AM5" i="7" s="1"/>
  <c r="DS5" i="6"/>
  <c r="AA5" i="7" s="1"/>
  <c r="EA6" i="6"/>
  <c r="AI6" i="7" s="1"/>
  <c r="DO6" i="6"/>
  <c r="W6" i="7" s="1"/>
  <c r="DW7" i="6"/>
  <c r="AE7" i="7" s="1"/>
  <c r="DK7" i="6"/>
  <c r="S7" i="7" s="1"/>
  <c r="EE7" i="6"/>
  <c r="AM7" i="7" s="1"/>
  <c r="DS7" i="6"/>
  <c r="AA7" i="7" s="1"/>
  <c r="EA8" i="6"/>
  <c r="AI8" i="7" s="1"/>
  <c r="DO8" i="6"/>
  <c r="W8" i="7" s="1"/>
  <c r="DW9" i="6"/>
  <c r="AE9" i="7" s="1"/>
  <c r="DK9" i="6"/>
  <c r="S9" i="7" s="1"/>
  <c r="EE9" i="6"/>
  <c r="AM9" i="7" s="1"/>
  <c r="DS9" i="6"/>
  <c r="AA9" i="7" s="1"/>
  <c r="EA10" i="6"/>
  <c r="AI10" i="7" s="1"/>
  <c r="DO10" i="6"/>
  <c r="W10" i="7" s="1"/>
  <c r="DW11" i="6"/>
  <c r="AE11" i="7" s="1"/>
  <c r="DK11" i="6"/>
  <c r="S11" i="7" s="1"/>
  <c r="EE11" i="6"/>
  <c r="AM11" i="7" s="1"/>
  <c r="DS11" i="6"/>
  <c r="AA11" i="7" s="1"/>
  <c r="EA12" i="6"/>
  <c r="AI12" i="7" s="1"/>
  <c r="DO12" i="6"/>
  <c r="W12" i="7" s="1"/>
  <c r="DW13" i="6"/>
  <c r="AE13" i="7" s="1"/>
  <c r="DK13" i="6"/>
  <c r="S13" i="7" s="1"/>
  <c r="EA13" i="6"/>
  <c r="AI13" i="7" s="1"/>
  <c r="DO13" i="6"/>
  <c r="W13" i="7" s="1"/>
  <c r="DW14" i="6"/>
  <c r="AE14" i="7" s="1"/>
  <c r="DK14" i="6"/>
  <c r="S14" i="7" s="1"/>
  <c r="EE14" i="6"/>
  <c r="AM14" i="7" s="1"/>
  <c r="DS14" i="6"/>
  <c r="AA14" i="7" s="1"/>
  <c r="EA15" i="6"/>
  <c r="AI15" i="7" s="1"/>
  <c r="DO15" i="6"/>
  <c r="W15" i="7" s="1"/>
  <c r="DW16" i="6"/>
  <c r="AE16" i="7" s="1"/>
  <c r="DK16" i="6"/>
  <c r="S16" i="7" s="1"/>
  <c r="EE16" i="6"/>
  <c r="AM16" i="7" s="1"/>
  <c r="DS16" i="6"/>
  <c r="AA16" i="7" s="1"/>
  <c r="DW17" i="6"/>
  <c r="AE17" i="7" s="1"/>
  <c r="DK17" i="6"/>
  <c r="S17" i="7" s="1"/>
  <c r="EE17" i="6"/>
  <c r="AM17" i="7" s="1"/>
  <c r="DS17" i="6"/>
  <c r="AA17" i="7" s="1"/>
  <c r="EA18" i="6"/>
  <c r="AI18" i="7" s="1"/>
  <c r="DO18" i="6"/>
  <c r="W18" i="7" s="1"/>
  <c r="DW19" i="6"/>
  <c r="AE19" i="7" s="1"/>
  <c r="DK19" i="6"/>
  <c r="S19" i="7" s="1"/>
  <c r="EE19" i="6"/>
  <c r="AM19" i="7" s="1"/>
  <c r="DS19" i="6"/>
  <c r="AA19" i="7" s="1"/>
  <c r="DW20" i="6"/>
  <c r="AE20" i="7" s="1"/>
  <c r="DK20" i="6"/>
  <c r="S20" i="7" s="1"/>
  <c r="EE20" i="6"/>
  <c r="AM20" i="7" s="1"/>
  <c r="DS20" i="6"/>
  <c r="AA20" i="7" s="1"/>
  <c r="DW21" i="6"/>
  <c r="AE21" i="7" s="1"/>
  <c r="DK21" i="6"/>
  <c r="S21" i="7" s="1"/>
  <c r="EE21" i="6"/>
  <c r="AM21" i="7" s="1"/>
  <c r="DS21" i="6"/>
  <c r="AA21" i="7" s="1"/>
  <c r="EA22" i="6"/>
  <c r="AI22" i="7" s="1"/>
  <c r="DO22" i="6"/>
  <c r="W22" i="7" s="1"/>
  <c r="DW23" i="6"/>
  <c r="AE23" i="7" s="1"/>
  <c r="DK23" i="6"/>
  <c r="S23" i="7" s="1"/>
  <c r="EE23" i="6"/>
  <c r="AM23" i="7" s="1"/>
  <c r="DS23" i="6"/>
  <c r="AA23" i="7" s="1"/>
  <c r="DW24" i="6"/>
  <c r="AE24" i="7" s="1"/>
  <c r="DK24" i="6"/>
  <c r="S24" i="7" s="1"/>
  <c r="EE24" i="6"/>
  <c r="AM24" i="7" s="1"/>
  <c r="DS24" i="6"/>
  <c r="AA24" i="7" s="1"/>
  <c r="EA25" i="6"/>
  <c r="AI25" i="7" s="1"/>
  <c r="DO25" i="6"/>
  <c r="W25" i="7" s="1"/>
  <c r="DW26" i="6"/>
  <c r="AE26" i="7" s="1"/>
  <c r="DK26" i="6"/>
  <c r="S26" i="7" s="1"/>
  <c r="EE26" i="6"/>
  <c r="AM26" i="7" s="1"/>
  <c r="DS26" i="6"/>
  <c r="AA26" i="7" s="1"/>
  <c r="DW27" i="6"/>
  <c r="AE27" i="7" s="1"/>
  <c r="DK27" i="6"/>
  <c r="S27" i="7" s="1"/>
  <c r="EE27" i="6"/>
  <c r="AM27" i="7" s="1"/>
  <c r="DS27" i="6"/>
  <c r="AA27" i="7" s="1"/>
  <c r="EA28" i="6"/>
  <c r="AI28" i="7" s="1"/>
  <c r="DO28" i="6"/>
  <c r="W28" i="7" s="1"/>
  <c r="DW29" i="6"/>
  <c r="AE29" i="7" s="1"/>
  <c r="DK29" i="6"/>
  <c r="S29" i="7" s="1"/>
  <c r="EE29" i="6"/>
  <c r="AM29" i="7" s="1"/>
  <c r="DS29" i="6"/>
  <c r="AA29" i="7" s="1"/>
  <c r="EA30" i="6"/>
  <c r="AI30" i="7" s="1"/>
  <c r="DO30" i="6"/>
  <c r="W30" i="7" s="1"/>
  <c r="EE30" i="6"/>
  <c r="AM30" i="7" s="1"/>
  <c r="DS30" i="6"/>
  <c r="AA30" i="7" s="1"/>
  <c r="EA31" i="6"/>
  <c r="AI31" i="7" s="1"/>
  <c r="DO31" i="6"/>
  <c r="W31" i="7" s="1"/>
  <c r="DW32" i="6"/>
  <c r="AE32" i="7" s="1"/>
  <c r="DK32" i="6"/>
  <c r="S32" i="7" s="1"/>
  <c r="EE32" i="6"/>
  <c r="AM32" i="7" s="1"/>
  <c r="DS32" i="6"/>
  <c r="AA32" i="7" s="1"/>
  <c r="DW33" i="6"/>
  <c r="AE33" i="7" s="1"/>
  <c r="DK33" i="6"/>
  <c r="S33" i="7" s="1"/>
  <c r="EE33" i="6"/>
  <c r="AM33" i="7" s="1"/>
  <c r="DS33" i="6"/>
  <c r="AA33" i="7" s="1"/>
  <c r="EA34" i="6"/>
  <c r="AI34" i="7" s="1"/>
  <c r="DO34" i="6"/>
  <c r="W34" i="7" s="1"/>
  <c r="DW35" i="6"/>
  <c r="AE35" i="7" s="1"/>
  <c r="DK35" i="6"/>
  <c r="S35" i="7" s="1"/>
  <c r="EE35" i="6"/>
  <c r="AM35" i="7" s="1"/>
  <c r="DS35" i="6"/>
  <c r="AA35" i="7" s="1"/>
  <c r="EA36" i="6"/>
  <c r="AI36" i="7" s="1"/>
  <c r="DO36" i="6"/>
  <c r="W36" i="7" s="1"/>
  <c r="DW37" i="6"/>
  <c r="AE37" i="7" s="1"/>
  <c r="DK37" i="6"/>
  <c r="S37" i="7" s="1"/>
  <c r="EE37" i="6"/>
  <c r="AM37" i="7" s="1"/>
  <c r="DS37" i="6"/>
  <c r="AA37" i="7" s="1"/>
  <c r="EA38" i="6"/>
  <c r="AI38" i="7" s="1"/>
  <c r="DO38" i="6"/>
  <c r="W38" i="7" s="1"/>
  <c r="EE38" i="6"/>
  <c r="AM38" i="7" s="1"/>
  <c r="DS38" i="6"/>
  <c r="AA38" i="7" s="1"/>
  <c r="EA39" i="6"/>
  <c r="AI39" i="7" s="1"/>
  <c r="DO39" i="6"/>
  <c r="W39" i="7" s="1"/>
  <c r="EB40" i="6"/>
  <c r="AJ40" i="7" s="1"/>
  <c r="DP40" i="6"/>
  <c r="X40" i="7" s="1"/>
  <c r="EF41" i="6"/>
  <c r="AN41" i="7" s="1"/>
  <c r="DT41" i="6"/>
  <c r="AB41" i="7" s="1"/>
  <c r="DG3" i="6"/>
  <c r="DU5" i="6"/>
  <c r="AC5" i="7" s="1"/>
  <c r="DI5" i="6"/>
  <c r="Q5" i="7" s="1"/>
  <c r="DY5" i="6"/>
  <c r="AG5" i="7" s="1"/>
  <c r="DM5" i="6"/>
  <c r="U5" i="7" s="1"/>
  <c r="EC5" i="6"/>
  <c r="AK5" i="7" s="1"/>
  <c r="DQ5" i="6"/>
  <c r="Y5" i="7" s="1"/>
  <c r="DU6" i="6"/>
  <c r="AC6" i="7" s="1"/>
  <c r="DI6" i="6"/>
  <c r="Q6" i="7" s="1"/>
  <c r="DY6" i="6"/>
  <c r="AG6" i="7" s="1"/>
  <c r="DM6" i="6"/>
  <c r="U6" i="7" s="1"/>
  <c r="EC6" i="6"/>
  <c r="AK6" i="7" s="1"/>
  <c r="DQ6" i="6"/>
  <c r="Y6" i="7" s="1"/>
  <c r="DU7" i="6"/>
  <c r="AC7" i="7" s="1"/>
  <c r="DI7" i="6"/>
  <c r="Q7" i="7" s="1"/>
  <c r="DY7" i="6"/>
  <c r="AG7" i="7" s="1"/>
  <c r="DM7" i="6"/>
  <c r="U7" i="7" s="1"/>
  <c r="EC7" i="6"/>
  <c r="AK7" i="7" s="1"/>
  <c r="DQ7" i="6"/>
  <c r="Y7" i="7" s="1"/>
  <c r="DU8" i="6"/>
  <c r="AC8" i="7" s="1"/>
  <c r="DI8" i="6"/>
  <c r="Q8" i="7" s="1"/>
  <c r="DY8" i="6"/>
  <c r="AG8" i="7" s="1"/>
  <c r="DM8" i="6"/>
  <c r="U8" i="7" s="1"/>
  <c r="EC8" i="6"/>
  <c r="AK8" i="7" s="1"/>
  <c r="DQ8" i="6"/>
  <c r="Y8" i="7" s="1"/>
  <c r="DU9" i="6"/>
  <c r="AC9" i="7" s="1"/>
  <c r="DI9" i="6"/>
  <c r="Q9" i="7" s="1"/>
  <c r="DY9" i="6"/>
  <c r="AG9" i="7" s="1"/>
  <c r="DM9" i="6"/>
  <c r="U9" i="7" s="1"/>
  <c r="EC9" i="6"/>
  <c r="AK9" i="7" s="1"/>
  <c r="DQ9" i="6"/>
  <c r="Y9" i="7" s="1"/>
  <c r="DU10" i="6"/>
  <c r="AC10" i="7" s="1"/>
  <c r="DI10" i="6"/>
  <c r="Q10" i="7" s="1"/>
  <c r="DY10" i="6"/>
  <c r="AG10" i="7" s="1"/>
  <c r="DM10" i="6"/>
  <c r="U10" i="7" s="1"/>
  <c r="EC10" i="6"/>
  <c r="AK10" i="7" s="1"/>
  <c r="DQ10" i="6"/>
  <c r="Y10" i="7" s="1"/>
  <c r="DU11" i="6"/>
  <c r="AC11" i="7" s="1"/>
  <c r="DI11" i="6"/>
  <c r="Q11" i="7" s="1"/>
  <c r="DY11" i="6"/>
  <c r="AG11" i="7" s="1"/>
  <c r="DM11" i="6"/>
  <c r="U11" i="7" s="1"/>
  <c r="EC11" i="6"/>
  <c r="AK11" i="7" s="1"/>
  <c r="DQ11" i="6"/>
  <c r="Y11" i="7" s="1"/>
  <c r="DU12" i="6"/>
  <c r="AC12" i="7" s="1"/>
  <c r="DI12" i="6"/>
  <c r="Q12" i="7" s="1"/>
  <c r="DY12" i="6"/>
  <c r="AG12" i="7" s="1"/>
  <c r="DM12" i="6"/>
  <c r="U12" i="7" s="1"/>
  <c r="EC12" i="6"/>
  <c r="AK12" i="7" s="1"/>
  <c r="DQ12" i="6"/>
  <c r="Y12" i="7" s="1"/>
  <c r="DU13" i="6"/>
  <c r="AC13" i="7" s="1"/>
  <c r="DI13" i="6"/>
  <c r="Q13" i="7" s="1"/>
  <c r="DY13" i="6"/>
  <c r="AG13" i="7" s="1"/>
  <c r="DM13" i="6"/>
  <c r="U13" i="7" s="1"/>
  <c r="EC13" i="6"/>
  <c r="AK13" i="7" s="1"/>
  <c r="DQ13" i="6"/>
  <c r="Y13" i="7" s="1"/>
  <c r="DU14" i="6"/>
  <c r="AC14" i="7" s="1"/>
  <c r="DI14" i="6"/>
  <c r="Q14" i="7" s="1"/>
  <c r="DY14" i="6"/>
  <c r="AG14" i="7" s="1"/>
  <c r="DM14" i="6"/>
  <c r="U14" i="7" s="1"/>
  <c r="EC14" i="6"/>
  <c r="AK14" i="7" s="1"/>
  <c r="DQ14" i="6"/>
  <c r="Y14" i="7" s="1"/>
  <c r="DU15" i="6"/>
  <c r="AC15" i="7" s="1"/>
  <c r="DI15" i="6"/>
  <c r="Q15" i="7" s="1"/>
  <c r="DY15" i="6"/>
  <c r="AG15" i="7" s="1"/>
  <c r="DM15" i="6"/>
  <c r="U15" i="7" s="1"/>
  <c r="EC15" i="6"/>
  <c r="AK15" i="7" s="1"/>
  <c r="DQ15" i="6"/>
  <c r="Y15" i="7" s="1"/>
  <c r="DU16" i="6"/>
  <c r="AC16" i="7" s="1"/>
  <c r="DI16" i="6"/>
  <c r="Q16" i="7" s="1"/>
  <c r="DY16" i="6"/>
  <c r="AG16" i="7" s="1"/>
  <c r="DM16" i="6"/>
  <c r="U16" i="7" s="1"/>
  <c r="EC16" i="6"/>
  <c r="AK16" i="7" s="1"/>
  <c r="DQ16" i="6"/>
  <c r="Y16" i="7" s="1"/>
  <c r="DU17" i="6"/>
  <c r="AC17" i="7" s="1"/>
  <c r="DI17" i="6"/>
  <c r="Q17" i="7" s="1"/>
  <c r="DY17" i="6"/>
  <c r="AG17" i="7" s="1"/>
  <c r="DM17" i="6"/>
  <c r="U17" i="7" s="1"/>
  <c r="EC17" i="6"/>
  <c r="AK17" i="7" s="1"/>
  <c r="DQ17" i="6"/>
  <c r="Y17" i="7" s="1"/>
  <c r="DU18" i="6"/>
  <c r="AC18" i="7" s="1"/>
  <c r="DI18" i="6"/>
  <c r="Q18" i="7" s="1"/>
  <c r="DY18" i="6"/>
  <c r="AG18" i="7" s="1"/>
  <c r="DM18" i="6"/>
  <c r="U18" i="7" s="1"/>
  <c r="EC18" i="6"/>
  <c r="AK18" i="7" s="1"/>
  <c r="DQ18" i="6"/>
  <c r="Y18" i="7" s="1"/>
  <c r="DU19" i="6"/>
  <c r="AC19" i="7" s="1"/>
  <c r="DI19" i="6"/>
  <c r="Q19" i="7" s="1"/>
  <c r="DY19" i="6"/>
  <c r="AG19" i="7" s="1"/>
  <c r="DM19" i="6"/>
  <c r="U19" i="7" s="1"/>
  <c r="EC19" i="6"/>
  <c r="AK19" i="7" s="1"/>
  <c r="DQ19" i="6"/>
  <c r="Y19" i="7" s="1"/>
  <c r="DU20" i="6"/>
  <c r="AC20" i="7" s="1"/>
  <c r="DI20" i="6"/>
  <c r="Q20" i="7" s="1"/>
  <c r="DY20" i="6"/>
  <c r="AG20" i="7" s="1"/>
  <c r="DM20" i="6"/>
  <c r="U20" i="7" s="1"/>
  <c r="EC20" i="6"/>
  <c r="AK20" i="7" s="1"/>
  <c r="DQ20" i="6"/>
  <c r="Y20" i="7" s="1"/>
  <c r="DU21" i="6"/>
  <c r="AC21" i="7" s="1"/>
  <c r="DI21" i="6"/>
  <c r="Q21" i="7" s="1"/>
  <c r="DY21" i="6"/>
  <c r="AG21" i="7" s="1"/>
  <c r="DM21" i="6"/>
  <c r="U21" i="7" s="1"/>
  <c r="EC21" i="6"/>
  <c r="AK21" i="7" s="1"/>
  <c r="DQ21" i="6"/>
  <c r="Y21" i="7" s="1"/>
  <c r="DU22" i="6"/>
  <c r="AC22" i="7" s="1"/>
  <c r="DI22" i="6"/>
  <c r="Q22" i="7" s="1"/>
  <c r="DY22" i="6"/>
  <c r="AG22" i="7" s="1"/>
  <c r="DM22" i="6"/>
  <c r="U22" i="7" s="1"/>
  <c r="EC22" i="6"/>
  <c r="AK22" i="7" s="1"/>
  <c r="DQ22" i="6"/>
  <c r="Y22" i="7" s="1"/>
  <c r="DU23" i="6"/>
  <c r="AC23" i="7" s="1"/>
  <c r="DI23" i="6"/>
  <c r="Q23" i="7" s="1"/>
  <c r="DY23" i="6"/>
  <c r="AG23" i="7" s="1"/>
  <c r="DM23" i="6"/>
  <c r="U23" i="7" s="1"/>
  <c r="EC23" i="6"/>
  <c r="AK23" i="7" s="1"/>
  <c r="DQ23" i="6"/>
  <c r="Y23" i="7" s="1"/>
  <c r="DU24" i="6"/>
  <c r="AC24" i="7" s="1"/>
  <c r="DI24" i="6"/>
  <c r="Q24" i="7" s="1"/>
  <c r="DY24" i="6"/>
  <c r="AG24" i="7" s="1"/>
  <c r="DM24" i="6"/>
  <c r="U24" i="7" s="1"/>
  <c r="EC24" i="6"/>
  <c r="AK24" i="7" s="1"/>
  <c r="DQ24" i="6"/>
  <c r="Y24" i="7" s="1"/>
  <c r="DU25" i="6"/>
  <c r="AC25" i="7" s="1"/>
  <c r="DI25" i="6"/>
  <c r="Q25" i="7" s="1"/>
  <c r="DY25" i="6"/>
  <c r="AG25" i="7" s="1"/>
  <c r="DM25" i="6"/>
  <c r="U25" i="7" s="1"/>
  <c r="EC25" i="6"/>
  <c r="AK25" i="7" s="1"/>
  <c r="DQ25" i="6"/>
  <c r="Y25" i="7" s="1"/>
  <c r="DU26" i="6"/>
  <c r="AC26" i="7" s="1"/>
  <c r="DI26" i="6"/>
  <c r="Q26" i="7" s="1"/>
  <c r="DY26" i="6"/>
  <c r="AG26" i="7" s="1"/>
  <c r="DM26" i="6"/>
  <c r="U26" i="7" s="1"/>
  <c r="EC26" i="6"/>
  <c r="AK26" i="7" s="1"/>
  <c r="DQ26" i="6"/>
  <c r="Y26" i="7" s="1"/>
  <c r="DU27" i="6"/>
  <c r="AC27" i="7" s="1"/>
  <c r="DI27" i="6"/>
  <c r="Q27" i="7" s="1"/>
  <c r="DY27" i="6"/>
  <c r="AG27" i="7" s="1"/>
  <c r="DM27" i="6"/>
  <c r="U27" i="7" s="1"/>
  <c r="EC27" i="6"/>
  <c r="AK27" i="7" s="1"/>
  <c r="DQ27" i="6"/>
  <c r="Y27" i="7" s="1"/>
  <c r="DU28" i="6"/>
  <c r="AC28" i="7" s="1"/>
  <c r="DI28" i="6"/>
  <c r="Q28" i="7" s="1"/>
  <c r="DY28" i="6"/>
  <c r="AG28" i="7" s="1"/>
  <c r="DM28" i="6"/>
  <c r="U28" i="7" s="1"/>
  <c r="EC28" i="6"/>
  <c r="AK28" i="7" s="1"/>
  <c r="DQ28" i="6"/>
  <c r="Y28" i="7" s="1"/>
  <c r="DU29" i="6"/>
  <c r="AC29" i="7" s="1"/>
  <c r="DI29" i="6"/>
  <c r="Q29" i="7" s="1"/>
  <c r="DY29" i="6"/>
  <c r="AG29" i="7" s="1"/>
  <c r="DM29" i="6"/>
  <c r="U29" i="7" s="1"/>
  <c r="EC29" i="6"/>
  <c r="AK29" i="7" s="1"/>
  <c r="DQ29" i="6"/>
  <c r="Y29" i="7" s="1"/>
  <c r="DU30" i="6"/>
  <c r="AC30" i="7" s="1"/>
  <c r="DI30" i="6"/>
  <c r="Q30" i="7" s="1"/>
  <c r="DY30" i="6"/>
  <c r="AG30" i="7" s="1"/>
  <c r="DM30" i="6"/>
  <c r="U30" i="7" s="1"/>
  <c r="EC30" i="6"/>
  <c r="AK30" i="7" s="1"/>
  <c r="DQ30" i="6"/>
  <c r="Y30" i="7" s="1"/>
  <c r="DU31" i="6"/>
  <c r="AC31" i="7" s="1"/>
  <c r="DI31" i="6"/>
  <c r="Q31" i="7" s="1"/>
  <c r="DY31" i="6"/>
  <c r="AG31" i="7" s="1"/>
  <c r="DM31" i="6"/>
  <c r="U31" i="7" s="1"/>
  <c r="EC31" i="6"/>
  <c r="AK31" i="7" s="1"/>
  <c r="DQ31" i="6"/>
  <c r="Y31" i="7" s="1"/>
  <c r="DU32" i="6"/>
  <c r="AC32" i="7" s="1"/>
  <c r="DI32" i="6"/>
  <c r="Q32" i="7" s="1"/>
  <c r="DY32" i="6"/>
  <c r="AG32" i="7" s="1"/>
  <c r="DM32" i="6"/>
  <c r="U32" i="7" s="1"/>
  <c r="EC32" i="6"/>
  <c r="AK32" i="7" s="1"/>
  <c r="DQ32" i="6"/>
  <c r="Y32" i="7" s="1"/>
  <c r="DU33" i="6"/>
  <c r="AC33" i="7" s="1"/>
  <c r="DI33" i="6"/>
  <c r="Q33" i="7" s="1"/>
  <c r="DY33" i="6"/>
  <c r="AG33" i="7" s="1"/>
  <c r="DM33" i="6"/>
  <c r="U33" i="7" s="1"/>
  <c r="EC33" i="6"/>
  <c r="AK33" i="7" s="1"/>
  <c r="DQ33" i="6"/>
  <c r="Y33" i="7" s="1"/>
  <c r="DU34" i="6"/>
  <c r="AC34" i="7" s="1"/>
  <c r="DI34" i="6"/>
  <c r="Q34" i="7" s="1"/>
  <c r="DY34" i="6"/>
  <c r="AG34" i="7" s="1"/>
  <c r="DM34" i="6"/>
  <c r="U34" i="7" s="1"/>
  <c r="EC34" i="6"/>
  <c r="AK34" i="7" s="1"/>
  <c r="DQ34" i="6"/>
  <c r="Y34" i="7" s="1"/>
  <c r="DU35" i="6"/>
  <c r="AC35" i="7" s="1"/>
  <c r="DI35" i="6"/>
  <c r="Q35" i="7" s="1"/>
  <c r="DY35" i="6"/>
  <c r="AG35" i="7" s="1"/>
  <c r="DM35" i="6"/>
  <c r="U35" i="7" s="1"/>
  <c r="EC35" i="6"/>
  <c r="AK35" i="7" s="1"/>
  <c r="DQ35" i="6"/>
  <c r="Y35" i="7" s="1"/>
  <c r="DU36" i="6"/>
  <c r="AC36" i="7" s="1"/>
  <c r="DI36" i="6"/>
  <c r="Q36" i="7" s="1"/>
  <c r="DY36" i="6"/>
  <c r="AG36" i="7" s="1"/>
  <c r="DM36" i="6"/>
  <c r="U36" i="7" s="1"/>
  <c r="EC36" i="6"/>
  <c r="AK36" i="7" s="1"/>
  <c r="DQ36" i="6"/>
  <c r="Y36" i="7" s="1"/>
  <c r="DU37" i="6"/>
  <c r="AC37" i="7" s="1"/>
  <c r="DI37" i="6"/>
  <c r="Q37" i="7" s="1"/>
  <c r="DY37" i="6"/>
  <c r="AG37" i="7" s="1"/>
  <c r="DM37" i="6"/>
  <c r="U37" i="7" s="1"/>
  <c r="EC37" i="6"/>
  <c r="AK37" i="7" s="1"/>
  <c r="DQ37" i="6"/>
  <c r="Y37" i="7" s="1"/>
  <c r="DU38" i="6"/>
  <c r="AC38" i="7" s="1"/>
  <c r="DI38" i="6"/>
  <c r="Q38" i="7" s="1"/>
  <c r="DY38" i="6"/>
  <c r="AG38" i="7" s="1"/>
  <c r="DM38" i="6"/>
  <c r="U38" i="7" s="1"/>
  <c r="EC38" i="6"/>
  <c r="AK38" i="7" s="1"/>
  <c r="DQ38" i="6"/>
  <c r="Y38" i="7" s="1"/>
  <c r="DU39" i="6"/>
  <c r="AC39" i="7" s="1"/>
  <c r="DI39" i="6"/>
  <c r="Q39" i="7" s="1"/>
  <c r="DY39" i="6"/>
  <c r="AG39" i="7" s="1"/>
  <c r="DM39" i="6"/>
  <c r="U39" i="7" s="1"/>
  <c r="EC39" i="6"/>
  <c r="AK39" i="7" s="1"/>
  <c r="DQ39" i="6"/>
  <c r="Y39" i="7" s="1"/>
  <c r="DX40" i="6"/>
  <c r="AF40" i="7" s="1"/>
  <c r="DL40" i="6"/>
  <c r="T40" i="7" s="1"/>
  <c r="EF40" i="6"/>
  <c r="AN40" i="7" s="1"/>
  <c r="DT40" i="6"/>
  <c r="AB40" i="7" s="1"/>
  <c r="EB41" i="6"/>
  <c r="AJ41" i="7" s="1"/>
  <c r="DP41" i="6"/>
  <c r="X41" i="7" s="1"/>
  <c r="DX42" i="6"/>
  <c r="AF42" i="7" s="1"/>
  <c r="DL42" i="6"/>
  <c r="T42" i="7" s="1"/>
  <c r="EF42" i="6"/>
  <c r="AN42" i="7" s="1"/>
  <c r="DT42" i="6"/>
  <c r="AB42" i="7" s="1"/>
  <c r="EB43" i="6"/>
  <c r="AJ43" i="7" s="1"/>
  <c r="DP43" i="6"/>
  <c r="X43" i="7" s="1"/>
  <c r="DX44" i="6"/>
  <c r="AF44" i="7" s="1"/>
  <c r="DL44" i="6"/>
  <c r="T44" i="7" s="1"/>
  <c r="EF44" i="6"/>
  <c r="AN44" i="7" s="1"/>
  <c r="DT44" i="6"/>
  <c r="AB44" i="7" s="1"/>
  <c r="EB45" i="6"/>
  <c r="AJ45" i="7" s="1"/>
  <c r="DP45" i="6"/>
  <c r="X45" i="7" s="1"/>
  <c r="DX46" i="6"/>
  <c r="AF46" i="7" s="1"/>
  <c r="DL46" i="6"/>
  <c r="T46" i="7" s="1"/>
  <c r="EF46" i="6"/>
  <c r="AN46" i="7" s="1"/>
  <c r="DT46" i="6"/>
  <c r="AB46" i="7" s="1"/>
  <c r="EB47" i="6"/>
  <c r="AJ47" i="7" s="1"/>
  <c r="DP47" i="6"/>
  <c r="X47" i="7" s="1"/>
  <c r="DX48" i="6"/>
  <c r="AF48" i="7" s="1"/>
  <c r="DL48" i="6"/>
  <c r="T48" i="7" s="1"/>
  <c r="EF48" i="6"/>
  <c r="AN48" i="7" s="1"/>
  <c r="DT48" i="6"/>
  <c r="AB48" i="7" s="1"/>
  <c r="EB49" i="6"/>
  <c r="AJ49" i="7" s="1"/>
  <c r="DP49" i="6"/>
  <c r="X49" i="7" s="1"/>
  <c r="DX50" i="6"/>
  <c r="AF50" i="7" s="1"/>
  <c r="DL50" i="6"/>
  <c r="T50" i="7" s="1"/>
  <c r="EF50" i="6"/>
  <c r="AN50" i="7" s="1"/>
  <c r="DT50" i="6"/>
  <c r="AB50" i="7" s="1"/>
  <c r="EB51" i="6"/>
  <c r="AJ51" i="7" s="1"/>
  <c r="DP51" i="6"/>
  <c r="X51" i="7" s="1"/>
  <c r="DX52" i="6"/>
  <c r="AF52" i="7" s="1"/>
  <c r="DL52" i="6"/>
  <c r="T52" i="7" s="1"/>
  <c r="DW53" i="6"/>
  <c r="AE53" i="7" s="1"/>
  <c r="DK53" i="6"/>
  <c r="S53" i="7" s="1"/>
  <c r="DU54" i="6"/>
  <c r="AC54" i="7" s="1"/>
  <c r="DI54" i="6"/>
  <c r="Q54" i="7" s="1"/>
  <c r="DW55" i="6"/>
  <c r="AE55" i="7" s="1"/>
  <c r="DK55" i="6"/>
  <c r="S55" i="7" s="1"/>
  <c r="DU56" i="6"/>
  <c r="AC56" i="7" s="1"/>
  <c r="DI56" i="6"/>
  <c r="Q56" i="7" s="1"/>
  <c r="DW57" i="6"/>
  <c r="AE57" i="7" s="1"/>
  <c r="DK57" i="6"/>
  <c r="S57" i="7" s="1"/>
  <c r="DU58" i="6"/>
  <c r="AC58" i="7" s="1"/>
  <c r="DI58" i="6"/>
  <c r="Q58" i="7" s="1"/>
  <c r="DW59" i="6"/>
  <c r="AE59" i="7" s="1"/>
  <c r="DK59" i="6"/>
  <c r="S59" i="7" s="1"/>
  <c r="DU60" i="6"/>
  <c r="AC60" i="7" s="1"/>
  <c r="DI60" i="6"/>
  <c r="Q60" i="7" s="1"/>
  <c r="DW61" i="6"/>
  <c r="AE61" i="7" s="1"/>
  <c r="DK61" i="6"/>
  <c r="S61" i="7" s="1"/>
  <c r="DU62" i="6"/>
  <c r="AC62" i="7" s="1"/>
  <c r="DI62" i="6"/>
  <c r="Q62" i="7" s="1"/>
  <c r="DW63" i="6"/>
  <c r="AE63" i="7" s="1"/>
  <c r="DK63" i="6"/>
  <c r="S63" i="7" s="1"/>
  <c r="DU64" i="6"/>
  <c r="AC64" i="7" s="1"/>
  <c r="DI64" i="6"/>
  <c r="Q64" i="7" s="1"/>
  <c r="DW65" i="6"/>
  <c r="AE65" i="7" s="1"/>
  <c r="DK65" i="6"/>
  <c r="S65" i="7" s="1"/>
  <c r="DU66" i="6"/>
  <c r="AC66" i="7" s="1"/>
  <c r="DI66" i="6"/>
  <c r="Q66" i="7" s="1"/>
  <c r="DW67" i="6"/>
  <c r="AE67" i="7" s="1"/>
  <c r="DK67" i="6"/>
  <c r="S67" i="7" s="1"/>
  <c r="DU68" i="6"/>
  <c r="AC68" i="7" s="1"/>
  <c r="DI68" i="6"/>
  <c r="Q68" i="7" s="1"/>
  <c r="DW69" i="6"/>
  <c r="AE69" i="7" s="1"/>
  <c r="DK69" i="6"/>
  <c r="S69" i="7" s="1"/>
  <c r="DU70" i="6"/>
  <c r="AC70" i="7" s="1"/>
  <c r="DI70" i="6"/>
  <c r="Q70" i="7" s="1"/>
  <c r="DW71" i="6"/>
  <c r="AE71" i="7" s="1"/>
  <c r="DK71" i="6"/>
  <c r="S71" i="7" s="1"/>
  <c r="DU72" i="6"/>
  <c r="AC72" i="7" s="1"/>
  <c r="DI72" i="6"/>
  <c r="Q72" i="7" s="1"/>
  <c r="DV5" i="6"/>
  <c r="AD5" i="7" s="1"/>
  <c r="DJ5" i="6"/>
  <c r="R5" i="7" s="1"/>
  <c r="DZ5" i="6"/>
  <c r="AH5" i="7" s="1"/>
  <c r="DN5" i="6"/>
  <c r="V5" i="7" s="1"/>
  <c r="ED5" i="6"/>
  <c r="AL5" i="7" s="1"/>
  <c r="DR5" i="6"/>
  <c r="Z5" i="7" s="1"/>
  <c r="DV6" i="6"/>
  <c r="AD6" i="7" s="1"/>
  <c r="DJ6" i="6"/>
  <c r="R6" i="7" s="1"/>
  <c r="DZ6" i="6"/>
  <c r="AH6" i="7" s="1"/>
  <c r="DN6" i="6"/>
  <c r="V6" i="7" s="1"/>
  <c r="ED6" i="6"/>
  <c r="AL6" i="7" s="1"/>
  <c r="DR6" i="6"/>
  <c r="Z6" i="7" s="1"/>
  <c r="DV7" i="6"/>
  <c r="AD7" i="7" s="1"/>
  <c r="DJ7" i="6"/>
  <c r="R7" i="7" s="1"/>
  <c r="DZ7" i="6"/>
  <c r="AH7" i="7" s="1"/>
  <c r="DN7" i="6"/>
  <c r="V7" i="7" s="1"/>
  <c r="ED7" i="6"/>
  <c r="AL7" i="7" s="1"/>
  <c r="DR7" i="6"/>
  <c r="Z7" i="7" s="1"/>
  <c r="DV8" i="6"/>
  <c r="AD8" i="7" s="1"/>
  <c r="DJ8" i="6"/>
  <c r="R8" i="7" s="1"/>
  <c r="DZ8" i="6"/>
  <c r="AH8" i="7" s="1"/>
  <c r="DN8" i="6"/>
  <c r="V8" i="7" s="1"/>
  <c r="ED8" i="6"/>
  <c r="AL8" i="7" s="1"/>
  <c r="DR8" i="6"/>
  <c r="Z8" i="7" s="1"/>
  <c r="DV9" i="6"/>
  <c r="AD9" i="7" s="1"/>
  <c r="DJ9" i="6"/>
  <c r="R9" i="7" s="1"/>
  <c r="DZ9" i="6"/>
  <c r="AH9" i="7" s="1"/>
  <c r="DN9" i="6"/>
  <c r="V9" i="7" s="1"/>
  <c r="ED9" i="6"/>
  <c r="AL9" i="7" s="1"/>
  <c r="DR9" i="6"/>
  <c r="Z9" i="7" s="1"/>
  <c r="DV10" i="6"/>
  <c r="AD10" i="7" s="1"/>
  <c r="DJ10" i="6"/>
  <c r="R10" i="7" s="1"/>
  <c r="DZ10" i="6"/>
  <c r="AH10" i="7" s="1"/>
  <c r="DN10" i="6"/>
  <c r="V10" i="7" s="1"/>
  <c r="ED10" i="6"/>
  <c r="AL10" i="7" s="1"/>
  <c r="DR10" i="6"/>
  <c r="Z10" i="7" s="1"/>
  <c r="DV11" i="6"/>
  <c r="AD11" i="7" s="1"/>
  <c r="DJ11" i="6"/>
  <c r="R11" i="7" s="1"/>
  <c r="DZ11" i="6"/>
  <c r="AH11" i="7" s="1"/>
  <c r="DN11" i="6"/>
  <c r="V11" i="7" s="1"/>
  <c r="ED11" i="6"/>
  <c r="AL11" i="7" s="1"/>
  <c r="DR11" i="6"/>
  <c r="Z11" i="7" s="1"/>
  <c r="DV12" i="6"/>
  <c r="AD12" i="7" s="1"/>
  <c r="DJ12" i="6"/>
  <c r="R12" i="7" s="1"/>
  <c r="DZ12" i="6"/>
  <c r="AH12" i="7" s="1"/>
  <c r="DN12" i="6"/>
  <c r="V12" i="7" s="1"/>
  <c r="ED12" i="6"/>
  <c r="AL12" i="7" s="1"/>
  <c r="DR12" i="6"/>
  <c r="Z12" i="7" s="1"/>
  <c r="DV13" i="6"/>
  <c r="AD13" i="7" s="1"/>
  <c r="DJ13" i="6"/>
  <c r="R13" i="7" s="1"/>
  <c r="DZ13" i="6"/>
  <c r="AH13" i="7" s="1"/>
  <c r="DN13" i="6"/>
  <c r="V13" i="7" s="1"/>
  <c r="ED13" i="6"/>
  <c r="AL13" i="7" s="1"/>
  <c r="DR13" i="6"/>
  <c r="Z13" i="7" s="1"/>
  <c r="DV14" i="6"/>
  <c r="AD14" i="7" s="1"/>
  <c r="DJ14" i="6"/>
  <c r="R14" i="7" s="1"/>
  <c r="DZ14" i="6"/>
  <c r="AH14" i="7" s="1"/>
  <c r="DN14" i="6"/>
  <c r="V14" i="7" s="1"/>
  <c r="ED14" i="6"/>
  <c r="AL14" i="7" s="1"/>
  <c r="DR14" i="6"/>
  <c r="Z14" i="7" s="1"/>
  <c r="DV15" i="6"/>
  <c r="AD15" i="7" s="1"/>
  <c r="DJ15" i="6"/>
  <c r="R15" i="7" s="1"/>
  <c r="DZ15" i="6"/>
  <c r="AH15" i="7" s="1"/>
  <c r="DN15" i="6"/>
  <c r="V15" i="7" s="1"/>
  <c r="ED15" i="6"/>
  <c r="AL15" i="7" s="1"/>
  <c r="DR15" i="6"/>
  <c r="Z15" i="7" s="1"/>
  <c r="DV16" i="6"/>
  <c r="AD16" i="7" s="1"/>
  <c r="DJ16" i="6"/>
  <c r="R16" i="7" s="1"/>
  <c r="DZ16" i="6"/>
  <c r="AH16" i="7" s="1"/>
  <c r="DN16" i="6"/>
  <c r="V16" i="7" s="1"/>
  <c r="ED16" i="6"/>
  <c r="AL16" i="7" s="1"/>
  <c r="DR16" i="6"/>
  <c r="Z16" i="7" s="1"/>
  <c r="DV17" i="6"/>
  <c r="AD17" i="7" s="1"/>
  <c r="DJ17" i="6"/>
  <c r="R17" i="7" s="1"/>
  <c r="DZ17" i="6"/>
  <c r="AH17" i="7" s="1"/>
  <c r="DN17" i="6"/>
  <c r="V17" i="7" s="1"/>
  <c r="ED17" i="6"/>
  <c r="AL17" i="7" s="1"/>
  <c r="DR17" i="6"/>
  <c r="Z17" i="7" s="1"/>
  <c r="DV18" i="6"/>
  <c r="AD18" i="7" s="1"/>
  <c r="DJ18" i="6"/>
  <c r="R18" i="7" s="1"/>
  <c r="DZ18" i="6"/>
  <c r="AH18" i="7" s="1"/>
  <c r="DN18" i="6"/>
  <c r="V18" i="7" s="1"/>
  <c r="ED18" i="6"/>
  <c r="AL18" i="7" s="1"/>
  <c r="DR18" i="6"/>
  <c r="Z18" i="7" s="1"/>
  <c r="DV19" i="6"/>
  <c r="AD19" i="7" s="1"/>
  <c r="DJ19" i="6"/>
  <c r="R19" i="7" s="1"/>
  <c r="DZ19" i="6"/>
  <c r="AH19" i="7" s="1"/>
  <c r="DN19" i="6"/>
  <c r="V19" i="7" s="1"/>
  <c r="ED19" i="6"/>
  <c r="AL19" i="7" s="1"/>
  <c r="DR19" i="6"/>
  <c r="Z19" i="7" s="1"/>
  <c r="DV20" i="6"/>
  <c r="AD20" i="7" s="1"/>
  <c r="DJ20" i="6"/>
  <c r="R20" i="7" s="1"/>
  <c r="DZ20" i="6"/>
  <c r="AH20" i="7" s="1"/>
  <c r="DN20" i="6"/>
  <c r="V20" i="7" s="1"/>
  <c r="ED20" i="6"/>
  <c r="AL20" i="7" s="1"/>
  <c r="DR20" i="6"/>
  <c r="Z20" i="7" s="1"/>
  <c r="DV21" i="6"/>
  <c r="AD21" i="7" s="1"/>
  <c r="DJ21" i="6"/>
  <c r="R21" i="7" s="1"/>
  <c r="DZ21" i="6"/>
  <c r="AH21" i="7" s="1"/>
  <c r="DN21" i="6"/>
  <c r="V21" i="7" s="1"/>
  <c r="ED21" i="6"/>
  <c r="AL21" i="7" s="1"/>
  <c r="DR21" i="6"/>
  <c r="Z21" i="7" s="1"/>
  <c r="DV22" i="6"/>
  <c r="AD22" i="7" s="1"/>
  <c r="DJ22" i="6"/>
  <c r="R22" i="7" s="1"/>
  <c r="DZ22" i="6"/>
  <c r="AH22" i="7" s="1"/>
  <c r="DN22" i="6"/>
  <c r="V22" i="7" s="1"/>
  <c r="ED22" i="6"/>
  <c r="AL22" i="7" s="1"/>
  <c r="DR22" i="6"/>
  <c r="Z22" i="7" s="1"/>
  <c r="DV23" i="6"/>
  <c r="AD23" i="7" s="1"/>
  <c r="DJ23" i="6"/>
  <c r="R23" i="7" s="1"/>
  <c r="DZ23" i="6"/>
  <c r="AH23" i="7" s="1"/>
  <c r="DN23" i="6"/>
  <c r="V23" i="7" s="1"/>
  <c r="ED23" i="6"/>
  <c r="AL23" i="7" s="1"/>
  <c r="DR23" i="6"/>
  <c r="Z23" i="7" s="1"/>
  <c r="DV24" i="6"/>
  <c r="AD24" i="7" s="1"/>
  <c r="DJ24" i="6"/>
  <c r="R24" i="7" s="1"/>
  <c r="DZ24" i="6"/>
  <c r="AH24" i="7" s="1"/>
  <c r="DN24" i="6"/>
  <c r="V24" i="7" s="1"/>
  <c r="ED24" i="6"/>
  <c r="AL24" i="7" s="1"/>
  <c r="DR24" i="6"/>
  <c r="Z24" i="7" s="1"/>
  <c r="DV25" i="6"/>
  <c r="AD25" i="7" s="1"/>
  <c r="DJ25" i="6"/>
  <c r="R25" i="7" s="1"/>
  <c r="DZ25" i="6"/>
  <c r="AH25" i="7" s="1"/>
  <c r="DN25" i="6"/>
  <c r="V25" i="7" s="1"/>
  <c r="ED25" i="6"/>
  <c r="AL25" i="7" s="1"/>
  <c r="DR25" i="6"/>
  <c r="Z25" i="7" s="1"/>
  <c r="DV26" i="6"/>
  <c r="AD26" i="7" s="1"/>
  <c r="DJ26" i="6"/>
  <c r="R26" i="7" s="1"/>
  <c r="DZ26" i="6"/>
  <c r="AH26" i="7" s="1"/>
  <c r="DN26" i="6"/>
  <c r="V26" i="7" s="1"/>
  <c r="ED26" i="6"/>
  <c r="AL26" i="7" s="1"/>
  <c r="DR26" i="6"/>
  <c r="Z26" i="7" s="1"/>
  <c r="DV27" i="6"/>
  <c r="AD27" i="7" s="1"/>
  <c r="DJ27" i="6"/>
  <c r="R27" i="7" s="1"/>
  <c r="DZ27" i="6"/>
  <c r="AH27" i="7" s="1"/>
  <c r="DN27" i="6"/>
  <c r="V27" i="7" s="1"/>
  <c r="ED27" i="6"/>
  <c r="AL27" i="7" s="1"/>
  <c r="DR27" i="6"/>
  <c r="Z27" i="7" s="1"/>
  <c r="DV28" i="6"/>
  <c r="AD28" i="7" s="1"/>
  <c r="DJ28" i="6"/>
  <c r="R28" i="7" s="1"/>
  <c r="DZ28" i="6"/>
  <c r="AH28" i="7" s="1"/>
  <c r="DN28" i="6"/>
  <c r="V28" i="7" s="1"/>
  <c r="ED28" i="6"/>
  <c r="AL28" i="7" s="1"/>
  <c r="DR28" i="6"/>
  <c r="Z28" i="7" s="1"/>
  <c r="DV29" i="6"/>
  <c r="AD29" i="7" s="1"/>
  <c r="DJ29" i="6"/>
  <c r="R29" i="7" s="1"/>
  <c r="DZ29" i="6"/>
  <c r="AH29" i="7" s="1"/>
  <c r="DN29" i="6"/>
  <c r="V29" i="7" s="1"/>
  <c r="ED29" i="6"/>
  <c r="AL29" i="7" s="1"/>
  <c r="DR29" i="6"/>
  <c r="Z29" i="7" s="1"/>
  <c r="DV30" i="6"/>
  <c r="AD30" i="7" s="1"/>
  <c r="DJ30" i="6"/>
  <c r="R30" i="7" s="1"/>
  <c r="DZ30" i="6"/>
  <c r="AH30" i="7" s="1"/>
  <c r="DN30" i="6"/>
  <c r="V30" i="7" s="1"/>
  <c r="ED30" i="6"/>
  <c r="AL30" i="7" s="1"/>
  <c r="DR30" i="6"/>
  <c r="Z30" i="7" s="1"/>
  <c r="DV31" i="6"/>
  <c r="AD31" i="7" s="1"/>
  <c r="DJ31" i="6"/>
  <c r="R31" i="7" s="1"/>
  <c r="DZ31" i="6"/>
  <c r="AH31" i="7" s="1"/>
  <c r="DN31" i="6"/>
  <c r="V31" i="7" s="1"/>
  <c r="ED31" i="6"/>
  <c r="AL31" i="7" s="1"/>
  <c r="DR31" i="6"/>
  <c r="Z31" i="7" s="1"/>
  <c r="DV32" i="6"/>
  <c r="AD32" i="7" s="1"/>
  <c r="DJ32" i="6"/>
  <c r="R32" i="7" s="1"/>
  <c r="DZ32" i="6"/>
  <c r="AH32" i="7" s="1"/>
  <c r="DN32" i="6"/>
  <c r="V32" i="7" s="1"/>
  <c r="ED32" i="6"/>
  <c r="AL32" i="7" s="1"/>
  <c r="DR32" i="6"/>
  <c r="Z32" i="7" s="1"/>
  <c r="DV33" i="6"/>
  <c r="AD33" i="7" s="1"/>
  <c r="DJ33" i="6"/>
  <c r="R33" i="7" s="1"/>
  <c r="DZ33" i="6"/>
  <c r="AH33" i="7" s="1"/>
  <c r="DN33" i="6"/>
  <c r="V33" i="7" s="1"/>
  <c r="ED33" i="6"/>
  <c r="AL33" i="7" s="1"/>
  <c r="DR33" i="6"/>
  <c r="Z33" i="7" s="1"/>
  <c r="DV34" i="6"/>
  <c r="AD34" i="7" s="1"/>
  <c r="DJ34" i="6"/>
  <c r="R34" i="7" s="1"/>
  <c r="DZ34" i="6"/>
  <c r="AH34" i="7" s="1"/>
  <c r="DN34" i="6"/>
  <c r="V34" i="7" s="1"/>
  <c r="ED34" i="6"/>
  <c r="AL34" i="7" s="1"/>
  <c r="DR34" i="6"/>
  <c r="Z34" i="7" s="1"/>
  <c r="DV35" i="6"/>
  <c r="AD35" i="7" s="1"/>
  <c r="DJ35" i="6"/>
  <c r="R35" i="7" s="1"/>
  <c r="DZ35" i="6"/>
  <c r="AH35" i="7" s="1"/>
  <c r="DN35" i="6"/>
  <c r="V35" i="7" s="1"/>
  <c r="ED35" i="6"/>
  <c r="AL35" i="7" s="1"/>
  <c r="DR35" i="6"/>
  <c r="Z35" i="7" s="1"/>
  <c r="DV36" i="6"/>
  <c r="AD36" i="7" s="1"/>
  <c r="DJ36" i="6"/>
  <c r="R36" i="7" s="1"/>
  <c r="DZ36" i="6"/>
  <c r="AH36" i="7" s="1"/>
  <c r="DN36" i="6"/>
  <c r="V36" i="7" s="1"/>
  <c r="ED36" i="6"/>
  <c r="AL36" i="7" s="1"/>
  <c r="DR36" i="6"/>
  <c r="Z36" i="7" s="1"/>
  <c r="DV37" i="6"/>
  <c r="AD37" i="7" s="1"/>
  <c r="DJ37" i="6"/>
  <c r="R37" i="7" s="1"/>
  <c r="DZ37" i="6"/>
  <c r="AH37" i="7" s="1"/>
  <c r="DN37" i="6"/>
  <c r="V37" i="7" s="1"/>
  <c r="ED37" i="6"/>
  <c r="AL37" i="7" s="1"/>
  <c r="DR37" i="6"/>
  <c r="Z37" i="7" s="1"/>
  <c r="DV38" i="6"/>
  <c r="AD38" i="7" s="1"/>
  <c r="DJ38" i="6"/>
  <c r="R38" i="7" s="1"/>
  <c r="DZ38" i="6"/>
  <c r="AH38" i="7" s="1"/>
  <c r="DN38" i="6"/>
  <c r="V38" i="7" s="1"/>
  <c r="ED38" i="6"/>
  <c r="AL38" i="7" s="1"/>
  <c r="DR38" i="6"/>
  <c r="Z38" i="7" s="1"/>
  <c r="DV39" i="6"/>
  <c r="AD39" i="7" s="1"/>
  <c r="DJ39" i="6"/>
  <c r="R39" i="7" s="1"/>
  <c r="DZ39" i="6"/>
  <c r="AH39" i="7" s="1"/>
  <c r="DN39" i="6"/>
  <c r="V39" i="7" s="1"/>
  <c r="ED39" i="6"/>
  <c r="AL39" i="7" s="1"/>
  <c r="DR39" i="6"/>
  <c r="Z39" i="7" s="1"/>
  <c r="DV40" i="6"/>
  <c r="AD40" i="7" s="1"/>
  <c r="DJ40" i="6"/>
  <c r="R40" i="7" s="1"/>
  <c r="ED40" i="6"/>
  <c r="AL40" i="7" s="1"/>
  <c r="DR40" i="6"/>
  <c r="Z40" i="7" s="1"/>
  <c r="DZ41" i="6"/>
  <c r="AH41" i="7" s="1"/>
  <c r="DN41" i="6"/>
  <c r="V41" i="7" s="1"/>
  <c r="DV42" i="6"/>
  <c r="AD42" i="7" s="1"/>
  <c r="DJ42" i="6"/>
  <c r="R42" i="7" s="1"/>
  <c r="ED42" i="6"/>
  <c r="AL42" i="7" s="1"/>
  <c r="DR42" i="6"/>
  <c r="Z42" i="7" s="1"/>
  <c r="DZ43" i="6"/>
  <c r="AH43" i="7" s="1"/>
  <c r="DN43" i="6"/>
  <c r="V43" i="7" s="1"/>
  <c r="DV44" i="6"/>
  <c r="AD44" i="7" s="1"/>
  <c r="DJ44" i="6"/>
  <c r="R44" i="7" s="1"/>
  <c r="ED44" i="6"/>
  <c r="AL44" i="7" s="1"/>
  <c r="DR44" i="6"/>
  <c r="Z44" i="7" s="1"/>
  <c r="DZ45" i="6"/>
  <c r="AH45" i="7" s="1"/>
  <c r="DN45" i="6"/>
  <c r="V45" i="7" s="1"/>
  <c r="DV46" i="6"/>
  <c r="AD46" i="7" s="1"/>
  <c r="DJ46" i="6"/>
  <c r="R46" i="7" s="1"/>
  <c r="ED46" i="6"/>
  <c r="AL46" i="7" s="1"/>
  <c r="DR46" i="6"/>
  <c r="Z46" i="7" s="1"/>
  <c r="DZ47" i="6"/>
  <c r="AH47" i="7" s="1"/>
  <c r="DN47" i="6"/>
  <c r="V47" i="7" s="1"/>
  <c r="DV48" i="6"/>
  <c r="AD48" i="7" s="1"/>
  <c r="DJ48" i="6"/>
  <c r="R48" i="7" s="1"/>
  <c r="ED48" i="6"/>
  <c r="AL48" i="7" s="1"/>
  <c r="DR48" i="6"/>
  <c r="Z48" i="7" s="1"/>
  <c r="DZ49" i="6"/>
  <c r="AH49" i="7" s="1"/>
  <c r="DN49" i="6"/>
  <c r="V49" i="7" s="1"/>
  <c r="DV50" i="6"/>
  <c r="AD50" i="7" s="1"/>
  <c r="DJ50" i="6"/>
  <c r="R50" i="7" s="1"/>
  <c r="ED50" i="6"/>
  <c r="AL50" i="7" s="1"/>
  <c r="DR50" i="6"/>
  <c r="Z50" i="7" s="1"/>
  <c r="DZ51" i="6"/>
  <c r="AH51" i="7" s="1"/>
  <c r="DN51" i="6"/>
  <c r="V51" i="7" s="1"/>
  <c r="DV52" i="6"/>
  <c r="AD52" i="7" s="1"/>
  <c r="DJ52" i="6"/>
  <c r="R52" i="7" s="1"/>
  <c r="DO53" i="6"/>
  <c r="W53" i="7" s="1"/>
  <c r="EA53" i="6"/>
  <c r="AI53" i="7" s="1"/>
  <c r="DO55" i="6"/>
  <c r="W55" i="7" s="1"/>
  <c r="EA55" i="6"/>
  <c r="AI55" i="7" s="1"/>
  <c r="DO57" i="6"/>
  <c r="W57" i="7" s="1"/>
  <c r="EA57" i="6"/>
  <c r="AI57" i="7" s="1"/>
  <c r="DO59" i="6"/>
  <c r="W59" i="7" s="1"/>
  <c r="EA59" i="6"/>
  <c r="AI59" i="7" s="1"/>
  <c r="DO61" i="6"/>
  <c r="W61" i="7" s="1"/>
  <c r="EA61" i="6"/>
  <c r="AI61" i="7" s="1"/>
  <c r="DO63" i="6"/>
  <c r="W63" i="7" s="1"/>
  <c r="EA63" i="6"/>
  <c r="AI63" i="7" s="1"/>
  <c r="DO65" i="6"/>
  <c r="W65" i="7" s="1"/>
  <c r="EA65" i="6"/>
  <c r="AI65" i="7" s="1"/>
  <c r="DO67" i="6"/>
  <c r="W67" i="7" s="1"/>
  <c r="EA67" i="6"/>
  <c r="AI67" i="7" s="1"/>
  <c r="DO69" i="6"/>
  <c r="W69" i="7" s="1"/>
  <c r="EA69" i="6"/>
  <c r="AI69" i="7" s="1"/>
  <c r="DO71" i="6"/>
  <c r="W71" i="7" s="1"/>
  <c r="EA71" i="6"/>
  <c r="AI71" i="7" s="1"/>
  <c r="DU40" i="6"/>
  <c r="AC40" i="7" s="1"/>
  <c r="DI40" i="6"/>
  <c r="Q40" i="7" s="1"/>
  <c r="DY40" i="6"/>
  <c r="AG40" i="7" s="1"/>
  <c r="DM40" i="6"/>
  <c r="U40" i="7" s="1"/>
  <c r="EC40" i="6"/>
  <c r="AK40" i="7" s="1"/>
  <c r="DQ40" i="6"/>
  <c r="Y40" i="7" s="1"/>
  <c r="DU41" i="6"/>
  <c r="AC41" i="7" s="1"/>
  <c r="DI41" i="6"/>
  <c r="Q41" i="7" s="1"/>
  <c r="DY41" i="6"/>
  <c r="AG41" i="7" s="1"/>
  <c r="DM41" i="6"/>
  <c r="U41" i="7" s="1"/>
  <c r="EC41" i="6"/>
  <c r="AK41" i="7" s="1"/>
  <c r="DQ41" i="6"/>
  <c r="Y41" i="7" s="1"/>
  <c r="DU42" i="6"/>
  <c r="AC42" i="7" s="1"/>
  <c r="DI42" i="6"/>
  <c r="Q42" i="7" s="1"/>
  <c r="DY42" i="6"/>
  <c r="AG42" i="7" s="1"/>
  <c r="DM42" i="6"/>
  <c r="U42" i="7" s="1"/>
  <c r="EC42" i="6"/>
  <c r="AK42" i="7" s="1"/>
  <c r="DQ42" i="6"/>
  <c r="Y42" i="7" s="1"/>
  <c r="DU43" i="6"/>
  <c r="AC43" i="7" s="1"/>
  <c r="DI43" i="6"/>
  <c r="Q43" i="7" s="1"/>
  <c r="DY43" i="6"/>
  <c r="AG43" i="7" s="1"/>
  <c r="DM43" i="6"/>
  <c r="U43" i="7" s="1"/>
  <c r="EC43" i="6"/>
  <c r="AK43" i="7" s="1"/>
  <c r="DQ43" i="6"/>
  <c r="Y43" i="7" s="1"/>
  <c r="DU44" i="6"/>
  <c r="AC44" i="7" s="1"/>
  <c r="DI44" i="6"/>
  <c r="Q44" i="7" s="1"/>
  <c r="DY44" i="6"/>
  <c r="AG44" i="7" s="1"/>
  <c r="DM44" i="6"/>
  <c r="U44" i="7" s="1"/>
  <c r="EC44" i="6"/>
  <c r="AK44" i="7" s="1"/>
  <c r="DQ44" i="6"/>
  <c r="Y44" i="7" s="1"/>
  <c r="DU45" i="6"/>
  <c r="AC45" i="7" s="1"/>
  <c r="DI45" i="6"/>
  <c r="Q45" i="7" s="1"/>
  <c r="DY45" i="6"/>
  <c r="AG45" i="7" s="1"/>
  <c r="DM45" i="6"/>
  <c r="U45" i="7" s="1"/>
  <c r="EC45" i="6"/>
  <c r="AK45" i="7" s="1"/>
  <c r="DQ45" i="6"/>
  <c r="Y45" i="7" s="1"/>
  <c r="DU46" i="6"/>
  <c r="AC46" i="7" s="1"/>
  <c r="DI46" i="6"/>
  <c r="Q46" i="7" s="1"/>
  <c r="DY46" i="6"/>
  <c r="AG46" i="7" s="1"/>
  <c r="DM46" i="6"/>
  <c r="U46" i="7" s="1"/>
  <c r="EC46" i="6"/>
  <c r="AK46" i="7" s="1"/>
  <c r="DQ46" i="6"/>
  <c r="Y46" i="7" s="1"/>
  <c r="DU47" i="6"/>
  <c r="AC47" i="7" s="1"/>
  <c r="DI47" i="6"/>
  <c r="Q47" i="7" s="1"/>
  <c r="DY47" i="6"/>
  <c r="AG47" i="7" s="1"/>
  <c r="DM47" i="6"/>
  <c r="U47" i="7" s="1"/>
  <c r="EC47" i="6"/>
  <c r="AK47" i="7" s="1"/>
  <c r="DQ47" i="6"/>
  <c r="Y47" i="7" s="1"/>
  <c r="DU48" i="6"/>
  <c r="AC48" i="7" s="1"/>
  <c r="DI48" i="6"/>
  <c r="Q48" i="7" s="1"/>
  <c r="DY48" i="6"/>
  <c r="AG48" i="7" s="1"/>
  <c r="DM48" i="6"/>
  <c r="U48" i="7" s="1"/>
  <c r="EC48" i="6"/>
  <c r="AK48" i="7" s="1"/>
  <c r="DQ48" i="6"/>
  <c r="Y48" i="7" s="1"/>
  <c r="DU49" i="6"/>
  <c r="AC49" i="7" s="1"/>
  <c r="DI49" i="6"/>
  <c r="Q49" i="7" s="1"/>
  <c r="DY49" i="6"/>
  <c r="AG49" i="7" s="1"/>
  <c r="DM49" i="6"/>
  <c r="U49" i="7" s="1"/>
  <c r="EC49" i="6"/>
  <c r="AK49" i="7" s="1"/>
  <c r="DQ49" i="6"/>
  <c r="Y49" i="7" s="1"/>
  <c r="DU50" i="6"/>
  <c r="AC50" i="7" s="1"/>
  <c r="DI50" i="6"/>
  <c r="Q50" i="7" s="1"/>
  <c r="DY50" i="6"/>
  <c r="AG50" i="7" s="1"/>
  <c r="DM50" i="6"/>
  <c r="U50" i="7" s="1"/>
  <c r="EC50" i="6"/>
  <c r="AK50" i="7" s="1"/>
  <c r="DQ50" i="6"/>
  <c r="Y50" i="7" s="1"/>
  <c r="DU51" i="6"/>
  <c r="AC51" i="7" s="1"/>
  <c r="DI51" i="6"/>
  <c r="Q51" i="7" s="1"/>
  <c r="DY51" i="6"/>
  <c r="AG51" i="7" s="1"/>
  <c r="DM51" i="6"/>
  <c r="U51" i="7" s="1"/>
  <c r="EC51" i="6"/>
  <c r="AK51" i="7" s="1"/>
  <c r="DQ51" i="6"/>
  <c r="Y51" i="7" s="1"/>
  <c r="DU52" i="6"/>
  <c r="AC52" i="7" s="1"/>
  <c r="DI52" i="6"/>
  <c r="Q52" i="7" s="1"/>
  <c r="DM52" i="6"/>
  <c r="U52" i="7" s="1"/>
  <c r="DY52" i="6"/>
  <c r="AG52" i="7" s="1"/>
  <c r="EE52" i="6"/>
  <c r="AM52" i="7" s="1"/>
  <c r="DS52" i="6"/>
  <c r="AA52" i="7" s="1"/>
  <c r="DY53" i="6"/>
  <c r="AG53" i="7" s="1"/>
  <c r="DM53" i="6"/>
  <c r="U53" i="7" s="1"/>
  <c r="DW54" i="6"/>
  <c r="AE54" i="7" s="1"/>
  <c r="DK54" i="6"/>
  <c r="S54" i="7" s="1"/>
  <c r="EE54" i="6"/>
  <c r="AM54" i="7" s="1"/>
  <c r="DS54" i="6"/>
  <c r="AA54" i="7" s="1"/>
  <c r="DY55" i="6"/>
  <c r="AG55" i="7" s="1"/>
  <c r="DM55" i="6"/>
  <c r="U55" i="7" s="1"/>
  <c r="DW56" i="6"/>
  <c r="AE56" i="7" s="1"/>
  <c r="DK56" i="6"/>
  <c r="S56" i="7" s="1"/>
  <c r="EE56" i="6"/>
  <c r="AM56" i="7" s="1"/>
  <c r="DS56" i="6"/>
  <c r="AA56" i="7" s="1"/>
  <c r="DY57" i="6"/>
  <c r="AG57" i="7" s="1"/>
  <c r="DM57" i="6"/>
  <c r="U57" i="7" s="1"/>
  <c r="DW58" i="6"/>
  <c r="AE58" i="7" s="1"/>
  <c r="DK58" i="6"/>
  <c r="S58" i="7" s="1"/>
  <c r="EE58" i="6"/>
  <c r="AM58" i="7" s="1"/>
  <c r="DS58" i="6"/>
  <c r="AA58" i="7" s="1"/>
  <c r="DY59" i="6"/>
  <c r="AG59" i="7" s="1"/>
  <c r="DM59" i="6"/>
  <c r="U59" i="7" s="1"/>
  <c r="DW60" i="6"/>
  <c r="AE60" i="7" s="1"/>
  <c r="DK60" i="6"/>
  <c r="S60" i="7" s="1"/>
  <c r="EE60" i="6"/>
  <c r="AM60" i="7" s="1"/>
  <c r="DS60" i="6"/>
  <c r="AA60" i="7" s="1"/>
  <c r="DY61" i="6"/>
  <c r="AG61" i="7" s="1"/>
  <c r="DM61" i="6"/>
  <c r="U61" i="7" s="1"/>
  <c r="DW62" i="6"/>
  <c r="AE62" i="7" s="1"/>
  <c r="DK62" i="6"/>
  <c r="S62" i="7" s="1"/>
  <c r="EE62" i="6"/>
  <c r="AM62" i="7" s="1"/>
  <c r="DS62" i="6"/>
  <c r="AA62" i="7" s="1"/>
  <c r="DY63" i="6"/>
  <c r="AG63" i="7" s="1"/>
  <c r="DM63" i="6"/>
  <c r="U63" i="7" s="1"/>
  <c r="DW64" i="6"/>
  <c r="AE64" i="7" s="1"/>
  <c r="DK64" i="6"/>
  <c r="S64" i="7" s="1"/>
  <c r="EE64" i="6"/>
  <c r="AM64" i="7" s="1"/>
  <c r="DS64" i="6"/>
  <c r="AA64" i="7" s="1"/>
  <c r="DY65" i="6"/>
  <c r="AG65" i="7" s="1"/>
  <c r="DM65" i="6"/>
  <c r="U65" i="7" s="1"/>
  <c r="DW66" i="6"/>
  <c r="AE66" i="7" s="1"/>
  <c r="DK66" i="6"/>
  <c r="S66" i="7" s="1"/>
  <c r="EE66" i="6"/>
  <c r="AM66" i="7" s="1"/>
  <c r="DS66" i="6"/>
  <c r="AA66" i="7" s="1"/>
  <c r="DY67" i="6"/>
  <c r="AG67" i="7" s="1"/>
  <c r="DM67" i="6"/>
  <c r="U67" i="7" s="1"/>
  <c r="DW68" i="6"/>
  <c r="AE68" i="7" s="1"/>
  <c r="DK68" i="6"/>
  <c r="S68" i="7" s="1"/>
  <c r="EE68" i="6"/>
  <c r="AM68" i="7" s="1"/>
  <c r="DS68" i="6"/>
  <c r="AA68" i="7" s="1"/>
  <c r="DY69" i="6"/>
  <c r="AG69" i="7" s="1"/>
  <c r="DM69" i="6"/>
  <c r="U69" i="7" s="1"/>
  <c r="DW70" i="6"/>
  <c r="AE70" i="7" s="1"/>
  <c r="DK70" i="6"/>
  <c r="S70" i="7" s="1"/>
  <c r="EE70" i="6"/>
  <c r="AM70" i="7" s="1"/>
  <c r="DS70" i="6"/>
  <c r="AA70" i="7" s="1"/>
  <c r="DY71" i="6"/>
  <c r="AG71" i="7" s="1"/>
  <c r="DM71" i="6"/>
  <c r="U71" i="7" s="1"/>
  <c r="DW72" i="6"/>
  <c r="AE72" i="7" s="1"/>
  <c r="DK72" i="6"/>
  <c r="S72" i="7" s="1"/>
  <c r="EE72" i="6"/>
  <c r="AM72" i="7" s="1"/>
  <c r="DS72" i="6"/>
  <c r="AA72" i="7" s="1"/>
  <c r="DY73" i="6"/>
  <c r="AG73" i="7" s="1"/>
  <c r="DM73" i="6"/>
  <c r="U73" i="7" s="1"/>
  <c r="DW74" i="6"/>
  <c r="AE74" i="7" s="1"/>
  <c r="DK74" i="6"/>
  <c r="S74" i="7" s="1"/>
  <c r="EE74" i="6"/>
  <c r="AM74" i="7" s="1"/>
  <c r="DS74" i="6"/>
  <c r="AA74" i="7" s="1"/>
  <c r="DY75" i="6"/>
  <c r="AG75" i="7" s="1"/>
  <c r="DM75" i="6"/>
  <c r="U75" i="7" s="1"/>
  <c r="DW76" i="6"/>
  <c r="AE76" i="7" s="1"/>
  <c r="DK76" i="6"/>
  <c r="S76" i="7" s="1"/>
  <c r="EE76" i="6"/>
  <c r="AM76" i="7" s="1"/>
  <c r="DS76" i="6"/>
  <c r="AA76" i="7" s="1"/>
  <c r="DY77" i="6"/>
  <c r="AG77" i="7" s="1"/>
  <c r="DM77" i="6"/>
  <c r="U77" i="7" s="1"/>
  <c r="DW78" i="6"/>
  <c r="AE78" i="7" s="1"/>
  <c r="DK78" i="6"/>
  <c r="S78" i="7" s="1"/>
  <c r="EE78" i="6"/>
  <c r="AM78" i="7" s="1"/>
  <c r="DS78" i="6"/>
  <c r="AA78" i="7" s="1"/>
  <c r="DY79" i="6"/>
  <c r="AG79" i="7" s="1"/>
  <c r="DM79" i="6"/>
  <c r="U79" i="7" s="1"/>
  <c r="DW80" i="6"/>
  <c r="AE80" i="7" s="1"/>
  <c r="DK80" i="6"/>
  <c r="S80" i="7" s="1"/>
  <c r="EE80" i="6"/>
  <c r="AM80" i="7" s="1"/>
  <c r="DS80" i="6"/>
  <c r="AA80" i="7" s="1"/>
  <c r="DY81" i="6"/>
  <c r="AG81" i="7" s="1"/>
  <c r="DM81" i="6"/>
  <c r="U81" i="7" s="1"/>
  <c r="DW82" i="6"/>
  <c r="AE82" i="7" s="1"/>
  <c r="DK82" i="6"/>
  <c r="S82" i="7" s="1"/>
  <c r="EE82" i="6"/>
  <c r="AM82" i="7" s="1"/>
  <c r="DS82" i="6"/>
  <c r="AA82" i="7" s="1"/>
  <c r="DY83" i="6"/>
  <c r="AG83" i="7" s="1"/>
  <c r="DM83" i="6"/>
  <c r="U83" i="7" s="1"/>
  <c r="DW84" i="6"/>
  <c r="AE84" i="7" s="1"/>
  <c r="DK84" i="6"/>
  <c r="S84" i="7" s="1"/>
  <c r="EE84" i="6"/>
  <c r="AM84" i="7" s="1"/>
  <c r="DS84" i="6"/>
  <c r="AA84" i="7" s="1"/>
  <c r="DY85" i="6"/>
  <c r="AG85" i="7" s="1"/>
  <c r="DM85" i="6"/>
  <c r="U85" i="7" s="1"/>
  <c r="DW86" i="6"/>
  <c r="AE86" i="7" s="1"/>
  <c r="DK86" i="6"/>
  <c r="S86" i="7" s="1"/>
  <c r="EE86" i="6"/>
  <c r="AM86" i="7" s="1"/>
  <c r="DS86" i="6"/>
  <c r="AA86" i="7" s="1"/>
  <c r="DY87" i="6"/>
  <c r="AG87" i="7" s="1"/>
  <c r="DM87" i="6"/>
  <c r="U87" i="7" s="1"/>
  <c r="DW88" i="6"/>
  <c r="AE88" i="7" s="1"/>
  <c r="DK88" i="6"/>
  <c r="S88" i="7" s="1"/>
  <c r="EE88" i="6"/>
  <c r="AM88" i="7" s="1"/>
  <c r="DS88" i="6"/>
  <c r="AA88" i="7" s="1"/>
  <c r="DY89" i="6"/>
  <c r="AG89" i="7" s="1"/>
  <c r="DM89" i="6"/>
  <c r="U89" i="7" s="1"/>
  <c r="DW90" i="6"/>
  <c r="AE90" i="7" s="1"/>
  <c r="DK90" i="6"/>
  <c r="S90" i="7" s="1"/>
  <c r="EE90" i="6"/>
  <c r="AM90" i="7" s="1"/>
  <c r="DS90" i="6"/>
  <c r="AA90" i="7" s="1"/>
  <c r="DY91" i="6"/>
  <c r="AG91" i="7" s="1"/>
  <c r="DM91" i="6"/>
  <c r="U91" i="7" s="1"/>
  <c r="DW73" i="6"/>
  <c r="AE73" i="7" s="1"/>
  <c r="DK73" i="6"/>
  <c r="S73" i="7" s="1"/>
  <c r="EE73" i="6"/>
  <c r="AM73" i="7" s="1"/>
  <c r="DS73" i="6"/>
  <c r="AA73" i="7" s="1"/>
  <c r="DY74" i="6"/>
  <c r="AG74" i="7" s="1"/>
  <c r="DM74" i="6"/>
  <c r="U74" i="7" s="1"/>
  <c r="DW75" i="6"/>
  <c r="AE75" i="7" s="1"/>
  <c r="DK75" i="6"/>
  <c r="S75" i="7" s="1"/>
  <c r="EE75" i="6"/>
  <c r="AM75" i="7" s="1"/>
  <c r="DS75" i="6"/>
  <c r="AA75" i="7" s="1"/>
  <c r="DY76" i="6"/>
  <c r="AG76" i="7" s="1"/>
  <c r="DM76" i="6"/>
  <c r="U76" i="7" s="1"/>
  <c r="DW77" i="6"/>
  <c r="AE77" i="7" s="1"/>
  <c r="DK77" i="6"/>
  <c r="S77" i="7" s="1"/>
  <c r="EE77" i="6"/>
  <c r="AM77" i="7" s="1"/>
  <c r="DS77" i="6"/>
  <c r="AA77" i="7" s="1"/>
  <c r="DY78" i="6"/>
  <c r="AG78" i="7" s="1"/>
  <c r="DM78" i="6"/>
  <c r="U78" i="7" s="1"/>
  <c r="DW79" i="6"/>
  <c r="AE79" i="7" s="1"/>
  <c r="DK79" i="6"/>
  <c r="S79" i="7" s="1"/>
  <c r="EE79" i="6"/>
  <c r="AM79" i="7" s="1"/>
  <c r="DS79" i="6"/>
  <c r="AA79" i="7" s="1"/>
  <c r="DY80" i="6"/>
  <c r="AG80" i="7" s="1"/>
  <c r="DM80" i="6"/>
  <c r="U80" i="7" s="1"/>
  <c r="DW81" i="6"/>
  <c r="AE81" i="7" s="1"/>
  <c r="DK81" i="6"/>
  <c r="S81" i="7" s="1"/>
  <c r="EE81" i="6"/>
  <c r="AM81" i="7" s="1"/>
  <c r="DS81" i="6"/>
  <c r="AA81" i="7" s="1"/>
  <c r="DY82" i="6"/>
  <c r="AG82" i="7" s="1"/>
  <c r="DM82" i="6"/>
  <c r="U82" i="7" s="1"/>
  <c r="DW83" i="6"/>
  <c r="AE83" i="7" s="1"/>
  <c r="DK83" i="6"/>
  <c r="S83" i="7" s="1"/>
  <c r="EE83" i="6"/>
  <c r="AM83" i="7" s="1"/>
  <c r="DS83" i="6"/>
  <c r="AA83" i="7" s="1"/>
  <c r="DY84" i="6"/>
  <c r="AG84" i="7" s="1"/>
  <c r="DM84" i="6"/>
  <c r="U84" i="7" s="1"/>
  <c r="DW85" i="6"/>
  <c r="AE85" i="7" s="1"/>
  <c r="DK85" i="6"/>
  <c r="S85" i="7" s="1"/>
  <c r="EE85" i="6"/>
  <c r="AM85" i="7" s="1"/>
  <c r="DS85" i="6"/>
  <c r="AA85" i="7" s="1"/>
  <c r="DY86" i="6"/>
  <c r="AG86" i="7" s="1"/>
  <c r="DM86" i="6"/>
  <c r="U86" i="7" s="1"/>
  <c r="DW87" i="6"/>
  <c r="AE87" i="7" s="1"/>
  <c r="DK87" i="6"/>
  <c r="S87" i="7" s="1"/>
  <c r="EE87" i="6"/>
  <c r="AM87" i="7" s="1"/>
  <c r="DS87" i="6"/>
  <c r="AA87" i="7" s="1"/>
  <c r="DY88" i="6"/>
  <c r="AG88" i="7" s="1"/>
  <c r="DM88" i="6"/>
  <c r="U88" i="7" s="1"/>
  <c r="DW89" i="6"/>
  <c r="AE89" i="7" s="1"/>
  <c r="DK89" i="6"/>
  <c r="S89" i="7" s="1"/>
  <c r="EE89" i="6"/>
  <c r="AM89" i="7" s="1"/>
  <c r="DS89" i="6"/>
  <c r="AA89" i="7" s="1"/>
  <c r="DY90" i="6"/>
  <c r="AG90" i="7" s="1"/>
  <c r="DM90" i="6"/>
  <c r="U90" i="7" s="1"/>
  <c r="DW91" i="6"/>
  <c r="AE91" i="7" s="1"/>
  <c r="DK91" i="6"/>
  <c r="S91" i="7" s="1"/>
  <c r="EE91" i="6"/>
  <c r="AM91" i="7" s="1"/>
  <c r="DS91" i="6"/>
  <c r="AA91" i="7" s="1"/>
  <c r="DW92" i="6"/>
  <c r="AE92" i="7" s="1"/>
  <c r="DK92" i="6"/>
  <c r="S92" i="7" s="1"/>
  <c r="EA92" i="6"/>
  <c r="AI92" i="7" s="1"/>
  <c r="DO92" i="6"/>
  <c r="W92" i="7" s="1"/>
  <c r="EE92" i="6"/>
  <c r="AM92" i="7" s="1"/>
  <c r="DS92" i="6"/>
  <c r="AA92" i="7" s="1"/>
  <c r="DW93" i="6"/>
  <c r="AE93" i="7" s="1"/>
  <c r="DK93" i="6"/>
  <c r="S93" i="7" s="1"/>
  <c r="EA93" i="6"/>
  <c r="AI93" i="7" s="1"/>
  <c r="DO93" i="6"/>
  <c r="W93" i="7" s="1"/>
  <c r="EE93" i="6"/>
  <c r="AM93" i="7" s="1"/>
  <c r="DS93" i="6"/>
  <c r="AA93" i="7" s="1"/>
  <c r="DW94" i="6"/>
  <c r="AE94" i="7" s="1"/>
  <c r="DK94" i="6"/>
  <c r="S94" i="7" s="1"/>
  <c r="EA94" i="6"/>
  <c r="AI94" i="7" s="1"/>
  <c r="DO94" i="6"/>
  <c r="W94" i="7" s="1"/>
  <c r="EE94" i="6"/>
  <c r="AM94" i="7" s="1"/>
  <c r="DS94" i="6"/>
  <c r="AA94" i="7" s="1"/>
  <c r="DW95" i="6"/>
  <c r="AE95" i="7" s="1"/>
  <c r="DK95" i="6"/>
  <c r="S95" i="7" s="1"/>
  <c r="EA95" i="6"/>
  <c r="AI95" i="7" s="1"/>
  <c r="DO95" i="6"/>
  <c r="W95" i="7" s="1"/>
  <c r="EE95" i="6"/>
  <c r="AM95" i="7" s="1"/>
  <c r="DS95" i="6"/>
  <c r="AA95" i="7" s="1"/>
  <c r="EB96" i="6"/>
  <c r="AJ96" i="7" s="1"/>
  <c r="DP96" i="6"/>
  <c r="X96" i="7" s="1"/>
  <c r="DX97" i="6"/>
  <c r="AF97" i="7" s="1"/>
  <c r="DL97" i="6"/>
  <c r="T97" i="7" s="1"/>
  <c r="EF97" i="6"/>
  <c r="AN97" i="7" s="1"/>
  <c r="DT97" i="6"/>
  <c r="AB97" i="7" s="1"/>
  <c r="EB98" i="6"/>
  <c r="AJ98" i="7" s="1"/>
  <c r="DP98" i="6"/>
  <c r="X98" i="7" s="1"/>
  <c r="DX99" i="6"/>
  <c r="AF99" i="7" s="1"/>
  <c r="DL99" i="6"/>
  <c r="T99" i="7" s="1"/>
  <c r="EF99" i="6"/>
  <c r="AN99" i="7" s="1"/>
  <c r="DT99" i="6"/>
  <c r="AB99" i="7" s="1"/>
  <c r="EB100" i="6"/>
  <c r="AJ100" i="7" s="1"/>
  <c r="DP100" i="6"/>
  <c r="X100" i="7" s="1"/>
  <c r="DX101" i="6"/>
  <c r="AF101" i="7" s="1"/>
  <c r="DL101" i="6"/>
  <c r="T101" i="7" s="1"/>
  <c r="EF101" i="6"/>
  <c r="AN101" i="7" s="1"/>
  <c r="DT101" i="6"/>
  <c r="AB101" i="7" s="1"/>
  <c r="EB102" i="6"/>
  <c r="AJ102" i="7" s="1"/>
  <c r="DP102" i="6"/>
  <c r="X102" i="7" s="1"/>
  <c r="DX103" i="6"/>
  <c r="AF103" i="7" s="1"/>
  <c r="DL103" i="6"/>
  <c r="T103" i="7" s="1"/>
  <c r="EF103" i="6"/>
  <c r="AN103" i="7" s="1"/>
  <c r="DT103" i="6"/>
  <c r="AB103" i="7" s="1"/>
  <c r="EB104" i="6"/>
  <c r="AJ104" i="7" s="1"/>
  <c r="DP104" i="6"/>
  <c r="X104" i="7" s="1"/>
  <c r="DX105" i="6"/>
  <c r="AF105" i="7" s="1"/>
  <c r="DL105" i="6"/>
  <c r="T105" i="7" s="1"/>
  <c r="EF105" i="6"/>
  <c r="AN105" i="7" s="1"/>
  <c r="DT105" i="6"/>
  <c r="AB105" i="7" s="1"/>
  <c r="EB106" i="6"/>
  <c r="AJ106" i="7" s="1"/>
  <c r="DP106" i="6"/>
  <c r="X106" i="7" s="1"/>
  <c r="DX107" i="6"/>
  <c r="AF107" i="7" s="1"/>
  <c r="DL107" i="6"/>
  <c r="T107" i="7" s="1"/>
  <c r="EF107" i="6"/>
  <c r="AN107" i="7" s="1"/>
  <c r="DT107" i="6"/>
  <c r="AB107" i="7" s="1"/>
  <c r="EB108" i="6"/>
  <c r="AJ108" i="7" s="1"/>
  <c r="DP108" i="6"/>
  <c r="X108" i="7" s="1"/>
  <c r="DX109" i="6"/>
  <c r="AF109" i="7" s="1"/>
  <c r="DL109" i="6"/>
  <c r="T109" i="7" s="1"/>
  <c r="EF109" i="6"/>
  <c r="AN109" i="7" s="1"/>
  <c r="DT109" i="6"/>
  <c r="AB109" i="7" s="1"/>
  <c r="EB110" i="6"/>
  <c r="AJ110" i="7" s="1"/>
  <c r="DP110" i="6"/>
  <c r="X110" i="7" s="1"/>
  <c r="DX111" i="6"/>
  <c r="AF111" i="7" s="1"/>
  <c r="DL111" i="6"/>
  <c r="T111" i="7" s="1"/>
  <c r="EF111" i="6"/>
  <c r="AN111" i="7" s="1"/>
  <c r="DT111" i="6"/>
  <c r="AB111" i="7" s="1"/>
  <c r="EB112" i="6"/>
  <c r="AJ112" i="7" s="1"/>
  <c r="DP112" i="6"/>
  <c r="X112" i="7" s="1"/>
  <c r="DX113" i="6"/>
  <c r="AF113" i="7" s="1"/>
  <c r="DL113" i="6"/>
  <c r="T113" i="7" s="1"/>
  <c r="EF113" i="6"/>
  <c r="AN113" i="7" s="1"/>
  <c r="DT113" i="6"/>
  <c r="AB113" i="7" s="1"/>
  <c r="EB114" i="6"/>
  <c r="AJ114" i="7" s="1"/>
  <c r="DP114" i="6"/>
  <c r="X114" i="7" s="1"/>
  <c r="DX115" i="6"/>
  <c r="AF115" i="7" s="1"/>
  <c r="DL115" i="6"/>
  <c r="T115" i="7" s="1"/>
  <c r="EF115" i="6"/>
  <c r="AN115" i="7" s="1"/>
  <c r="DT115" i="6"/>
  <c r="AB115" i="7" s="1"/>
  <c r="EB116" i="6"/>
  <c r="AJ116" i="7" s="1"/>
  <c r="DP116" i="6"/>
  <c r="X116" i="7" s="1"/>
  <c r="DX117" i="6"/>
  <c r="AF117" i="7" s="1"/>
  <c r="DL117" i="6"/>
  <c r="T117" i="7" s="1"/>
  <c r="EF117" i="6"/>
  <c r="AN117" i="7" s="1"/>
  <c r="DT117" i="6"/>
  <c r="AB117" i="7" s="1"/>
  <c r="EB118" i="6"/>
  <c r="AJ118" i="7" s="1"/>
  <c r="DP118" i="6"/>
  <c r="X118" i="7" s="1"/>
  <c r="DX119" i="6"/>
  <c r="AF119" i="7" s="1"/>
  <c r="DL119" i="6"/>
  <c r="T119" i="7" s="1"/>
  <c r="EF119" i="6"/>
  <c r="AN119" i="7" s="1"/>
  <c r="DT119" i="6"/>
  <c r="AB119" i="7" s="1"/>
  <c r="EB120" i="6"/>
  <c r="AJ120" i="7" s="1"/>
  <c r="DP120" i="6"/>
  <c r="X120" i="7" s="1"/>
  <c r="DX121" i="6"/>
  <c r="AF121" i="7" s="1"/>
  <c r="DL121" i="6"/>
  <c r="T121" i="7" s="1"/>
  <c r="DX122" i="6"/>
  <c r="AF122" i="7" s="1"/>
  <c r="DL122" i="6"/>
  <c r="T122" i="7" s="1"/>
  <c r="DX123" i="6"/>
  <c r="AF123" i="7" s="1"/>
  <c r="DL123" i="6"/>
  <c r="T123" i="7" s="1"/>
  <c r="DX124" i="6"/>
  <c r="AF124" i="7" s="1"/>
  <c r="DL124" i="6"/>
  <c r="T124" i="7" s="1"/>
  <c r="DX125" i="6"/>
  <c r="AF125" i="7" s="1"/>
  <c r="DL125" i="6"/>
  <c r="T125" i="7" s="1"/>
  <c r="DX126" i="6"/>
  <c r="AF126" i="7" s="1"/>
  <c r="DL126" i="6"/>
  <c r="T126" i="7" s="1"/>
  <c r="DX127" i="6"/>
  <c r="AF127" i="7" s="1"/>
  <c r="DL127" i="6"/>
  <c r="T127" i="7" s="1"/>
  <c r="EB52" i="6"/>
  <c r="AJ52" i="7" s="1"/>
  <c r="DP52" i="6"/>
  <c r="X52" i="7" s="1"/>
  <c r="EF52" i="6"/>
  <c r="AN52" i="7" s="1"/>
  <c r="DT52" i="6"/>
  <c r="AB52" i="7" s="1"/>
  <c r="DX53" i="6"/>
  <c r="AF53" i="7" s="1"/>
  <c r="DL53" i="6"/>
  <c r="T53" i="7" s="1"/>
  <c r="EB53" i="6"/>
  <c r="AJ53" i="7" s="1"/>
  <c r="DP53" i="6"/>
  <c r="X53" i="7" s="1"/>
  <c r="EF53" i="6"/>
  <c r="AN53" i="7" s="1"/>
  <c r="DT53" i="6"/>
  <c r="AB53" i="7" s="1"/>
  <c r="DX54" i="6"/>
  <c r="AF54" i="7" s="1"/>
  <c r="DL54" i="6"/>
  <c r="T54" i="7" s="1"/>
  <c r="EB54" i="6"/>
  <c r="AJ54" i="7" s="1"/>
  <c r="DP54" i="6"/>
  <c r="X54" i="7" s="1"/>
  <c r="EF54" i="6"/>
  <c r="AN54" i="7" s="1"/>
  <c r="DT54" i="6"/>
  <c r="AB54" i="7" s="1"/>
  <c r="DX55" i="6"/>
  <c r="AF55" i="7" s="1"/>
  <c r="DL55" i="6"/>
  <c r="T55" i="7" s="1"/>
  <c r="EB55" i="6"/>
  <c r="AJ55" i="7" s="1"/>
  <c r="DP55" i="6"/>
  <c r="X55" i="7" s="1"/>
  <c r="EF55" i="6"/>
  <c r="AN55" i="7" s="1"/>
  <c r="DT55" i="6"/>
  <c r="AB55" i="7" s="1"/>
  <c r="DX56" i="6"/>
  <c r="AF56" i="7" s="1"/>
  <c r="DL56" i="6"/>
  <c r="T56" i="7" s="1"/>
  <c r="EB56" i="6"/>
  <c r="AJ56" i="7" s="1"/>
  <c r="DP56" i="6"/>
  <c r="X56" i="7" s="1"/>
  <c r="EF56" i="6"/>
  <c r="AN56" i="7" s="1"/>
  <c r="DT56" i="6"/>
  <c r="AB56" i="7" s="1"/>
  <c r="DX57" i="6"/>
  <c r="AF57" i="7" s="1"/>
  <c r="DL57" i="6"/>
  <c r="T57" i="7" s="1"/>
  <c r="EB57" i="6"/>
  <c r="AJ57" i="7" s="1"/>
  <c r="DP57" i="6"/>
  <c r="X57" i="7" s="1"/>
  <c r="EF57" i="6"/>
  <c r="AN57" i="7" s="1"/>
  <c r="DT57" i="6"/>
  <c r="AB57" i="7" s="1"/>
  <c r="DX58" i="6"/>
  <c r="AF58" i="7" s="1"/>
  <c r="DL58" i="6"/>
  <c r="T58" i="7" s="1"/>
  <c r="EB58" i="6"/>
  <c r="AJ58" i="7" s="1"/>
  <c r="DP58" i="6"/>
  <c r="X58" i="7" s="1"/>
  <c r="EF58" i="6"/>
  <c r="AN58" i="7" s="1"/>
  <c r="DT58" i="6"/>
  <c r="AB58" i="7" s="1"/>
  <c r="DX59" i="6"/>
  <c r="AF59" i="7" s="1"/>
  <c r="DL59" i="6"/>
  <c r="T59" i="7" s="1"/>
  <c r="EB59" i="6"/>
  <c r="AJ59" i="7" s="1"/>
  <c r="DP59" i="6"/>
  <c r="X59" i="7" s="1"/>
  <c r="EF59" i="6"/>
  <c r="AN59" i="7" s="1"/>
  <c r="DT59" i="6"/>
  <c r="AB59" i="7" s="1"/>
  <c r="DX60" i="6"/>
  <c r="AF60" i="7" s="1"/>
  <c r="DL60" i="6"/>
  <c r="T60" i="7" s="1"/>
  <c r="EB60" i="6"/>
  <c r="AJ60" i="7" s="1"/>
  <c r="DP60" i="6"/>
  <c r="X60" i="7" s="1"/>
  <c r="EF60" i="6"/>
  <c r="AN60" i="7" s="1"/>
  <c r="DT60" i="6"/>
  <c r="AB60" i="7" s="1"/>
  <c r="DX61" i="6"/>
  <c r="AF61" i="7" s="1"/>
  <c r="DL61" i="6"/>
  <c r="T61" i="7" s="1"/>
  <c r="EB61" i="6"/>
  <c r="AJ61" i="7" s="1"/>
  <c r="DP61" i="6"/>
  <c r="X61" i="7" s="1"/>
  <c r="EF61" i="6"/>
  <c r="AN61" i="7" s="1"/>
  <c r="DT61" i="6"/>
  <c r="AB61" i="7" s="1"/>
  <c r="DX62" i="6"/>
  <c r="AF62" i="7" s="1"/>
  <c r="DL62" i="6"/>
  <c r="T62" i="7" s="1"/>
  <c r="EB62" i="6"/>
  <c r="AJ62" i="7" s="1"/>
  <c r="DP62" i="6"/>
  <c r="X62" i="7" s="1"/>
  <c r="EF62" i="6"/>
  <c r="AN62" i="7" s="1"/>
  <c r="DT62" i="6"/>
  <c r="AB62" i="7" s="1"/>
  <c r="DX63" i="6"/>
  <c r="AF63" i="7" s="1"/>
  <c r="DL63" i="6"/>
  <c r="T63" i="7" s="1"/>
  <c r="EB63" i="6"/>
  <c r="AJ63" i="7" s="1"/>
  <c r="DP63" i="6"/>
  <c r="X63" i="7" s="1"/>
  <c r="EF63" i="6"/>
  <c r="AN63" i="7" s="1"/>
  <c r="DT63" i="6"/>
  <c r="AB63" i="7" s="1"/>
  <c r="DX64" i="6"/>
  <c r="AF64" i="7" s="1"/>
  <c r="DL64" i="6"/>
  <c r="T64" i="7" s="1"/>
  <c r="EB64" i="6"/>
  <c r="AJ64" i="7" s="1"/>
  <c r="DP64" i="6"/>
  <c r="X64" i="7" s="1"/>
  <c r="EF64" i="6"/>
  <c r="AN64" i="7" s="1"/>
  <c r="DT64" i="6"/>
  <c r="AB64" i="7" s="1"/>
  <c r="DX65" i="6"/>
  <c r="AF65" i="7" s="1"/>
  <c r="DL65" i="6"/>
  <c r="T65" i="7" s="1"/>
  <c r="EB65" i="6"/>
  <c r="AJ65" i="7" s="1"/>
  <c r="DP65" i="6"/>
  <c r="X65" i="7" s="1"/>
  <c r="EF65" i="6"/>
  <c r="AN65" i="7" s="1"/>
  <c r="DT65" i="6"/>
  <c r="AB65" i="7" s="1"/>
  <c r="DX66" i="6"/>
  <c r="AF66" i="7" s="1"/>
  <c r="DL66" i="6"/>
  <c r="T66" i="7" s="1"/>
  <c r="EB66" i="6"/>
  <c r="AJ66" i="7" s="1"/>
  <c r="DP66" i="6"/>
  <c r="X66" i="7" s="1"/>
  <c r="EF66" i="6"/>
  <c r="AN66" i="7" s="1"/>
  <c r="DT66" i="6"/>
  <c r="AB66" i="7" s="1"/>
  <c r="DX67" i="6"/>
  <c r="AF67" i="7" s="1"/>
  <c r="DL67" i="6"/>
  <c r="T67" i="7" s="1"/>
  <c r="EB67" i="6"/>
  <c r="AJ67" i="7" s="1"/>
  <c r="DP67" i="6"/>
  <c r="X67" i="7" s="1"/>
  <c r="EF67" i="6"/>
  <c r="AN67" i="7" s="1"/>
  <c r="DT67" i="6"/>
  <c r="AB67" i="7" s="1"/>
  <c r="DX68" i="6"/>
  <c r="AF68" i="7" s="1"/>
  <c r="DL68" i="6"/>
  <c r="T68" i="7" s="1"/>
  <c r="EB68" i="6"/>
  <c r="AJ68" i="7" s="1"/>
  <c r="DP68" i="6"/>
  <c r="X68" i="7" s="1"/>
  <c r="EF68" i="6"/>
  <c r="AN68" i="7" s="1"/>
  <c r="DT68" i="6"/>
  <c r="AB68" i="7" s="1"/>
  <c r="DX69" i="6"/>
  <c r="AF69" i="7" s="1"/>
  <c r="DL69" i="6"/>
  <c r="T69" i="7" s="1"/>
  <c r="EB69" i="6"/>
  <c r="AJ69" i="7" s="1"/>
  <c r="DP69" i="6"/>
  <c r="X69" i="7" s="1"/>
  <c r="EF69" i="6"/>
  <c r="AN69" i="7" s="1"/>
  <c r="DT69" i="6"/>
  <c r="AB69" i="7" s="1"/>
  <c r="DX70" i="6"/>
  <c r="AF70" i="7" s="1"/>
  <c r="DL70" i="6"/>
  <c r="T70" i="7" s="1"/>
  <c r="EB70" i="6"/>
  <c r="AJ70" i="7" s="1"/>
  <c r="DP70" i="6"/>
  <c r="X70" i="7" s="1"/>
  <c r="EF70" i="6"/>
  <c r="AN70" i="7" s="1"/>
  <c r="DT70" i="6"/>
  <c r="AB70" i="7" s="1"/>
  <c r="DX71" i="6"/>
  <c r="AF71" i="7" s="1"/>
  <c r="DL71" i="6"/>
  <c r="T71" i="7" s="1"/>
  <c r="EB71" i="6"/>
  <c r="AJ71" i="7" s="1"/>
  <c r="DP71" i="6"/>
  <c r="X71" i="7" s="1"/>
  <c r="EF71" i="6"/>
  <c r="AN71" i="7" s="1"/>
  <c r="DT71" i="6"/>
  <c r="AB71" i="7" s="1"/>
  <c r="DX72" i="6"/>
  <c r="AF72" i="7" s="1"/>
  <c r="DL72" i="6"/>
  <c r="T72" i="7" s="1"/>
  <c r="EB72" i="6"/>
  <c r="AJ72" i="7" s="1"/>
  <c r="DP72" i="6"/>
  <c r="X72" i="7" s="1"/>
  <c r="EF72" i="6"/>
  <c r="AN72" i="7" s="1"/>
  <c r="DT72" i="6"/>
  <c r="AB72" i="7" s="1"/>
  <c r="DX73" i="6"/>
  <c r="AF73" i="7" s="1"/>
  <c r="DL73" i="6"/>
  <c r="T73" i="7" s="1"/>
  <c r="EB73" i="6"/>
  <c r="AJ73" i="7" s="1"/>
  <c r="DP73" i="6"/>
  <c r="X73" i="7" s="1"/>
  <c r="EF73" i="6"/>
  <c r="AN73" i="7" s="1"/>
  <c r="DT73" i="6"/>
  <c r="AB73" i="7" s="1"/>
  <c r="DX74" i="6"/>
  <c r="AF74" i="7" s="1"/>
  <c r="DL74" i="6"/>
  <c r="T74" i="7" s="1"/>
  <c r="EB74" i="6"/>
  <c r="AJ74" i="7" s="1"/>
  <c r="DP74" i="6"/>
  <c r="X74" i="7" s="1"/>
  <c r="EF74" i="6"/>
  <c r="AN74" i="7" s="1"/>
  <c r="DT74" i="6"/>
  <c r="AB74" i="7" s="1"/>
  <c r="DX75" i="6"/>
  <c r="AF75" i="7" s="1"/>
  <c r="DL75" i="6"/>
  <c r="T75" i="7" s="1"/>
  <c r="EB75" i="6"/>
  <c r="AJ75" i="7" s="1"/>
  <c r="DP75" i="6"/>
  <c r="X75" i="7" s="1"/>
  <c r="EF75" i="6"/>
  <c r="AN75" i="7" s="1"/>
  <c r="DT75" i="6"/>
  <c r="AB75" i="7" s="1"/>
  <c r="DX76" i="6"/>
  <c r="AF76" i="7" s="1"/>
  <c r="DL76" i="6"/>
  <c r="T76" i="7" s="1"/>
  <c r="EB76" i="6"/>
  <c r="AJ76" i="7" s="1"/>
  <c r="DP76" i="6"/>
  <c r="X76" i="7" s="1"/>
  <c r="EF76" i="6"/>
  <c r="AN76" i="7" s="1"/>
  <c r="DT76" i="6"/>
  <c r="AB76" i="7" s="1"/>
  <c r="DX77" i="6"/>
  <c r="AF77" i="7" s="1"/>
  <c r="DL77" i="6"/>
  <c r="T77" i="7" s="1"/>
  <c r="EB77" i="6"/>
  <c r="AJ77" i="7" s="1"/>
  <c r="DP77" i="6"/>
  <c r="X77" i="7" s="1"/>
  <c r="EF77" i="6"/>
  <c r="AN77" i="7" s="1"/>
  <c r="DT77" i="6"/>
  <c r="AB77" i="7" s="1"/>
  <c r="DX78" i="6"/>
  <c r="AF78" i="7" s="1"/>
  <c r="DL78" i="6"/>
  <c r="T78" i="7" s="1"/>
  <c r="EB78" i="6"/>
  <c r="AJ78" i="7" s="1"/>
  <c r="DP78" i="6"/>
  <c r="X78" i="7" s="1"/>
  <c r="EF78" i="6"/>
  <c r="AN78" i="7" s="1"/>
  <c r="DT78" i="6"/>
  <c r="AB78" i="7" s="1"/>
  <c r="DX79" i="6"/>
  <c r="AF79" i="7" s="1"/>
  <c r="DL79" i="6"/>
  <c r="T79" i="7" s="1"/>
  <c r="EB79" i="6"/>
  <c r="AJ79" i="7" s="1"/>
  <c r="DP79" i="6"/>
  <c r="X79" i="7" s="1"/>
  <c r="EF79" i="6"/>
  <c r="AN79" i="7" s="1"/>
  <c r="DT79" i="6"/>
  <c r="AB79" i="7" s="1"/>
  <c r="DX80" i="6"/>
  <c r="AF80" i="7" s="1"/>
  <c r="DL80" i="6"/>
  <c r="T80" i="7" s="1"/>
  <c r="EB80" i="6"/>
  <c r="AJ80" i="7" s="1"/>
  <c r="DP80" i="6"/>
  <c r="X80" i="7" s="1"/>
  <c r="EF80" i="6"/>
  <c r="AN80" i="7" s="1"/>
  <c r="DT80" i="6"/>
  <c r="AB80" i="7" s="1"/>
  <c r="DX81" i="6"/>
  <c r="AF81" i="7" s="1"/>
  <c r="DL81" i="6"/>
  <c r="T81" i="7" s="1"/>
  <c r="EB81" i="6"/>
  <c r="AJ81" i="7" s="1"/>
  <c r="DP81" i="6"/>
  <c r="X81" i="7" s="1"/>
  <c r="EF81" i="6"/>
  <c r="AN81" i="7" s="1"/>
  <c r="DT81" i="6"/>
  <c r="AB81" i="7" s="1"/>
  <c r="DX82" i="6"/>
  <c r="AF82" i="7" s="1"/>
  <c r="DL82" i="6"/>
  <c r="T82" i="7" s="1"/>
  <c r="EB82" i="6"/>
  <c r="AJ82" i="7" s="1"/>
  <c r="DP82" i="6"/>
  <c r="X82" i="7" s="1"/>
  <c r="EF82" i="6"/>
  <c r="AN82" i="7" s="1"/>
  <c r="DT82" i="6"/>
  <c r="AB82" i="7" s="1"/>
  <c r="DX83" i="6"/>
  <c r="AF83" i="7" s="1"/>
  <c r="DL83" i="6"/>
  <c r="T83" i="7" s="1"/>
  <c r="EB83" i="6"/>
  <c r="AJ83" i="7" s="1"/>
  <c r="DP83" i="6"/>
  <c r="X83" i="7" s="1"/>
  <c r="EF83" i="6"/>
  <c r="AN83" i="7" s="1"/>
  <c r="DT83" i="6"/>
  <c r="AB83" i="7" s="1"/>
  <c r="DX84" i="6"/>
  <c r="AF84" i="7" s="1"/>
  <c r="DL84" i="6"/>
  <c r="T84" i="7" s="1"/>
  <c r="EB84" i="6"/>
  <c r="AJ84" i="7" s="1"/>
  <c r="DP84" i="6"/>
  <c r="X84" i="7" s="1"/>
  <c r="EF84" i="6"/>
  <c r="AN84" i="7" s="1"/>
  <c r="DT84" i="6"/>
  <c r="AB84" i="7" s="1"/>
  <c r="DX85" i="6"/>
  <c r="AF85" i="7" s="1"/>
  <c r="DL85" i="6"/>
  <c r="T85" i="7" s="1"/>
  <c r="EB85" i="6"/>
  <c r="AJ85" i="7" s="1"/>
  <c r="DP85" i="6"/>
  <c r="X85" i="7" s="1"/>
  <c r="EF85" i="6"/>
  <c r="AN85" i="7" s="1"/>
  <c r="DT85" i="6"/>
  <c r="AB85" i="7" s="1"/>
  <c r="DX86" i="6"/>
  <c r="AF86" i="7" s="1"/>
  <c r="DL86" i="6"/>
  <c r="T86" i="7" s="1"/>
  <c r="EB86" i="6"/>
  <c r="AJ86" i="7" s="1"/>
  <c r="DP86" i="6"/>
  <c r="X86" i="7" s="1"/>
  <c r="EF86" i="6"/>
  <c r="AN86" i="7" s="1"/>
  <c r="DT86" i="6"/>
  <c r="AB86" i="7" s="1"/>
  <c r="DX87" i="6"/>
  <c r="AF87" i="7" s="1"/>
  <c r="DL87" i="6"/>
  <c r="T87" i="7" s="1"/>
  <c r="EB87" i="6"/>
  <c r="AJ87" i="7" s="1"/>
  <c r="DP87" i="6"/>
  <c r="X87" i="7" s="1"/>
  <c r="EF87" i="6"/>
  <c r="AN87" i="7" s="1"/>
  <c r="DT87" i="6"/>
  <c r="AB87" i="7" s="1"/>
  <c r="DX88" i="6"/>
  <c r="AF88" i="7" s="1"/>
  <c r="DL88" i="6"/>
  <c r="T88" i="7" s="1"/>
  <c r="EB88" i="6"/>
  <c r="AJ88" i="7" s="1"/>
  <c r="DP88" i="6"/>
  <c r="X88" i="7" s="1"/>
  <c r="EF88" i="6"/>
  <c r="AN88" i="7" s="1"/>
  <c r="DT88" i="6"/>
  <c r="AB88" i="7" s="1"/>
  <c r="DX89" i="6"/>
  <c r="AF89" i="7" s="1"/>
  <c r="DL89" i="6"/>
  <c r="T89" i="7" s="1"/>
  <c r="EB89" i="6"/>
  <c r="AJ89" i="7" s="1"/>
  <c r="DP89" i="6"/>
  <c r="X89" i="7" s="1"/>
  <c r="EF89" i="6"/>
  <c r="AN89" i="7" s="1"/>
  <c r="DT89" i="6"/>
  <c r="AB89" i="7" s="1"/>
  <c r="DX90" i="6"/>
  <c r="AF90" i="7" s="1"/>
  <c r="DL90" i="6"/>
  <c r="T90" i="7" s="1"/>
  <c r="EB90" i="6"/>
  <c r="AJ90" i="7" s="1"/>
  <c r="DP90" i="6"/>
  <c r="X90" i="7" s="1"/>
  <c r="EF90" i="6"/>
  <c r="AN90" i="7" s="1"/>
  <c r="DT90" i="6"/>
  <c r="AB90" i="7" s="1"/>
  <c r="DX91" i="6"/>
  <c r="AF91" i="7" s="1"/>
  <c r="DL91" i="6"/>
  <c r="T91" i="7" s="1"/>
  <c r="EB91" i="6"/>
  <c r="AJ91" i="7" s="1"/>
  <c r="DP91" i="6"/>
  <c r="X91" i="7" s="1"/>
  <c r="EF91" i="6"/>
  <c r="AN91" i="7" s="1"/>
  <c r="DT91" i="6"/>
  <c r="AB91" i="7" s="1"/>
  <c r="DX92" i="6"/>
  <c r="AF92" i="7" s="1"/>
  <c r="DL92" i="6"/>
  <c r="T92" i="7" s="1"/>
  <c r="EB92" i="6"/>
  <c r="AJ92" i="7" s="1"/>
  <c r="DP92" i="6"/>
  <c r="X92" i="7" s="1"/>
  <c r="EF92" i="6"/>
  <c r="AN92" i="7" s="1"/>
  <c r="DT92" i="6"/>
  <c r="AB92" i="7" s="1"/>
  <c r="DX93" i="6"/>
  <c r="AF93" i="7" s="1"/>
  <c r="DL93" i="6"/>
  <c r="T93" i="7" s="1"/>
  <c r="EB93" i="6"/>
  <c r="AJ93" i="7" s="1"/>
  <c r="DP93" i="6"/>
  <c r="X93" i="7" s="1"/>
  <c r="EF93" i="6"/>
  <c r="AN93" i="7" s="1"/>
  <c r="DT93" i="6"/>
  <c r="AB93" i="7" s="1"/>
  <c r="DX94" i="6"/>
  <c r="AF94" i="7" s="1"/>
  <c r="DL94" i="6"/>
  <c r="T94" i="7" s="1"/>
  <c r="EB94" i="6"/>
  <c r="AJ94" i="7" s="1"/>
  <c r="DP94" i="6"/>
  <c r="X94" i="7" s="1"/>
  <c r="EF94" i="6"/>
  <c r="AN94" i="7" s="1"/>
  <c r="DT94" i="6"/>
  <c r="AB94" i="7" s="1"/>
  <c r="DX95" i="6"/>
  <c r="AF95" i="7" s="1"/>
  <c r="DL95" i="6"/>
  <c r="T95" i="7" s="1"/>
  <c r="EB95" i="6"/>
  <c r="AJ95" i="7" s="1"/>
  <c r="DP95" i="6"/>
  <c r="X95" i="7" s="1"/>
  <c r="EF95" i="6"/>
  <c r="AN95" i="7" s="1"/>
  <c r="DT95" i="6"/>
  <c r="AB95" i="7" s="1"/>
  <c r="DZ96" i="6"/>
  <c r="AH96" i="7" s="1"/>
  <c r="DN96" i="6"/>
  <c r="V96" i="7" s="1"/>
  <c r="DV97" i="6"/>
  <c r="AD97" i="7" s="1"/>
  <c r="DJ97" i="6"/>
  <c r="R97" i="7" s="1"/>
  <c r="ED97" i="6"/>
  <c r="AL97" i="7" s="1"/>
  <c r="DR97" i="6"/>
  <c r="Z97" i="7" s="1"/>
  <c r="DZ98" i="6"/>
  <c r="AH98" i="7" s="1"/>
  <c r="DN98" i="6"/>
  <c r="V98" i="7" s="1"/>
  <c r="DV99" i="6"/>
  <c r="AD99" i="7" s="1"/>
  <c r="DJ99" i="6"/>
  <c r="R99" i="7" s="1"/>
  <c r="ED99" i="6"/>
  <c r="AL99" i="7" s="1"/>
  <c r="DR99" i="6"/>
  <c r="Z99" i="7" s="1"/>
  <c r="DZ100" i="6"/>
  <c r="AH100" i="7" s="1"/>
  <c r="DN100" i="6"/>
  <c r="V100" i="7" s="1"/>
  <c r="DV101" i="6"/>
  <c r="AD101" i="7" s="1"/>
  <c r="DJ101" i="6"/>
  <c r="R101" i="7" s="1"/>
  <c r="ED101" i="6"/>
  <c r="AL101" i="7" s="1"/>
  <c r="DR101" i="6"/>
  <c r="Z101" i="7" s="1"/>
  <c r="DZ102" i="6"/>
  <c r="AH102" i="7" s="1"/>
  <c r="DN102" i="6"/>
  <c r="V102" i="7" s="1"/>
  <c r="DV103" i="6"/>
  <c r="AD103" i="7" s="1"/>
  <c r="DJ103" i="6"/>
  <c r="R103" i="7" s="1"/>
  <c r="ED103" i="6"/>
  <c r="AL103" i="7" s="1"/>
  <c r="DR103" i="6"/>
  <c r="Z103" i="7" s="1"/>
  <c r="DZ104" i="6"/>
  <c r="AH104" i="7" s="1"/>
  <c r="DN104" i="6"/>
  <c r="V104" i="7" s="1"/>
  <c r="DV105" i="6"/>
  <c r="AD105" i="7" s="1"/>
  <c r="DJ105" i="6"/>
  <c r="R105" i="7" s="1"/>
  <c r="ED105" i="6"/>
  <c r="AL105" i="7" s="1"/>
  <c r="DR105" i="6"/>
  <c r="Z105" i="7" s="1"/>
  <c r="DZ106" i="6"/>
  <c r="AH106" i="7" s="1"/>
  <c r="DN106" i="6"/>
  <c r="V106" i="7" s="1"/>
  <c r="DV107" i="6"/>
  <c r="AD107" i="7" s="1"/>
  <c r="DJ107" i="6"/>
  <c r="R107" i="7" s="1"/>
  <c r="ED107" i="6"/>
  <c r="AL107" i="7" s="1"/>
  <c r="DR107" i="6"/>
  <c r="Z107" i="7" s="1"/>
  <c r="DZ108" i="6"/>
  <c r="AH108" i="7" s="1"/>
  <c r="DN108" i="6"/>
  <c r="V108" i="7" s="1"/>
  <c r="DV109" i="6"/>
  <c r="AD109" i="7" s="1"/>
  <c r="DJ109" i="6"/>
  <c r="R109" i="7" s="1"/>
  <c r="ED109" i="6"/>
  <c r="AL109" i="7" s="1"/>
  <c r="DR109" i="6"/>
  <c r="Z109" i="7" s="1"/>
  <c r="DZ110" i="6"/>
  <c r="AH110" i="7" s="1"/>
  <c r="DN110" i="6"/>
  <c r="V110" i="7" s="1"/>
  <c r="DV111" i="6"/>
  <c r="AD111" i="7" s="1"/>
  <c r="DJ111" i="6"/>
  <c r="R111" i="7" s="1"/>
  <c r="ED111" i="6"/>
  <c r="AL111" i="7" s="1"/>
  <c r="DR111" i="6"/>
  <c r="Z111" i="7" s="1"/>
  <c r="DZ112" i="6"/>
  <c r="AH112" i="7" s="1"/>
  <c r="DN112" i="6"/>
  <c r="V112" i="7" s="1"/>
  <c r="DV113" i="6"/>
  <c r="AD113" i="7" s="1"/>
  <c r="DJ113" i="6"/>
  <c r="R113" i="7" s="1"/>
  <c r="ED113" i="6"/>
  <c r="AL113" i="7" s="1"/>
  <c r="DR113" i="6"/>
  <c r="Z113" i="7" s="1"/>
  <c r="DZ114" i="6"/>
  <c r="AH114" i="7" s="1"/>
  <c r="DN114" i="6"/>
  <c r="V114" i="7" s="1"/>
  <c r="DV115" i="6"/>
  <c r="AD115" i="7" s="1"/>
  <c r="DJ115" i="6"/>
  <c r="R115" i="7" s="1"/>
  <c r="ED115" i="6"/>
  <c r="AL115" i="7" s="1"/>
  <c r="DR115" i="6"/>
  <c r="Z115" i="7" s="1"/>
  <c r="DZ116" i="6"/>
  <c r="AH116" i="7" s="1"/>
  <c r="DN116" i="6"/>
  <c r="V116" i="7" s="1"/>
  <c r="DV117" i="6"/>
  <c r="AD117" i="7" s="1"/>
  <c r="DJ117" i="6"/>
  <c r="R117" i="7" s="1"/>
  <c r="ED117" i="6"/>
  <c r="AL117" i="7" s="1"/>
  <c r="DR117" i="6"/>
  <c r="Z117" i="7" s="1"/>
  <c r="DZ118" i="6"/>
  <c r="AH118" i="7" s="1"/>
  <c r="DN118" i="6"/>
  <c r="V118" i="7" s="1"/>
  <c r="DV119" i="6"/>
  <c r="AD119" i="7" s="1"/>
  <c r="DJ119" i="6"/>
  <c r="R119" i="7" s="1"/>
  <c r="ED119" i="6"/>
  <c r="AL119" i="7" s="1"/>
  <c r="DR119" i="6"/>
  <c r="Z119" i="7" s="1"/>
  <c r="DZ120" i="6"/>
  <c r="AH120" i="7" s="1"/>
  <c r="DN120" i="6"/>
  <c r="V120" i="7" s="1"/>
  <c r="DP121" i="6"/>
  <c r="X121" i="7" s="1"/>
  <c r="EB121" i="6"/>
  <c r="AJ121" i="7" s="1"/>
  <c r="DP123" i="6"/>
  <c r="X123" i="7" s="1"/>
  <c r="EB123" i="6"/>
  <c r="AJ123" i="7" s="1"/>
  <c r="DP125" i="6"/>
  <c r="X125" i="7" s="1"/>
  <c r="EB125" i="6"/>
  <c r="AJ125" i="7" s="1"/>
  <c r="DP127" i="6"/>
  <c r="X127" i="7" s="1"/>
  <c r="EB127" i="6"/>
  <c r="AJ127" i="7" s="1"/>
  <c r="EB128" i="6"/>
  <c r="AJ128" i="7" s="1"/>
  <c r="DP128" i="6"/>
  <c r="X128" i="7" s="1"/>
  <c r="DX129" i="6"/>
  <c r="AF129" i="7" s="1"/>
  <c r="DL129" i="6"/>
  <c r="T129" i="7" s="1"/>
  <c r="EF129" i="6"/>
  <c r="AN129" i="7" s="1"/>
  <c r="DT129" i="6"/>
  <c r="AB129" i="7" s="1"/>
  <c r="EB130" i="6"/>
  <c r="AJ130" i="7" s="1"/>
  <c r="DP130" i="6"/>
  <c r="X130" i="7" s="1"/>
  <c r="DX131" i="6"/>
  <c r="AF131" i="7" s="1"/>
  <c r="DL131" i="6"/>
  <c r="T131" i="7" s="1"/>
  <c r="EF131" i="6"/>
  <c r="AN131" i="7" s="1"/>
  <c r="DT131" i="6"/>
  <c r="AB131" i="7" s="1"/>
  <c r="EB132" i="6"/>
  <c r="AJ132" i="7" s="1"/>
  <c r="DP132" i="6"/>
  <c r="X132" i="7" s="1"/>
  <c r="DX133" i="6"/>
  <c r="AF133" i="7" s="1"/>
  <c r="DL133" i="6"/>
  <c r="T133" i="7" s="1"/>
  <c r="EF133" i="6"/>
  <c r="AN133" i="7" s="1"/>
  <c r="DT133" i="6"/>
  <c r="AB133" i="7" s="1"/>
  <c r="EB134" i="6"/>
  <c r="AJ134" i="7" s="1"/>
  <c r="DP134" i="6"/>
  <c r="X134" i="7" s="1"/>
  <c r="EA135" i="6"/>
  <c r="AI135" i="7" s="1"/>
  <c r="DO135" i="6"/>
  <c r="W135" i="7" s="1"/>
  <c r="EA137" i="6"/>
  <c r="AI137" i="7" s="1"/>
  <c r="DO137" i="6"/>
  <c r="W137" i="7" s="1"/>
  <c r="DU96" i="6"/>
  <c r="AC96" i="7" s="1"/>
  <c r="DI96" i="6"/>
  <c r="Q96" i="7" s="1"/>
  <c r="DY96" i="6"/>
  <c r="AG96" i="7" s="1"/>
  <c r="DM96" i="6"/>
  <c r="U96" i="7" s="1"/>
  <c r="EC96" i="6"/>
  <c r="AK96" i="7" s="1"/>
  <c r="DQ96" i="6"/>
  <c r="Y96" i="7" s="1"/>
  <c r="DU97" i="6"/>
  <c r="AC97" i="7" s="1"/>
  <c r="DI97" i="6"/>
  <c r="Q97" i="7" s="1"/>
  <c r="DY97" i="6"/>
  <c r="AG97" i="7" s="1"/>
  <c r="DM97" i="6"/>
  <c r="U97" i="7" s="1"/>
  <c r="EC97" i="6"/>
  <c r="AK97" i="7" s="1"/>
  <c r="DQ97" i="6"/>
  <c r="Y97" i="7" s="1"/>
  <c r="DU98" i="6"/>
  <c r="AC98" i="7" s="1"/>
  <c r="DI98" i="6"/>
  <c r="Q98" i="7" s="1"/>
  <c r="DY98" i="6"/>
  <c r="AG98" i="7" s="1"/>
  <c r="DM98" i="6"/>
  <c r="U98" i="7" s="1"/>
  <c r="EC98" i="6"/>
  <c r="AK98" i="7" s="1"/>
  <c r="DQ98" i="6"/>
  <c r="Y98" i="7" s="1"/>
  <c r="DU99" i="6"/>
  <c r="AC99" i="7" s="1"/>
  <c r="DI99" i="6"/>
  <c r="Q99" i="7" s="1"/>
  <c r="DY99" i="6"/>
  <c r="AG99" i="7" s="1"/>
  <c r="DM99" i="6"/>
  <c r="U99" i="7" s="1"/>
  <c r="EC99" i="6"/>
  <c r="AK99" i="7" s="1"/>
  <c r="DQ99" i="6"/>
  <c r="Y99" i="7" s="1"/>
  <c r="DU100" i="6"/>
  <c r="AC100" i="7" s="1"/>
  <c r="DI100" i="6"/>
  <c r="Q100" i="7" s="1"/>
  <c r="DY100" i="6"/>
  <c r="AG100" i="7" s="1"/>
  <c r="DM100" i="6"/>
  <c r="U100" i="7" s="1"/>
  <c r="EC100" i="6"/>
  <c r="AK100" i="7" s="1"/>
  <c r="DQ100" i="6"/>
  <c r="Y100" i="7" s="1"/>
  <c r="DU101" i="6"/>
  <c r="AC101" i="7" s="1"/>
  <c r="DI101" i="6"/>
  <c r="Q101" i="7" s="1"/>
  <c r="DY101" i="6"/>
  <c r="AG101" i="7" s="1"/>
  <c r="DM101" i="6"/>
  <c r="U101" i="7" s="1"/>
  <c r="EC101" i="6"/>
  <c r="AK101" i="7" s="1"/>
  <c r="DQ101" i="6"/>
  <c r="Y101" i="7" s="1"/>
  <c r="DU102" i="6"/>
  <c r="AC102" i="7" s="1"/>
  <c r="DI102" i="6"/>
  <c r="Q102" i="7" s="1"/>
  <c r="DY102" i="6"/>
  <c r="AG102" i="7" s="1"/>
  <c r="DM102" i="6"/>
  <c r="U102" i="7" s="1"/>
  <c r="EC102" i="6"/>
  <c r="AK102" i="7" s="1"/>
  <c r="DQ102" i="6"/>
  <c r="Y102" i="7" s="1"/>
  <c r="DU103" i="6"/>
  <c r="AC103" i="7" s="1"/>
  <c r="DI103" i="6"/>
  <c r="Q103" i="7" s="1"/>
  <c r="DY103" i="6"/>
  <c r="AG103" i="7" s="1"/>
  <c r="DM103" i="6"/>
  <c r="U103" i="7" s="1"/>
  <c r="EC103" i="6"/>
  <c r="AK103" i="7" s="1"/>
  <c r="DQ103" i="6"/>
  <c r="Y103" i="7" s="1"/>
  <c r="DU104" i="6"/>
  <c r="AC104" i="7" s="1"/>
  <c r="DI104" i="6"/>
  <c r="Q104" i="7" s="1"/>
  <c r="DY104" i="6"/>
  <c r="AG104" i="7" s="1"/>
  <c r="DM104" i="6"/>
  <c r="U104" i="7" s="1"/>
  <c r="EC104" i="6"/>
  <c r="AK104" i="7" s="1"/>
  <c r="DQ104" i="6"/>
  <c r="Y104" i="7" s="1"/>
  <c r="DU105" i="6"/>
  <c r="AC105" i="7" s="1"/>
  <c r="DI105" i="6"/>
  <c r="Q105" i="7" s="1"/>
  <c r="DY105" i="6"/>
  <c r="AG105" i="7" s="1"/>
  <c r="DM105" i="6"/>
  <c r="U105" i="7" s="1"/>
  <c r="EC105" i="6"/>
  <c r="AK105" i="7" s="1"/>
  <c r="DQ105" i="6"/>
  <c r="Y105" i="7" s="1"/>
  <c r="DU106" i="6"/>
  <c r="AC106" i="7" s="1"/>
  <c r="DI106" i="6"/>
  <c r="Q106" i="7" s="1"/>
  <c r="DY106" i="6"/>
  <c r="AG106" i="7" s="1"/>
  <c r="DM106" i="6"/>
  <c r="U106" i="7" s="1"/>
  <c r="EC106" i="6"/>
  <c r="AK106" i="7" s="1"/>
  <c r="DQ106" i="6"/>
  <c r="Y106" i="7" s="1"/>
  <c r="DU107" i="6"/>
  <c r="AC107" i="7" s="1"/>
  <c r="DI107" i="6"/>
  <c r="Q107" i="7" s="1"/>
  <c r="DY107" i="6"/>
  <c r="AG107" i="7" s="1"/>
  <c r="DM107" i="6"/>
  <c r="U107" i="7" s="1"/>
  <c r="EC107" i="6"/>
  <c r="AK107" i="7" s="1"/>
  <c r="DQ107" i="6"/>
  <c r="Y107" i="7" s="1"/>
  <c r="DU108" i="6"/>
  <c r="AC108" i="7" s="1"/>
  <c r="DI108" i="6"/>
  <c r="Q108" i="7" s="1"/>
  <c r="DY108" i="6"/>
  <c r="AG108" i="7" s="1"/>
  <c r="DM108" i="6"/>
  <c r="U108" i="7" s="1"/>
  <c r="EC108" i="6"/>
  <c r="AK108" i="7" s="1"/>
  <c r="DQ108" i="6"/>
  <c r="Y108" i="7" s="1"/>
  <c r="DU109" i="6"/>
  <c r="AC109" i="7" s="1"/>
  <c r="DI109" i="6"/>
  <c r="Q109" i="7" s="1"/>
  <c r="DY109" i="6"/>
  <c r="AG109" i="7" s="1"/>
  <c r="DM109" i="6"/>
  <c r="U109" i="7" s="1"/>
  <c r="EC109" i="6"/>
  <c r="AK109" i="7" s="1"/>
  <c r="DQ109" i="6"/>
  <c r="Y109" i="7" s="1"/>
  <c r="DU110" i="6"/>
  <c r="AC110" i="7" s="1"/>
  <c r="DI110" i="6"/>
  <c r="Q110" i="7" s="1"/>
  <c r="DY110" i="6"/>
  <c r="AG110" i="7" s="1"/>
  <c r="DM110" i="6"/>
  <c r="U110" i="7" s="1"/>
  <c r="EC110" i="6"/>
  <c r="AK110" i="7" s="1"/>
  <c r="DQ110" i="6"/>
  <c r="Y110" i="7" s="1"/>
  <c r="DU111" i="6"/>
  <c r="AC111" i="7" s="1"/>
  <c r="DI111" i="6"/>
  <c r="Q111" i="7" s="1"/>
  <c r="DY111" i="6"/>
  <c r="AG111" i="7" s="1"/>
  <c r="DM111" i="6"/>
  <c r="U111" i="7" s="1"/>
  <c r="EC111" i="6"/>
  <c r="AK111" i="7" s="1"/>
  <c r="DQ111" i="6"/>
  <c r="Y111" i="7" s="1"/>
  <c r="DU112" i="6"/>
  <c r="AC112" i="7" s="1"/>
  <c r="DI112" i="6"/>
  <c r="Q112" i="7" s="1"/>
  <c r="DY112" i="6"/>
  <c r="AG112" i="7" s="1"/>
  <c r="DM112" i="6"/>
  <c r="U112" i="7" s="1"/>
  <c r="EC112" i="6"/>
  <c r="AK112" i="7" s="1"/>
  <c r="DQ112" i="6"/>
  <c r="Y112" i="7" s="1"/>
  <c r="DU113" i="6"/>
  <c r="AC113" i="7" s="1"/>
  <c r="DI113" i="6"/>
  <c r="Q113" i="7" s="1"/>
  <c r="DY113" i="6"/>
  <c r="AG113" i="7" s="1"/>
  <c r="DM113" i="6"/>
  <c r="U113" i="7" s="1"/>
  <c r="EC113" i="6"/>
  <c r="AK113" i="7" s="1"/>
  <c r="DQ113" i="6"/>
  <c r="Y113" i="7" s="1"/>
  <c r="DU114" i="6"/>
  <c r="AC114" i="7" s="1"/>
  <c r="DI114" i="6"/>
  <c r="Q114" i="7" s="1"/>
  <c r="DY114" i="6"/>
  <c r="AG114" i="7" s="1"/>
  <c r="DM114" i="6"/>
  <c r="U114" i="7" s="1"/>
  <c r="EC114" i="6"/>
  <c r="AK114" i="7" s="1"/>
  <c r="DQ114" i="6"/>
  <c r="Y114" i="7" s="1"/>
  <c r="DU115" i="6"/>
  <c r="AC115" i="7" s="1"/>
  <c r="DI115" i="6"/>
  <c r="Q115" i="7" s="1"/>
  <c r="DY115" i="6"/>
  <c r="AG115" i="7" s="1"/>
  <c r="DM115" i="6"/>
  <c r="U115" i="7" s="1"/>
  <c r="EC115" i="6"/>
  <c r="AK115" i="7" s="1"/>
  <c r="DQ115" i="6"/>
  <c r="Y115" i="7" s="1"/>
  <c r="DU116" i="6"/>
  <c r="AC116" i="7" s="1"/>
  <c r="DI116" i="6"/>
  <c r="Q116" i="7" s="1"/>
  <c r="DY116" i="6"/>
  <c r="AG116" i="7" s="1"/>
  <c r="DM116" i="6"/>
  <c r="U116" i="7" s="1"/>
  <c r="EC116" i="6"/>
  <c r="AK116" i="7" s="1"/>
  <c r="DQ116" i="6"/>
  <c r="Y116" i="7" s="1"/>
  <c r="DU117" i="6"/>
  <c r="AC117" i="7" s="1"/>
  <c r="DI117" i="6"/>
  <c r="Q117" i="7" s="1"/>
  <c r="DY117" i="6"/>
  <c r="AG117" i="7" s="1"/>
  <c r="DM117" i="6"/>
  <c r="U117" i="7" s="1"/>
  <c r="EC117" i="6"/>
  <c r="AK117" i="7" s="1"/>
  <c r="DQ117" i="6"/>
  <c r="Y117" i="7" s="1"/>
  <c r="DU118" i="6"/>
  <c r="AC118" i="7" s="1"/>
  <c r="DI118" i="6"/>
  <c r="Q118" i="7" s="1"/>
  <c r="DY118" i="6"/>
  <c r="AG118" i="7" s="1"/>
  <c r="DM118" i="6"/>
  <c r="U118" i="7" s="1"/>
  <c r="EC118" i="6"/>
  <c r="AK118" i="7" s="1"/>
  <c r="DQ118" i="6"/>
  <c r="Y118" i="7" s="1"/>
  <c r="DU119" i="6"/>
  <c r="AC119" i="7" s="1"/>
  <c r="DI119" i="6"/>
  <c r="Q119" i="7" s="1"/>
  <c r="DY119" i="6"/>
  <c r="AG119" i="7" s="1"/>
  <c r="DM119" i="6"/>
  <c r="U119" i="7" s="1"/>
  <c r="EC119" i="6"/>
  <c r="AK119" i="7" s="1"/>
  <c r="DQ119" i="6"/>
  <c r="Y119" i="7" s="1"/>
  <c r="DU120" i="6"/>
  <c r="AC120" i="7" s="1"/>
  <c r="DI120" i="6"/>
  <c r="Q120" i="7" s="1"/>
  <c r="DY120" i="6"/>
  <c r="AG120" i="7" s="1"/>
  <c r="DM120" i="6"/>
  <c r="U120" i="7" s="1"/>
  <c r="EC120" i="6"/>
  <c r="AK120" i="7" s="1"/>
  <c r="DQ120" i="6"/>
  <c r="Y120" i="7" s="1"/>
  <c r="DV121" i="6"/>
  <c r="AD121" i="7" s="1"/>
  <c r="DJ121" i="6"/>
  <c r="R121" i="7" s="1"/>
  <c r="ED121" i="6"/>
  <c r="AL121" i="7" s="1"/>
  <c r="DR121" i="6"/>
  <c r="Z121" i="7" s="1"/>
  <c r="DZ122" i="6"/>
  <c r="AH122" i="7" s="1"/>
  <c r="DN122" i="6"/>
  <c r="V122" i="7" s="1"/>
  <c r="DV123" i="6"/>
  <c r="AD123" i="7" s="1"/>
  <c r="DJ123" i="6"/>
  <c r="R123" i="7" s="1"/>
  <c r="ED123" i="6"/>
  <c r="AL123" i="7" s="1"/>
  <c r="DR123" i="6"/>
  <c r="Z123" i="7" s="1"/>
  <c r="DZ124" i="6"/>
  <c r="AH124" i="7" s="1"/>
  <c r="DN124" i="6"/>
  <c r="V124" i="7" s="1"/>
  <c r="DV125" i="6"/>
  <c r="AD125" i="7" s="1"/>
  <c r="DJ125" i="6"/>
  <c r="R125" i="7" s="1"/>
  <c r="ED125" i="6"/>
  <c r="AL125" i="7" s="1"/>
  <c r="DR125" i="6"/>
  <c r="Z125" i="7" s="1"/>
  <c r="DZ126" i="6"/>
  <c r="AH126" i="7" s="1"/>
  <c r="DN126" i="6"/>
  <c r="V126" i="7" s="1"/>
  <c r="DV127" i="6"/>
  <c r="AD127" i="7" s="1"/>
  <c r="DJ127" i="6"/>
  <c r="R127" i="7" s="1"/>
  <c r="ED127" i="6"/>
  <c r="AL127" i="7" s="1"/>
  <c r="DR127" i="6"/>
  <c r="Z127" i="7" s="1"/>
  <c r="DZ128" i="6"/>
  <c r="AH128" i="7" s="1"/>
  <c r="DN128" i="6"/>
  <c r="V128" i="7" s="1"/>
  <c r="DV129" i="6"/>
  <c r="AD129" i="7" s="1"/>
  <c r="DJ129" i="6"/>
  <c r="R129" i="7" s="1"/>
  <c r="ED129" i="6"/>
  <c r="AL129" i="7" s="1"/>
  <c r="DR129" i="6"/>
  <c r="Z129" i="7" s="1"/>
  <c r="DZ130" i="6"/>
  <c r="AH130" i="7" s="1"/>
  <c r="DN130" i="6"/>
  <c r="V130" i="7" s="1"/>
  <c r="DV131" i="6"/>
  <c r="AD131" i="7" s="1"/>
  <c r="DJ131" i="6"/>
  <c r="R131" i="7" s="1"/>
  <c r="ED131" i="6"/>
  <c r="AL131" i="7" s="1"/>
  <c r="DR131" i="6"/>
  <c r="Z131" i="7" s="1"/>
  <c r="DZ132" i="6"/>
  <c r="AH132" i="7" s="1"/>
  <c r="DN132" i="6"/>
  <c r="V132" i="7" s="1"/>
  <c r="DV133" i="6"/>
  <c r="AD133" i="7" s="1"/>
  <c r="DJ133" i="6"/>
  <c r="R133" i="7" s="1"/>
  <c r="ED133" i="6"/>
  <c r="AL133" i="7" s="1"/>
  <c r="DR133" i="6"/>
  <c r="Z133" i="7" s="1"/>
  <c r="DZ134" i="6"/>
  <c r="AH134" i="7" s="1"/>
  <c r="DN134" i="6"/>
  <c r="V134" i="7" s="1"/>
  <c r="DK135" i="6"/>
  <c r="S135" i="7" s="1"/>
  <c r="DW135" i="6"/>
  <c r="AE135" i="7" s="1"/>
  <c r="DI136" i="6"/>
  <c r="Q136" i="7" s="1"/>
  <c r="DU136" i="6"/>
  <c r="AC136" i="7" s="1"/>
  <c r="DK137" i="6"/>
  <c r="S137" i="7" s="1"/>
  <c r="DW137" i="6"/>
  <c r="AE137" i="7" s="1"/>
  <c r="DU138" i="6"/>
  <c r="AC138" i="7" s="1"/>
  <c r="DI138" i="6"/>
  <c r="Q138" i="7" s="1"/>
  <c r="DU121" i="6"/>
  <c r="AC121" i="7" s="1"/>
  <c r="DI121" i="6"/>
  <c r="Q121" i="7" s="1"/>
  <c r="DY121" i="6"/>
  <c r="AG121" i="7" s="1"/>
  <c r="DM121" i="6"/>
  <c r="U121" i="7" s="1"/>
  <c r="EC121" i="6"/>
  <c r="AK121" i="7" s="1"/>
  <c r="DQ121" i="6"/>
  <c r="Y121" i="7" s="1"/>
  <c r="DU122" i="6"/>
  <c r="AC122" i="7" s="1"/>
  <c r="DI122" i="6"/>
  <c r="Q122" i="7" s="1"/>
  <c r="DY122" i="6"/>
  <c r="AG122" i="7" s="1"/>
  <c r="DM122" i="6"/>
  <c r="U122" i="7" s="1"/>
  <c r="EC122" i="6"/>
  <c r="AK122" i="7" s="1"/>
  <c r="DQ122" i="6"/>
  <c r="Y122" i="7" s="1"/>
  <c r="DU123" i="6"/>
  <c r="AC123" i="7" s="1"/>
  <c r="DI123" i="6"/>
  <c r="Q123" i="7" s="1"/>
  <c r="DY123" i="6"/>
  <c r="AG123" i="7" s="1"/>
  <c r="DM123" i="6"/>
  <c r="U123" i="7" s="1"/>
  <c r="EC123" i="6"/>
  <c r="AK123" i="7" s="1"/>
  <c r="DQ123" i="6"/>
  <c r="Y123" i="7" s="1"/>
  <c r="DU124" i="6"/>
  <c r="AC124" i="7" s="1"/>
  <c r="DI124" i="6"/>
  <c r="Q124" i="7" s="1"/>
  <c r="DY124" i="6"/>
  <c r="AG124" i="7" s="1"/>
  <c r="DM124" i="6"/>
  <c r="U124" i="7" s="1"/>
  <c r="EC124" i="6"/>
  <c r="AK124" i="7" s="1"/>
  <c r="DQ124" i="6"/>
  <c r="Y124" i="7" s="1"/>
  <c r="DU125" i="6"/>
  <c r="AC125" i="7" s="1"/>
  <c r="DI125" i="6"/>
  <c r="Q125" i="7" s="1"/>
  <c r="DY125" i="6"/>
  <c r="AG125" i="7" s="1"/>
  <c r="DM125" i="6"/>
  <c r="U125" i="7" s="1"/>
  <c r="EC125" i="6"/>
  <c r="AK125" i="7" s="1"/>
  <c r="DQ125" i="6"/>
  <c r="Y125" i="7" s="1"/>
  <c r="DU126" i="6"/>
  <c r="AC126" i="7" s="1"/>
  <c r="DI126" i="6"/>
  <c r="Q126" i="7" s="1"/>
  <c r="DY126" i="6"/>
  <c r="AG126" i="7" s="1"/>
  <c r="DM126" i="6"/>
  <c r="U126" i="7" s="1"/>
  <c r="EC126" i="6"/>
  <c r="AK126" i="7" s="1"/>
  <c r="DQ126" i="6"/>
  <c r="Y126" i="7" s="1"/>
  <c r="DU127" i="6"/>
  <c r="AC127" i="7" s="1"/>
  <c r="DI127" i="6"/>
  <c r="Q127" i="7" s="1"/>
  <c r="DY127" i="6"/>
  <c r="AG127" i="7" s="1"/>
  <c r="DM127" i="6"/>
  <c r="U127" i="7" s="1"/>
  <c r="EC127" i="6"/>
  <c r="AK127" i="7" s="1"/>
  <c r="DQ127" i="6"/>
  <c r="Y127" i="7" s="1"/>
  <c r="DU128" i="6"/>
  <c r="AC128" i="7" s="1"/>
  <c r="DI128" i="6"/>
  <c r="Q128" i="7" s="1"/>
  <c r="DY128" i="6"/>
  <c r="AG128" i="7" s="1"/>
  <c r="DM128" i="6"/>
  <c r="U128" i="7" s="1"/>
  <c r="EC128" i="6"/>
  <c r="AK128" i="7" s="1"/>
  <c r="DQ128" i="6"/>
  <c r="Y128" i="7" s="1"/>
  <c r="DU129" i="6"/>
  <c r="AC129" i="7" s="1"/>
  <c r="DI129" i="6"/>
  <c r="Q129" i="7" s="1"/>
  <c r="DY129" i="6"/>
  <c r="AG129" i="7" s="1"/>
  <c r="DM129" i="6"/>
  <c r="U129" i="7" s="1"/>
  <c r="EC129" i="6"/>
  <c r="AK129" i="7" s="1"/>
  <c r="DQ129" i="6"/>
  <c r="Y129" i="7" s="1"/>
  <c r="DU130" i="6"/>
  <c r="AC130" i="7" s="1"/>
  <c r="DI130" i="6"/>
  <c r="Q130" i="7" s="1"/>
  <c r="DY130" i="6"/>
  <c r="AG130" i="7" s="1"/>
  <c r="DM130" i="6"/>
  <c r="U130" i="7" s="1"/>
  <c r="EC130" i="6"/>
  <c r="AK130" i="7" s="1"/>
  <c r="DQ130" i="6"/>
  <c r="Y130" i="7" s="1"/>
  <c r="DU131" i="6"/>
  <c r="AC131" i="7" s="1"/>
  <c r="DI131" i="6"/>
  <c r="Q131" i="7" s="1"/>
  <c r="DY131" i="6"/>
  <c r="AG131" i="7" s="1"/>
  <c r="DM131" i="6"/>
  <c r="U131" i="7" s="1"/>
  <c r="EC131" i="6"/>
  <c r="AK131" i="7" s="1"/>
  <c r="DQ131" i="6"/>
  <c r="Y131" i="7" s="1"/>
  <c r="DU132" i="6"/>
  <c r="AC132" i="7" s="1"/>
  <c r="DI132" i="6"/>
  <c r="Q132" i="7" s="1"/>
  <c r="DY132" i="6"/>
  <c r="AG132" i="7" s="1"/>
  <c r="DM132" i="6"/>
  <c r="U132" i="7" s="1"/>
  <c r="EC132" i="6"/>
  <c r="AK132" i="7" s="1"/>
  <c r="DQ132" i="6"/>
  <c r="Y132" i="7" s="1"/>
  <c r="DU133" i="6"/>
  <c r="AC133" i="7" s="1"/>
  <c r="DI133" i="6"/>
  <c r="Q133" i="7" s="1"/>
  <c r="DY133" i="6"/>
  <c r="AG133" i="7" s="1"/>
  <c r="DM133" i="6"/>
  <c r="U133" i="7" s="1"/>
  <c r="EC133" i="6"/>
  <c r="AK133" i="7" s="1"/>
  <c r="DQ133" i="6"/>
  <c r="Y133" i="7" s="1"/>
  <c r="DU134" i="6"/>
  <c r="AC134" i="7" s="1"/>
  <c r="DI134" i="6"/>
  <c r="Q134" i="7" s="1"/>
  <c r="DY134" i="6"/>
  <c r="AG134" i="7" s="1"/>
  <c r="DM134" i="6"/>
  <c r="U134" i="7" s="1"/>
  <c r="EC134" i="6"/>
  <c r="AK134" i="7" s="1"/>
  <c r="DQ134" i="6"/>
  <c r="Y134" i="7" s="1"/>
  <c r="DU135" i="6"/>
  <c r="AC135" i="7" s="1"/>
  <c r="DI135" i="6"/>
  <c r="Q135" i="7" s="1"/>
  <c r="EC135" i="6"/>
  <c r="AK135" i="7" s="1"/>
  <c r="DQ135" i="6"/>
  <c r="Y135" i="7" s="1"/>
  <c r="EA136" i="6"/>
  <c r="AI136" i="7" s="1"/>
  <c r="DO136" i="6"/>
  <c r="W136" i="7" s="1"/>
  <c r="DU137" i="6"/>
  <c r="AC137" i="7" s="1"/>
  <c r="DI137" i="6"/>
  <c r="Q137" i="7" s="1"/>
  <c r="EC137" i="6"/>
  <c r="AK137" i="7" s="1"/>
  <c r="DQ137" i="6"/>
  <c r="Y137" i="7" s="1"/>
  <c r="EA138" i="6"/>
  <c r="AI138" i="7" s="1"/>
  <c r="DO138" i="6"/>
  <c r="W138" i="7" s="1"/>
  <c r="DV135" i="6"/>
  <c r="AD135" i="7" s="1"/>
  <c r="DJ135" i="6"/>
  <c r="R135" i="7" s="1"/>
  <c r="DZ135" i="6"/>
  <c r="AH135" i="7" s="1"/>
  <c r="DN135" i="6"/>
  <c r="V135" i="7" s="1"/>
  <c r="ED135" i="6"/>
  <c r="AL135" i="7" s="1"/>
  <c r="DR135" i="6"/>
  <c r="Z135" i="7" s="1"/>
  <c r="DV136" i="6"/>
  <c r="AD136" i="7" s="1"/>
  <c r="DJ136" i="6"/>
  <c r="R136" i="7" s="1"/>
  <c r="DZ136" i="6"/>
  <c r="AH136" i="7" s="1"/>
  <c r="DN136" i="6"/>
  <c r="V136" i="7" s="1"/>
  <c r="ED136" i="6"/>
  <c r="AL136" i="7" s="1"/>
  <c r="DR136" i="6"/>
  <c r="Z136" i="7" s="1"/>
  <c r="DV137" i="6"/>
  <c r="AD137" i="7" s="1"/>
  <c r="DJ137" i="6"/>
  <c r="R137" i="7" s="1"/>
  <c r="DZ137" i="6"/>
  <c r="AH137" i="7" s="1"/>
  <c r="DN137" i="6"/>
  <c r="V137" i="7" s="1"/>
  <c r="ED137" i="6"/>
  <c r="AL137" i="7" s="1"/>
  <c r="DR137" i="6"/>
  <c r="Z137" i="7" s="1"/>
  <c r="DV138" i="6"/>
  <c r="AD138" i="7" s="1"/>
  <c r="DJ138" i="6"/>
  <c r="R138" i="7" s="1"/>
  <c r="DZ138" i="6"/>
  <c r="AH138" i="7" s="1"/>
  <c r="DN138" i="6"/>
  <c r="V138" i="7" s="1"/>
  <c r="ED138" i="6"/>
  <c r="AL138" i="7" s="1"/>
  <c r="DR138" i="6"/>
  <c r="Z138" i="7" s="1"/>
  <c r="DV139" i="6"/>
  <c r="AD139" i="7" s="1"/>
  <c r="DJ139" i="6"/>
  <c r="R139" i="7" s="1"/>
  <c r="DZ139" i="6"/>
  <c r="AH139" i="7" s="1"/>
  <c r="DN139" i="6"/>
  <c r="V139" i="7" s="1"/>
  <c r="ED139" i="6"/>
  <c r="AL139" i="7" s="1"/>
  <c r="DR139" i="6"/>
  <c r="Z139" i="7" s="1"/>
  <c r="DV140" i="6"/>
  <c r="AD140" i="7" s="1"/>
  <c r="DJ140" i="6"/>
  <c r="R140" i="7" s="1"/>
  <c r="DZ140" i="6"/>
  <c r="AH140" i="7" s="1"/>
  <c r="DN140" i="6"/>
  <c r="V140" i="7" s="1"/>
  <c r="ED140" i="6"/>
  <c r="AL140" i="7" s="1"/>
  <c r="DR140" i="6"/>
  <c r="Z140" i="7" s="1"/>
  <c r="DV141" i="6"/>
  <c r="AD141" i="7" s="1"/>
  <c r="DJ141" i="6"/>
  <c r="R141" i="7" s="1"/>
  <c r="DZ141" i="6"/>
  <c r="AH141" i="7" s="1"/>
  <c r="DN141" i="6"/>
  <c r="V141" i="7" s="1"/>
  <c r="ED141" i="6"/>
  <c r="AL141" i="7" s="1"/>
  <c r="DR141" i="6"/>
  <c r="Z141" i="7" s="1"/>
  <c r="DW142" i="6"/>
  <c r="AE142" i="7" s="1"/>
  <c r="DK142" i="6"/>
  <c r="S142" i="7" s="1"/>
  <c r="EE142" i="6"/>
  <c r="AM142" i="7" s="1"/>
  <c r="DS142" i="6"/>
  <c r="AA142" i="7" s="1"/>
  <c r="DM143" i="6"/>
  <c r="U143" i="7" s="1"/>
  <c r="DY143" i="6"/>
  <c r="AG143" i="7" s="1"/>
  <c r="DW144" i="6"/>
  <c r="AE144" i="7" s="1"/>
  <c r="DK144" i="6"/>
  <c r="S144" i="7" s="1"/>
  <c r="DU145" i="6"/>
  <c r="AC145" i="7" s="1"/>
  <c r="DI145" i="6"/>
  <c r="Q145" i="7" s="1"/>
  <c r="DU139" i="6"/>
  <c r="AC139" i="7" s="1"/>
  <c r="DI139" i="6"/>
  <c r="Q139" i="7" s="1"/>
  <c r="DY139" i="6"/>
  <c r="AG139" i="7" s="1"/>
  <c r="DM139" i="6"/>
  <c r="U139" i="7" s="1"/>
  <c r="EC139" i="6"/>
  <c r="AK139" i="7" s="1"/>
  <c r="DQ139" i="6"/>
  <c r="Y139" i="7" s="1"/>
  <c r="DU140" i="6"/>
  <c r="AC140" i="7" s="1"/>
  <c r="DI140" i="6"/>
  <c r="Q140" i="7" s="1"/>
  <c r="DY140" i="6"/>
  <c r="AG140" i="7" s="1"/>
  <c r="DM140" i="6"/>
  <c r="U140" i="7" s="1"/>
  <c r="EC140" i="6"/>
  <c r="AK140" i="7" s="1"/>
  <c r="DQ140" i="6"/>
  <c r="Y140" i="7" s="1"/>
  <c r="DU141" i="6"/>
  <c r="AC141" i="7" s="1"/>
  <c r="DI141" i="6"/>
  <c r="Q141" i="7" s="1"/>
  <c r="DY141" i="6"/>
  <c r="AG141" i="7" s="1"/>
  <c r="DM141" i="6"/>
  <c r="U141" i="7" s="1"/>
  <c r="EC141" i="6"/>
  <c r="AK141" i="7" s="1"/>
  <c r="DQ141" i="6"/>
  <c r="Y141" i="7" s="1"/>
  <c r="DU142" i="6"/>
  <c r="AC142" i="7" s="1"/>
  <c r="DI142" i="6"/>
  <c r="Q142" i="7" s="1"/>
  <c r="EC142" i="6"/>
  <c r="AK142" i="7" s="1"/>
  <c r="DQ142" i="6"/>
  <c r="Y142" i="7" s="1"/>
  <c r="EA143" i="6"/>
  <c r="AI143" i="7" s="1"/>
  <c r="DO143" i="6"/>
  <c r="W143" i="7" s="1"/>
  <c r="DO144" i="6"/>
  <c r="W144" i="7" s="1"/>
  <c r="EA144" i="6"/>
  <c r="AI144" i="7" s="1"/>
  <c r="DV142" i="6"/>
  <c r="AD142" i="7" s="1"/>
  <c r="DJ142" i="6"/>
  <c r="R142" i="7" s="1"/>
  <c r="DZ142" i="6"/>
  <c r="AH142" i="7" s="1"/>
  <c r="DN142" i="6"/>
  <c r="V142" i="7" s="1"/>
  <c r="ED142" i="6"/>
  <c r="AL142" i="7" s="1"/>
  <c r="DR142" i="6"/>
  <c r="Z142" i="7" s="1"/>
  <c r="DV143" i="6"/>
  <c r="AD143" i="7" s="1"/>
  <c r="DJ143" i="6"/>
  <c r="R143" i="7" s="1"/>
  <c r="DZ143" i="6"/>
  <c r="AH143" i="7" s="1"/>
  <c r="DN143" i="6"/>
  <c r="V143" i="7" s="1"/>
  <c r="ED143" i="6"/>
  <c r="AL143" i="7" s="1"/>
  <c r="DR143" i="6"/>
  <c r="Z143" i="7" s="1"/>
  <c r="DU144" i="6"/>
  <c r="AC144" i="7" s="1"/>
  <c r="DI144" i="6"/>
  <c r="Q144" i="7" s="1"/>
  <c r="EC144" i="6"/>
  <c r="AK144" i="7" s="1"/>
  <c r="DQ144" i="6"/>
  <c r="Y144" i="7" s="1"/>
  <c r="EA145" i="6"/>
  <c r="AI145" i="7" s="1"/>
  <c r="DO145" i="6"/>
  <c r="W145" i="7" s="1"/>
  <c r="DU146" i="6"/>
  <c r="AC146" i="7" s="1"/>
  <c r="DI146" i="6"/>
  <c r="Q146" i="7" s="1"/>
  <c r="EC146" i="6"/>
  <c r="AK146" i="7" s="1"/>
  <c r="DQ146" i="6"/>
  <c r="Y146" i="7" s="1"/>
  <c r="EA147" i="6"/>
  <c r="AI147" i="7" s="1"/>
  <c r="DO147" i="6"/>
  <c r="W147" i="7" s="1"/>
  <c r="DU148" i="6"/>
  <c r="AC148" i="7" s="1"/>
  <c r="DI148" i="6"/>
  <c r="Q148" i="7" s="1"/>
  <c r="EC148" i="6"/>
  <c r="AK148" i="7" s="1"/>
  <c r="DQ148" i="6"/>
  <c r="Y148" i="7" s="1"/>
  <c r="EA146" i="6"/>
  <c r="AI146" i="7" s="1"/>
  <c r="DO146" i="6"/>
  <c r="W146" i="7" s="1"/>
  <c r="DU147" i="6"/>
  <c r="AC147" i="7" s="1"/>
  <c r="DI147" i="6"/>
  <c r="Q147" i="7" s="1"/>
  <c r="EC147" i="6"/>
  <c r="AK147" i="7" s="1"/>
  <c r="DQ147" i="6"/>
  <c r="Y147" i="7" s="1"/>
  <c r="EA148" i="6"/>
  <c r="AI148" i="7" s="1"/>
  <c r="DO148" i="6"/>
  <c r="W148" i="7" s="1"/>
  <c r="DU149" i="6"/>
  <c r="AC149" i="7" s="1"/>
  <c r="DI149" i="6"/>
  <c r="Q149" i="7" s="1"/>
  <c r="DY149" i="6"/>
  <c r="AG149" i="7" s="1"/>
  <c r="DM149" i="6"/>
  <c r="U149" i="7" s="1"/>
  <c r="EC149" i="6"/>
  <c r="AK149" i="7" s="1"/>
  <c r="DQ149" i="6"/>
  <c r="Y149" i="7" s="1"/>
  <c r="DV150" i="6"/>
  <c r="AD150" i="7" s="1"/>
  <c r="DJ150" i="6"/>
  <c r="R150" i="7" s="1"/>
  <c r="ED150" i="6"/>
  <c r="AL150" i="7" s="1"/>
  <c r="DR150" i="6"/>
  <c r="Z150" i="7" s="1"/>
  <c r="DZ151" i="6"/>
  <c r="AH151" i="7" s="1"/>
  <c r="DN151" i="6"/>
  <c r="V151" i="7" s="1"/>
  <c r="DV152" i="6"/>
  <c r="AD152" i="7" s="1"/>
  <c r="DJ152" i="6"/>
  <c r="R152" i="7" s="1"/>
  <c r="ED152" i="6"/>
  <c r="AL152" i="7" s="1"/>
  <c r="DR152" i="6"/>
  <c r="Z152" i="7" s="1"/>
  <c r="EE153" i="6"/>
  <c r="AM153" i="7" s="1"/>
  <c r="DS153" i="6"/>
  <c r="AA153" i="7" s="1"/>
  <c r="DV144" i="6"/>
  <c r="AD144" i="7" s="1"/>
  <c r="DJ144" i="6"/>
  <c r="R144" i="7" s="1"/>
  <c r="DZ144" i="6"/>
  <c r="AH144" i="7" s="1"/>
  <c r="DN144" i="6"/>
  <c r="V144" i="7" s="1"/>
  <c r="ED144" i="6"/>
  <c r="AL144" i="7" s="1"/>
  <c r="DR144" i="6"/>
  <c r="Z144" i="7" s="1"/>
  <c r="DV145" i="6"/>
  <c r="AD145" i="7" s="1"/>
  <c r="DJ145" i="6"/>
  <c r="R145" i="7" s="1"/>
  <c r="DZ145" i="6"/>
  <c r="AH145" i="7" s="1"/>
  <c r="DN145" i="6"/>
  <c r="V145" i="7" s="1"/>
  <c r="ED145" i="6"/>
  <c r="AL145" i="7" s="1"/>
  <c r="DR145" i="6"/>
  <c r="Z145" i="7" s="1"/>
  <c r="DV146" i="6"/>
  <c r="AD146" i="7" s="1"/>
  <c r="DJ146" i="6"/>
  <c r="R146" i="7" s="1"/>
  <c r="DZ146" i="6"/>
  <c r="AH146" i="7" s="1"/>
  <c r="DN146" i="6"/>
  <c r="V146" i="7" s="1"/>
  <c r="ED146" i="6"/>
  <c r="AL146" i="7" s="1"/>
  <c r="DR146" i="6"/>
  <c r="Z146" i="7" s="1"/>
  <c r="DV147" i="6"/>
  <c r="AD147" i="7" s="1"/>
  <c r="DJ147" i="6"/>
  <c r="R147" i="7" s="1"/>
  <c r="DZ147" i="6"/>
  <c r="AH147" i="7" s="1"/>
  <c r="DN147" i="6"/>
  <c r="V147" i="7" s="1"/>
  <c r="ED147" i="6"/>
  <c r="AL147" i="7" s="1"/>
  <c r="DR147" i="6"/>
  <c r="Z147" i="7" s="1"/>
  <c r="DV148" i="6"/>
  <c r="AD148" i="7" s="1"/>
  <c r="DJ148" i="6"/>
  <c r="R148" i="7" s="1"/>
  <c r="DZ148" i="6"/>
  <c r="AH148" i="7" s="1"/>
  <c r="DN148" i="6"/>
  <c r="V148" i="7" s="1"/>
  <c r="ED148" i="6"/>
  <c r="AL148" i="7" s="1"/>
  <c r="DR148" i="6"/>
  <c r="Z148" i="7" s="1"/>
  <c r="DJ149" i="6"/>
  <c r="R149" i="7" s="1"/>
  <c r="DV149" i="6"/>
  <c r="AD149" i="7" s="1"/>
  <c r="DN149" i="6"/>
  <c r="V149" i="7" s="1"/>
  <c r="DZ149" i="6"/>
  <c r="AH149" i="7" s="1"/>
  <c r="DR149" i="6"/>
  <c r="Z149" i="7" s="1"/>
  <c r="ED149" i="6"/>
  <c r="AL149" i="7" s="1"/>
  <c r="DX150" i="6"/>
  <c r="AF150" i="7" s="1"/>
  <c r="DL150" i="6"/>
  <c r="T150" i="7" s="1"/>
  <c r="EF150" i="6"/>
  <c r="AN150" i="7" s="1"/>
  <c r="DT150" i="6"/>
  <c r="AB150" i="7" s="1"/>
  <c r="EB151" i="6"/>
  <c r="AJ151" i="7" s="1"/>
  <c r="DP151" i="6"/>
  <c r="X151" i="7" s="1"/>
  <c r="DX152" i="6"/>
  <c r="AF152" i="7" s="1"/>
  <c r="DL152" i="6"/>
  <c r="T152" i="7" s="1"/>
  <c r="EF152" i="6"/>
  <c r="AN152" i="7" s="1"/>
  <c r="DT152" i="6"/>
  <c r="AB152" i="7" s="1"/>
  <c r="DU154" i="6"/>
  <c r="AC154" i="7" s="1"/>
  <c r="DI154" i="6"/>
  <c r="Q154" i="7" s="1"/>
  <c r="DW150" i="6"/>
  <c r="AE150" i="7" s="1"/>
  <c r="DK150" i="6"/>
  <c r="S150" i="7" s="1"/>
  <c r="EA150" i="6"/>
  <c r="AI150" i="7" s="1"/>
  <c r="DO150" i="6"/>
  <c r="W150" i="7" s="1"/>
  <c r="EE150" i="6"/>
  <c r="AM150" i="7" s="1"/>
  <c r="DS150" i="6"/>
  <c r="AA150" i="7" s="1"/>
  <c r="DW151" i="6"/>
  <c r="AE151" i="7" s="1"/>
  <c r="DK151" i="6"/>
  <c r="S151" i="7" s="1"/>
  <c r="EA151" i="6"/>
  <c r="AI151" i="7" s="1"/>
  <c r="DO151" i="6"/>
  <c r="W151" i="7" s="1"/>
  <c r="EE151" i="6"/>
  <c r="AM151" i="7" s="1"/>
  <c r="DS151" i="6"/>
  <c r="AA151" i="7" s="1"/>
  <c r="DW152" i="6"/>
  <c r="AE152" i="7" s="1"/>
  <c r="DK152" i="6"/>
  <c r="S152" i="7" s="1"/>
  <c r="EA152" i="6"/>
  <c r="AI152" i="7" s="1"/>
  <c r="DO152" i="6"/>
  <c r="W152" i="7" s="1"/>
  <c r="EE152" i="6"/>
  <c r="AM152" i="7" s="1"/>
  <c r="DS152" i="6"/>
  <c r="AA152" i="7" s="1"/>
  <c r="DY153" i="6"/>
  <c r="AG153" i="7" s="1"/>
  <c r="DM153" i="6"/>
  <c r="U153" i="7" s="1"/>
  <c r="DM154" i="6"/>
  <c r="U154" i="7" s="1"/>
  <c r="DY154" i="6"/>
  <c r="AG154" i="7" s="1"/>
  <c r="DX153" i="6"/>
  <c r="AF153" i="7" s="1"/>
  <c r="DL153" i="6"/>
  <c r="T153" i="7" s="1"/>
  <c r="EB153" i="6"/>
  <c r="AJ153" i="7" s="1"/>
  <c r="DP153" i="6"/>
  <c r="X153" i="7" s="1"/>
  <c r="EF153" i="6"/>
  <c r="AN153" i="7" s="1"/>
  <c r="DT153" i="6"/>
  <c r="AB153" i="7" s="1"/>
  <c r="EA154" i="6"/>
  <c r="AI154" i="7" s="1"/>
  <c r="DO154" i="6"/>
  <c r="W154" i="7" s="1"/>
  <c r="DU155" i="6"/>
  <c r="AC155" i="7" s="1"/>
  <c r="DI155" i="6"/>
  <c r="Q155" i="7" s="1"/>
  <c r="EC155" i="6"/>
  <c r="AK155" i="7" s="1"/>
  <c r="DQ155" i="6"/>
  <c r="Y155" i="7" s="1"/>
  <c r="EA155" i="6"/>
  <c r="AI155" i="7" s="1"/>
  <c r="DO155" i="6"/>
  <c r="W155" i="7" s="1"/>
  <c r="DV154" i="6"/>
  <c r="AD154" i="7" s="1"/>
  <c r="DJ154" i="6"/>
  <c r="R154" i="7" s="1"/>
  <c r="DZ154" i="6"/>
  <c r="AH154" i="7" s="1"/>
  <c r="DN154" i="6"/>
  <c r="V154" i="7" s="1"/>
  <c r="ED154" i="6"/>
  <c r="AL154" i="7" s="1"/>
  <c r="DR154" i="6"/>
  <c r="Z154" i="7" s="1"/>
  <c r="DV155" i="6"/>
  <c r="AD155" i="7" s="1"/>
  <c r="DJ155" i="6"/>
  <c r="R155" i="7" s="1"/>
  <c r="DZ155" i="6"/>
  <c r="AH155" i="7" s="1"/>
  <c r="DN155" i="6"/>
  <c r="V155" i="7" s="1"/>
  <c r="ED155" i="6"/>
  <c r="AL155" i="7" s="1"/>
  <c r="DR155" i="6"/>
  <c r="Z155" i="7" s="1"/>
  <c r="DW5" i="6"/>
  <c r="AE5" i="7" s="1"/>
  <c r="DK5" i="6"/>
  <c r="S5" i="7" s="1"/>
  <c r="DW6" i="6"/>
  <c r="AE6" i="7" s="1"/>
  <c r="DK6" i="6"/>
  <c r="S6" i="7" s="1"/>
  <c r="EE6" i="6"/>
  <c r="AM6" i="7" s="1"/>
  <c r="DS6" i="6"/>
  <c r="AA6" i="7" s="1"/>
  <c r="EA7" i="6"/>
  <c r="AI7" i="7" s="1"/>
  <c r="DO7" i="6"/>
  <c r="W7" i="7" s="1"/>
  <c r="DW8" i="6"/>
  <c r="AE8" i="7" s="1"/>
  <c r="DK8" i="6"/>
  <c r="S8" i="7" s="1"/>
  <c r="EE8" i="6"/>
  <c r="AM8" i="7" s="1"/>
  <c r="DS8" i="6"/>
  <c r="AA8" i="7" s="1"/>
  <c r="EA9" i="6"/>
  <c r="AI9" i="7" s="1"/>
  <c r="DO9" i="6"/>
  <c r="W9" i="7" s="1"/>
  <c r="DW10" i="6"/>
  <c r="AE10" i="7" s="1"/>
  <c r="DK10" i="6"/>
  <c r="S10" i="7" s="1"/>
  <c r="EE10" i="6"/>
  <c r="AM10" i="7" s="1"/>
  <c r="DS10" i="6"/>
  <c r="AA10" i="7" s="1"/>
  <c r="EA11" i="6"/>
  <c r="AI11" i="7" s="1"/>
  <c r="DO11" i="6"/>
  <c r="W11" i="7" s="1"/>
  <c r="DW12" i="6"/>
  <c r="AE12" i="7" s="1"/>
  <c r="DK12" i="6"/>
  <c r="S12" i="7" s="1"/>
  <c r="EE12" i="6"/>
  <c r="AM12" i="7" s="1"/>
  <c r="DS12" i="6"/>
  <c r="AA12" i="7" s="1"/>
  <c r="EE13" i="6"/>
  <c r="AM13" i="7" s="1"/>
  <c r="DS13" i="6"/>
  <c r="AA13" i="7" s="1"/>
  <c r="EA14" i="6"/>
  <c r="AI14" i="7" s="1"/>
  <c r="DO14" i="6"/>
  <c r="W14" i="7" s="1"/>
  <c r="DW15" i="6"/>
  <c r="AE15" i="7" s="1"/>
  <c r="DK15" i="6"/>
  <c r="S15" i="7" s="1"/>
  <c r="EE15" i="6"/>
  <c r="AM15" i="7" s="1"/>
  <c r="DS15" i="6"/>
  <c r="AA15" i="7" s="1"/>
  <c r="EA16" i="6"/>
  <c r="AI16" i="7" s="1"/>
  <c r="DO16" i="6"/>
  <c r="W16" i="7" s="1"/>
  <c r="EA17" i="6"/>
  <c r="AI17" i="7" s="1"/>
  <c r="DO17" i="6"/>
  <c r="W17" i="7" s="1"/>
  <c r="DW18" i="6"/>
  <c r="AE18" i="7" s="1"/>
  <c r="DK18" i="6"/>
  <c r="S18" i="7" s="1"/>
  <c r="EE18" i="6"/>
  <c r="AM18" i="7" s="1"/>
  <c r="DS18" i="6"/>
  <c r="AA18" i="7" s="1"/>
  <c r="EA19" i="6"/>
  <c r="AI19" i="7" s="1"/>
  <c r="DO19" i="6"/>
  <c r="W19" i="7" s="1"/>
  <c r="EA20" i="6"/>
  <c r="AI20" i="7" s="1"/>
  <c r="DO20" i="6"/>
  <c r="W20" i="7" s="1"/>
  <c r="EA21" i="6"/>
  <c r="AI21" i="7" s="1"/>
  <c r="DO21" i="6"/>
  <c r="W21" i="7" s="1"/>
  <c r="DW22" i="6"/>
  <c r="AE22" i="7" s="1"/>
  <c r="DK22" i="6"/>
  <c r="S22" i="7" s="1"/>
  <c r="EE22" i="6"/>
  <c r="AM22" i="7" s="1"/>
  <c r="DS22" i="6"/>
  <c r="AA22" i="7" s="1"/>
  <c r="EA23" i="6"/>
  <c r="AI23" i="7" s="1"/>
  <c r="DO23" i="6"/>
  <c r="W23" i="7" s="1"/>
  <c r="EA24" i="6"/>
  <c r="AI24" i="7" s="1"/>
  <c r="DO24" i="6"/>
  <c r="W24" i="7" s="1"/>
  <c r="DW25" i="6"/>
  <c r="AE25" i="7" s="1"/>
  <c r="DK25" i="6"/>
  <c r="S25" i="7" s="1"/>
  <c r="EE25" i="6"/>
  <c r="AM25" i="7" s="1"/>
  <c r="DS25" i="6"/>
  <c r="AA25" i="7" s="1"/>
  <c r="EA26" i="6"/>
  <c r="AI26" i="7" s="1"/>
  <c r="DO26" i="6"/>
  <c r="W26" i="7" s="1"/>
  <c r="EA27" i="6"/>
  <c r="AI27" i="7" s="1"/>
  <c r="DO27" i="6"/>
  <c r="W27" i="7" s="1"/>
  <c r="DW28" i="6"/>
  <c r="AE28" i="7" s="1"/>
  <c r="DK28" i="6"/>
  <c r="S28" i="7" s="1"/>
  <c r="EE28" i="6"/>
  <c r="AM28" i="7" s="1"/>
  <c r="DS28" i="6"/>
  <c r="AA28" i="7" s="1"/>
  <c r="EA29" i="6"/>
  <c r="AI29" i="7" s="1"/>
  <c r="DO29" i="6"/>
  <c r="W29" i="7" s="1"/>
  <c r="DW30" i="6"/>
  <c r="AE30" i="7" s="1"/>
  <c r="DK30" i="6"/>
  <c r="S30" i="7" s="1"/>
  <c r="DW31" i="6"/>
  <c r="AE31" i="7" s="1"/>
  <c r="DK31" i="6"/>
  <c r="S31" i="7" s="1"/>
  <c r="EE31" i="6"/>
  <c r="AM31" i="7" s="1"/>
  <c r="DS31" i="6"/>
  <c r="AA31" i="7" s="1"/>
  <c r="EA32" i="6"/>
  <c r="AI32" i="7" s="1"/>
  <c r="DO32" i="6"/>
  <c r="W32" i="7" s="1"/>
  <c r="EA33" i="6"/>
  <c r="AI33" i="7" s="1"/>
  <c r="DO33" i="6"/>
  <c r="W33" i="7" s="1"/>
  <c r="DW34" i="6"/>
  <c r="AE34" i="7" s="1"/>
  <c r="DK34" i="6"/>
  <c r="S34" i="7" s="1"/>
  <c r="EE34" i="6"/>
  <c r="AM34" i="7" s="1"/>
  <c r="DS34" i="6"/>
  <c r="AA34" i="7" s="1"/>
  <c r="EA35" i="6"/>
  <c r="AI35" i="7" s="1"/>
  <c r="DO35" i="6"/>
  <c r="W35" i="7" s="1"/>
  <c r="DW36" i="6"/>
  <c r="AE36" i="7" s="1"/>
  <c r="DK36" i="6"/>
  <c r="S36" i="7" s="1"/>
  <c r="EE36" i="6"/>
  <c r="AM36" i="7" s="1"/>
  <c r="DS36" i="6"/>
  <c r="AA36" i="7" s="1"/>
  <c r="EA37" i="6"/>
  <c r="AI37" i="7" s="1"/>
  <c r="DO37" i="6"/>
  <c r="W37" i="7" s="1"/>
  <c r="DW38" i="6"/>
  <c r="AE38" i="7" s="1"/>
  <c r="DK38" i="6"/>
  <c r="S38" i="7" s="1"/>
  <c r="DW39" i="6"/>
  <c r="AE39" i="7" s="1"/>
  <c r="DK39" i="6"/>
  <c r="S39" i="7" s="1"/>
  <c r="EE39" i="6"/>
  <c r="AM39" i="7" s="1"/>
  <c r="DS39" i="6"/>
  <c r="AA39" i="7" s="1"/>
  <c r="DX41" i="6"/>
  <c r="AF41" i="7" s="1"/>
  <c r="DL41" i="6"/>
  <c r="T41" i="7" s="1"/>
  <c r="EB42" i="6"/>
  <c r="AJ42" i="7" s="1"/>
  <c r="DP42" i="6"/>
  <c r="X42" i="7" s="1"/>
  <c r="DX43" i="6"/>
  <c r="AF43" i="7" s="1"/>
  <c r="DL43" i="6"/>
  <c r="T43" i="7" s="1"/>
  <c r="EF43" i="6"/>
  <c r="AN43" i="7" s="1"/>
  <c r="DT43" i="6"/>
  <c r="AB43" i="7" s="1"/>
  <c r="EB44" i="6"/>
  <c r="AJ44" i="7" s="1"/>
  <c r="DP44" i="6"/>
  <c r="X44" i="7" s="1"/>
  <c r="DX45" i="6"/>
  <c r="AF45" i="7" s="1"/>
  <c r="DL45" i="6"/>
  <c r="T45" i="7" s="1"/>
  <c r="EF45" i="6"/>
  <c r="AN45" i="7" s="1"/>
  <c r="DT45" i="6"/>
  <c r="AB45" i="7" s="1"/>
  <c r="EB46" i="6"/>
  <c r="AJ46" i="7" s="1"/>
  <c r="DP46" i="6"/>
  <c r="X46" i="7" s="1"/>
  <c r="DX47" i="6"/>
  <c r="AF47" i="7" s="1"/>
  <c r="DL47" i="6"/>
  <c r="T47" i="7" s="1"/>
  <c r="EF47" i="6"/>
  <c r="AN47" i="7" s="1"/>
  <c r="DT47" i="6"/>
  <c r="AB47" i="7" s="1"/>
  <c r="EB48" i="6"/>
  <c r="AJ48" i="7" s="1"/>
  <c r="DP48" i="6"/>
  <c r="X48" i="7" s="1"/>
  <c r="DX49" i="6"/>
  <c r="AF49" i="7" s="1"/>
  <c r="DL49" i="6"/>
  <c r="T49" i="7" s="1"/>
  <c r="EF49" i="6"/>
  <c r="AN49" i="7" s="1"/>
  <c r="DT49" i="6"/>
  <c r="AB49" i="7" s="1"/>
  <c r="EB50" i="6"/>
  <c r="AJ50" i="7" s="1"/>
  <c r="DP50" i="6"/>
  <c r="X50" i="7" s="1"/>
  <c r="DX51" i="6"/>
  <c r="AF51" i="7" s="1"/>
  <c r="DL51" i="6"/>
  <c r="T51" i="7" s="1"/>
  <c r="EF51" i="6"/>
  <c r="AN51" i="7" s="1"/>
  <c r="DT51" i="6"/>
  <c r="AB51" i="7" s="1"/>
  <c r="EC52" i="6"/>
  <c r="AK52" i="7" s="1"/>
  <c r="DQ52" i="6"/>
  <c r="Y52" i="7" s="1"/>
  <c r="EE53" i="6"/>
  <c r="AM53" i="7" s="1"/>
  <c r="DS53" i="6"/>
  <c r="AA53" i="7" s="1"/>
  <c r="EC54" i="6"/>
  <c r="AK54" i="7" s="1"/>
  <c r="DQ54" i="6"/>
  <c r="Y54" i="7" s="1"/>
  <c r="EE55" i="6"/>
  <c r="AM55" i="7" s="1"/>
  <c r="DS55" i="6"/>
  <c r="AA55" i="7" s="1"/>
  <c r="EC56" i="6"/>
  <c r="AK56" i="7" s="1"/>
  <c r="DQ56" i="6"/>
  <c r="Y56" i="7" s="1"/>
  <c r="EE57" i="6"/>
  <c r="AM57" i="7" s="1"/>
  <c r="DS57" i="6"/>
  <c r="AA57" i="7" s="1"/>
  <c r="EC58" i="6"/>
  <c r="AK58" i="7" s="1"/>
  <c r="DQ58" i="6"/>
  <c r="Y58" i="7" s="1"/>
  <c r="EE59" i="6"/>
  <c r="AM59" i="7" s="1"/>
  <c r="DS59" i="6"/>
  <c r="AA59" i="7" s="1"/>
  <c r="EC60" i="6"/>
  <c r="AK60" i="7" s="1"/>
  <c r="DQ60" i="6"/>
  <c r="Y60" i="7" s="1"/>
  <c r="EE61" i="6"/>
  <c r="AM61" i="7" s="1"/>
  <c r="DS61" i="6"/>
  <c r="AA61" i="7" s="1"/>
  <c r="EC62" i="6"/>
  <c r="AK62" i="7" s="1"/>
  <c r="DQ62" i="6"/>
  <c r="Y62" i="7" s="1"/>
  <c r="EE63" i="6"/>
  <c r="AM63" i="7" s="1"/>
  <c r="DS63" i="6"/>
  <c r="AA63" i="7" s="1"/>
  <c r="EC64" i="6"/>
  <c r="AK64" i="7" s="1"/>
  <c r="DQ64" i="6"/>
  <c r="Y64" i="7" s="1"/>
  <c r="EE65" i="6"/>
  <c r="AM65" i="7" s="1"/>
  <c r="DS65" i="6"/>
  <c r="AA65" i="7" s="1"/>
  <c r="EC66" i="6"/>
  <c r="AK66" i="7" s="1"/>
  <c r="DQ66" i="6"/>
  <c r="Y66" i="7" s="1"/>
  <c r="EE67" i="6"/>
  <c r="AM67" i="7" s="1"/>
  <c r="DS67" i="6"/>
  <c r="AA67" i="7" s="1"/>
  <c r="EC68" i="6"/>
  <c r="AK68" i="7" s="1"/>
  <c r="DQ68" i="6"/>
  <c r="Y68" i="7" s="1"/>
  <c r="EE69" i="6"/>
  <c r="AM69" i="7" s="1"/>
  <c r="DS69" i="6"/>
  <c r="AA69" i="7" s="1"/>
  <c r="EC70" i="6"/>
  <c r="AK70" i="7" s="1"/>
  <c r="DQ70" i="6"/>
  <c r="Y70" i="7" s="1"/>
  <c r="EE71" i="6"/>
  <c r="AM71" i="7" s="1"/>
  <c r="DS71" i="6"/>
  <c r="AA71" i="7" s="1"/>
  <c r="EC72" i="6"/>
  <c r="AK72" i="7" s="1"/>
  <c r="DQ72" i="6"/>
  <c r="Y72" i="7" s="1"/>
  <c r="DX5" i="6"/>
  <c r="AF5" i="7" s="1"/>
  <c r="DL5" i="6"/>
  <c r="T5" i="7" s="1"/>
  <c r="EB5" i="6"/>
  <c r="AJ5" i="7" s="1"/>
  <c r="DP5" i="6"/>
  <c r="X5" i="7" s="1"/>
  <c r="EF5" i="6"/>
  <c r="AN5" i="7" s="1"/>
  <c r="DT5" i="6"/>
  <c r="AB5" i="7" s="1"/>
  <c r="DX6" i="6"/>
  <c r="AF6" i="7" s="1"/>
  <c r="DL6" i="6"/>
  <c r="T6" i="7" s="1"/>
  <c r="EB6" i="6"/>
  <c r="AJ6" i="7" s="1"/>
  <c r="DP6" i="6"/>
  <c r="X6" i="7" s="1"/>
  <c r="EF6" i="6"/>
  <c r="AN6" i="7" s="1"/>
  <c r="DT6" i="6"/>
  <c r="AB6" i="7" s="1"/>
  <c r="DX7" i="6"/>
  <c r="AF7" i="7" s="1"/>
  <c r="DL7" i="6"/>
  <c r="T7" i="7" s="1"/>
  <c r="EB7" i="6"/>
  <c r="AJ7" i="7" s="1"/>
  <c r="DP7" i="6"/>
  <c r="X7" i="7" s="1"/>
  <c r="EF7" i="6"/>
  <c r="AN7" i="7" s="1"/>
  <c r="DT7" i="6"/>
  <c r="AB7" i="7" s="1"/>
  <c r="DX8" i="6"/>
  <c r="AF8" i="7" s="1"/>
  <c r="DL8" i="6"/>
  <c r="T8" i="7" s="1"/>
  <c r="EB8" i="6"/>
  <c r="AJ8" i="7" s="1"/>
  <c r="DP8" i="6"/>
  <c r="X8" i="7" s="1"/>
  <c r="EF8" i="6"/>
  <c r="AN8" i="7" s="1"/>
  <c r="DT8" i="6"/>
  <c r="AB8" i="7" s="1"/>
  <c r="DX9" i="6"/>
  <c r="AF9" i="7" s="1"/>
  <c r="DL9" i="6"/>
  <c r="T9" i="7" s="1"/>
  <c r="EB9" i="6"/>
  <c r="AJ9" i="7" s="1"/>
  <c r="DP9" i="6"/>
  <c r="X9" i="7" s="1"/>
  <c r="EF9" i="6"/>
  <c r="AN9" i="7" s="1"/>
  <c r="DT9" i="6"/>
  <c r="AB9" i="7" s="1"/>
  <c r="DX10" i="6"/>
  <c r="AF10" i="7" s="1"/>
  <c r="DL10" i="6"/>
  <c r="T10" i="7" s="1"/>
  <c r="EB10" i="6"/>
  <c r="AJ10" i="7" s="1"/>
  <c r="DP10" i="6"/>
  <c r="X10" i="7" s="1"/>
  <c r="EF10" i="6"/>
  <c r="AN10" i="7" s="1"/>
  <c r="DT10" i="6"/>
  <c r="AB10" i="7" s="1"/>
  <c r="DX11" i="6"/>
  <c r="AF11" i="7" s="1"/>
  <c r="DL11" i="6"/>
  <c r="T11" i="7" s="1"/>
  <c r="EB11" i="6"/>
  <c r="AJ11" i="7" s="1"/>
  <c r="DP11" i="6"/>
  <c r="X11" i="7" s="1"/>
  <c r="EF11" i="6"/>
  <c r="AN11" i="7" s="1"/>
  <c r="DT11" i="6"/>
  <c r="AB11" i="7" s="1"/>
  <c r="DX12" i="6"/>
  <c r="AF12" i="7" s="1"/>
  <c r="DL12" i="6"/>
  <c r="T12" i="7" s="1"/>
  <c r="EB12" i="6"/>
  <c r="AJ12" i="7" s="1"/>
  <c r="DP12" i="6"/>
  <c r="X12" i="7" s="1"/>
  <c r="EF12" i="6"/>
  <c r="AN12" i="7" s="1"/>
  <c r="DT12" i="6"/>
  <c r="AB12" i="7" s="1"/>
  <c r="DX13" i="6"/>
  <c r="AF13" i="7" s="1"/>
  <c r="DL13" i="6"/>
  <c r="T13" i="7" s="1"/>
  <c r="EB13" i="6"/>
  <c r="AJ13" i="7" s="1"/>
  <c r="DP13" i="6"/>
  <c r="X13" i="7" s="1"/>
  <c r="EF13" i="6"/>
  <c r="AN13" i="7" s="1"/>
  <c r="DT13" i="6"/>
  <c r="AB13" i="7" s="1"/>
  <c r="DX14" i="6"/>
  <c r="AF14" i="7" s="1"/>
  <c r="DL14" i="6"/>
  <c r="T14" i="7" s="1"/>
  <c r="EB14" i="6"/>
  <c r="AJ14" i="7" s="1"/>
  <c r="DP14" i="6"/>
  <c r="X14" i="7" s="1"/>
  <c r="EF14" i="6"/>
  <c r="AN14" i="7" s="1"/>
  <c r="DT14" i="6"/>
  <c r="AB14" i="7" s="1"/>
  <c r="DX15" i="6"/>
  <c r="AF15" i="7" s="1"/>
  <c r="DL15" i="6"/>
  <c r="T15" i="7" s="1"/>
  <c r="EB15" i="6"/>
  <c r="AJ15" i="7" s="1"/>
  <c r="DP15" i="6"/>
  <c r="X15" i="7" s="1"/>
  <c r="EF15" i="6"/>
  <c r="AN15" i="7" s="1"/>
  <c r="DT15" i="6"/>
  <c r="AB15" i="7" s="1"/>
  <c r="DX16" i="6"/>
  <c r="AF16" i="7" s="1"/>
  <c r="DL16" i="6"/>
  <c r="T16" i="7" s="1"/>
  <c r="EB16" i="6"/>
  <c r="AJ16" i="7" s="1"/>
  <c r="DP16" i="6"/>
  <c r="X16" i="7" s="1"/>
  <c r="EF16" i="6"/>
  <c r="AN16" i="7" s="1"/>
  <c r="DT16" i="6"/>
  <c r="AB16" i="7" s="1"/>
  <c r="DX17" i="6"/>
  <c r="AF17" i="7" s="1"/>
  <c r="DL17" i="6"/>
  <c r="T17" i="7" s="1"/>
  <c r="EB17" i="6"/>
  <c r="AJ17" i="7" s="1"/>
  <c r="DP17" i="6"/>
  <c r="X17" i="7" s="1"/>
  <c r="EF17" i="6"/>
  <c r="AN17" i="7" s="1"/>
  <c r="DT17" i="6"/>
  <c r="AB17" i="7" s="1"/>
  <c r="DX18" i="6"/>
  <c r="AF18" i="7" s="1"/>
  <c r="DL18" i="6"/>
  <c r="T18" i="7" s="1"/>
  <c r="EB18" i="6"/>
  <c r="AJ18" i="7" s="1"/>
  <c r="DP18" i="6"/>
  <c r="X18" i="7" s="1"/>
  <c r="EF18" i="6"/>
  <c r="AN18" i="7" s="1"/>
  <c r="DT18" i="6"/>
  <c r="AB18" i="7" s="1"/>
  <c r="DX19" i="6"/>
  <c r="AF19" i="7" s="1"/>
  <c r="DL19" i="6"/>
  <c r="T19" i="7" s="1"/>
  <c r="EB19" i="6"/>
  <c r="AJ19" i="7" s="1"/>
  <c r="DP19" i="6"/>
  <c r="X19" i="7" s="1"/>
  <c r="EF19" i="6"/>
  <c r="AN19" i="7" s="1"/>
  <c r="DT19" i="6"/>
  <c r="AB19" i="7" s="1"/>
  <c r="DX20" i="6"/>
  <c r="AF20" i="7" s="1"/>
  <c r="DL20" i="6"/>
  <c r="T20" i="7" s="1"/>
  <c r="EB20" i="6"/>
  <c r="AJ20" i="7" s="1"/>
  <c r="DP20" i="6"/>
  <c r="X20" i="7" s="1"/>
  <c r="EF20" i="6"/>
  <c r="AN20" i="7" s="1"/>
  <c r="DT20" i="6"/>
  <c r="AB20" i="7" s="1"/>
  <c r="DX21" i="6"/>
  <c r="AF21" i="7" s="1"/>
  <c r="DL21" i="6"/>
  <c r="T21" i="7" s="1"/>
  <c r="EB21" i="6"/>
  <c r="AJ21" i="7" s="1"/>
  <c r="DP21" i="6"/>
  <c r="X21" i="7" s="1"/>
  <c r="EF21" i="6"/>
  <c r="AN21" i="7" s="1"/>
  <c r="DT21" i="6"/>
  <c r="AB21" i="7" s="1"/>
  <c r="DX22" i="6"/>
  <c r="AF22" i="7" s="1"/>
  <c r="DL22" i="6"/>
  <c r="T22" i="7" s="1"/>
  <c r="EB22" i="6"/>
  <c r="AJ22" i="7" s="1"/>
  <c r="DP22" i="6"/>
  <c r="X22" i="7" s="1"/>
  <c r="EF22" i="6"/>
  <c r="AN22" i="7" s="1"/>
  <c r="DT22" i="6"/>
  <c r="AB22" i="7" s="1"/>
  <c r="DX23" i="6"/>
  <c r="AF23" i="7" s="1"/>
  <c r="DL23" i="6"/>
  <c r="T23" i="7" s="1"/>
  <c r="EB23" i="6"/>
  <c r="AJ23" i="7" s="1"/>
  <c r="DP23" i="6"/>
  <c r="X23" i="7" s="1"/>
  <c r="EF23" i="6"/>
  <c r="AN23" i="7" s="1"/>
  <c r="DT23" i="6"/>
  <c r="AB23" i="7" s="1"/>
  <c r="DX24" i="6"/>
  <c r="AF24" i="7" s="1"/>
  <c r="DL24" i="6"/>
  <c r="T24" i="7" s="1"/>
  <c r="EB24" i="6"/>
  <c r="AJ24" i="7" s="1"/>
  <c r="DP24" i="6"/>
  <c r="X24" i="7" s="1"/>
  <c r="EF24" i="6"/>
  <c r="AN24" i="7" s="1"/>
  <c r="DT24" i="6"/>
  <c r="AB24" i="7" s="1"/>
  <c r="DX25" i="6"/>
  <c r="AF25" i="7" s="1"/>
  <c r="DL25" i="6"/>
  <c r="T25" i="7" s="1"/>
  <c r="EB25" i="6"/>
  <c r="AJ25" i="7" s="1"/>
  <c r="DP25" i="6"/>
  <c r="X25" i="7" s="1"/>
  <c r="EF25" i="6"/>
  <c r="AN25" i="7" s="1"/>
  <c r="DT25" i="6"/>
  <c r="AB25" i="7" s="1"/>
  <c r="DX26" i="6"/>
  <c r="AF26" i="7" s="1"/>
  <c r="DL26" i="6"/>
  <c r="T26" i="7" s="1"/>
  <c r="EB26" i="6"/>
  <c r="AJ26" i="7" s="1"/>
  <c r="DP26" i="6"/>
  <c r="X26" i="7" s="1"/>
  <c r="EF26" i="6"/>
  <c r="AN26" i="7" s="1"/>
  <c r="DT26" i="6"/>
  <c r="AB26" i="7" s="1"/>
  <c r="DX27" i="6"/>
  <c r="AF27" i="7" s="1"/>
  <c r="DL27" i="6"/>
  <c r="T27" i="7" s="1"/>
  <c r="EB27" i="6"/>
  <c r="AJ27" i="7" s="1"/>
  <c r="DP27" i="6"/>
  <c r="X27" i="7" s="1"/>
  <c r="EF27" i="6"/>
  <c r="AN27" i="7" s="1"/>
  <c r="DT27" i="6"/>
  <c r="AB27" i="7" s="1"/>
  <c r="DX28" i="6"/>
  <c r="AF28" i="7" s="1"/>
  <c r="DL28" i="6"/>
  <c r="T28" i="7" s="1"/>
  <c r="EB28" i="6"/>
  <c r="AJ28" i="7" s="1"/>
  <c r="DP28" i="6"/>
  <c r="X28" i="7" s="1"/>
  <c r="EF28" i="6"/>
  <c r="AN28" i="7" s="1"/>
  <c r="DT28" i="6"/>
  <c r="AB28" i="7" s="1"/>
  <c r="DX29" i="6"/>
  <c r="AF29" i="7" s="1"/>
  <c r="DL29" i="6"/>
  <c r="T29" i="7" s="1"/>
  <c r="EB29" i="6"/>
  <c r="AJ29" i="7" s="1"/>
  <c r="DP29" i="6"/>
  <c r="X29" i="7" s="1"/>
  <c r="EF29" i="6"/>
  <c r="AN29" i="7" s="1"/>
  <c r="DT29" i="6"/>
  <c r="AB29" i="7" s="1"/>
  <c r="DX30" i="6"/>
  <c r="AF30" i="7" s="1"/>
  <c r="DL30" i="6"/>
  <c r="T30" i="7" s="1"/>
  <c r="EB30" i="6"/>
  <c r="AJ30" i="7" s="1"/>
  <c r="DP30" i="6"/>
  <c r="X30" i="7" s="1"/>
  <c r="EF30" i="6"/>
  <c r="AN30" i="7" s="1"/>
  <c r="DT30" i="6"/>
  <c r="AB30" i="7" s="1"/>
  <c r="DX31" i="6"/>
  <c r="AF31" i="7" s="1"/>
  <c r="DL31" i="6"/>
  <c r="T31" i="7" s="1"/>
  <c r="EB31" i="6"/>
  <c r="AJ31" i="7" s="1"/>
  <c r="DP31" i="6"/>
  <c r="X31" i="7" s="1"/>
  <c r="EF31" i="6"/>
  <c r="AN31" i="7" s="1"/>
  <c r="DT31" i="6"/>
  <c r="AB31" i="7" s="1"/>
  <c r="DX32" i="6"/>
  <c r="AF32" i="7" s="1"/>
  <c r="DL32" i="6"/>
  <c r="T32" i="7" s="1"/>
  <c r="EB32" i="6"/>
  <c r="AJ32" i="7" s="1"/>
  <c r="DP32" i="6"/>
  <c r="X32" i="7" s="1"/>
  <c r="EF32" i="6"/>
  <c r="AN32" i="7" s="1"/>
  <c r="DT32" i="6"/>
  <c r="AB32" i="7" s="1"/>
  <c r="DX33" i="6"/>
  <c r="AF33" i="7" s="1"/>
  <c r="DL33" i="6"/>
  <c r="T33" i="7" s="1"/>
  <c r="EB33" i="6"/>
  <c r="AJ33" i="7" s="1"/>
  <c r="DP33" i="6"/>
  <c r="X33" i="7" s="1"/>
  <c r="EF33" i="6"/>
  <c r="AN33" i="7" s="1"/>
  <c r="DT33" i="6"/>
  <c r="AB33" i="7" s="1"/>
  <c r="DX34" i="6"/>
  <c r="AF34" i="7" s="1"/>
  <c r="DL34" i="6"/>
  <c r="T34" i="7" s="1"/>
  <c r="EB34" i="6"/>
  <c r="AJ34" i="7" s="1"/>
  <c r="DP34" i="6"/>
  <c r="X34" i="7" s="1"/>
  <c r="EF34" i="6"/>
  <c r="AN34" i="7" s="1"/>
  <c r="DT34" i="6"/>
  <c r="AB34" i="7" s="1"/>
  <c r="DX35" i="6"/>
  <c r="AF35" i="7" s="1"/>
  <c r="DL35" i="6"/>
  <c r="T35" i="7" s="1"/>
  <c r="EB35" i="6"/>
  <c r="AJ35" i="7" s="1"/>
  <c r="DP35" i="6"/>
  <c r="X35" i="7" s="1"/>
  <c r="EF35" i="6"/>
  <c r="AN35" i="7" s="1"/>
  <c r="DT35" i="6"/>
  <c r="AB35" i="7" s="1"/>
  <c r="DX36" i="6"/>
  <c r="AF36" i="7" s="1"/>
  <c r="DL36" i="6"/>
  <c r="T36" i="7" s="1"/>
  <c r="EB36" i="6"/>
  <c r="AJ36" i="7" s="1"/>
  <c r="DP36" i="6"/>
  <c r="X36" i="7" s="1"/>
  <c r="EF36" i="6"/>
  <c r="AN36" i="7" s="1"/>
  <c r="DT36" i="6"/>
  <c r="AB36" i="7" s="1"/>
  <c r="DX37" i="6"/>
  <c r="AF37" i="7" s="1"/>
  <c r="DL37" i="6"/>
  <c r="T37" i="7" s="1"/>
  <c r="EB37" i="6"/>
  <c r="AJ37" i="7" s="1"/>
  <c r="DP37" i="6"/>
  <c r="X37" i="7" s="1"/>
  <c r="EF37" i="6"/>
  <c r="AN37" i="7" s="1"/>
  <c r="DT37" i="6"/>
  <c r="AB37" i="7" s="1"/>
  <c r="DX38" i="6"/>
  <c r="AF38" i="7" s="1"/>
  <c r="DL38" i="6"/>
  <c r="T38" i="7" s="1"/>
  <c r="EB38" i="6"/>
  <c r="AJ38" i="7" s="1"/>
  <c r="DP38" i="6"/>
  <c r="X38" i="7" s="1"/>
  <c r="EF38" i="6"/>
  <c r="AN38" i="7" s="1"/>
  <c r="DT38" i="6"/>
  <c r="AB38" i="7" s="1"/>
  <c r="DL39" i="6"/>
  <c r="T39" i="7" s="1"/>
  <c r="DX39" i="6"/>
  <c r="AF39" i="7" s="1"/>
  <c r="DP39" i="6"/>
  <c r="X39" i="7" s="1"/>
  <c r="EB39" i="6"/>
  <c r="AJ39" i="7" s="1"/>
  <c r="DT39" i="6"/>
  <c r="AB39" i="7" s="1"/>
  <c r="EF39" i="6"/>
  <c r="AN39" i="7" s="1"/>
  <c r="DZ40" i="6"/>
  <c r="AH40" i="7" s="1"/>
  <c r="DN40" i="6"/>
  <c r="V40" i="7" s="1"/>
  <c r="DV41" i="6"/>
  <c r="AD41" i="7" s="1"/>
  <c r="DJ41" i="6"/>
  <c r="R41" i="7" s="1"/>
  <c r="ED41" i="6"/>
  <c r="AL41" i="7" s="1"/>
  <c r="DR41" i="6"/>
  <c r="Z41" i="7" s="1"/>
  <c r="DZ42" i="6"/>
  <c r="AH42" i="7" s="1"/>
  <c r="DN42" i="6"/>
  <c r="V42" i="7" s="1"/>
  <c r="DV43" i="6"/>
  <c r="AD43" i="7" s="1"/>
  <c r="DJ43" i="6"/>
  <c r="R43" i="7" s="1"/>
  <c r="ED43" i="6"/>
  <c r="AL43" i="7" s="1"/>
  <c r="DR43" i="6"/>
  <c r="Z43" i="7" s="1"/>
  <c r="DZ44" i="6"/>
  <c r="AH44" i="7" s="1"/>
  <c r="DN44" i="6"/>
  <c r="V44" i="7" s="1"/>
  <c r="DV45" i="6"/>
  <c r="AD45" i="7" s="1"/>
  <c r="DJ45" i="6"/>
  <c r="R45" i="7" s="1"/>
  <c r="ED45" i="6"/>
  <c r="AL45" i="7" s="1"/>
  <c r="DR45" i="6"/>
  <c r="Z45" i="7" s="1"/>
  <c r="DZ46" i="6"/>
  <c r="AH46" i="7" s="1"/>
  <c r="DN46" i="6"/>
  <c r="V46" i="7" s="1"/>
  <c r="DV47" i="6"/>
  <c r="AD47" i="7" s="1"/>
  <c r="DJ47" i="6"/>
  <c r="R47" i="7" s="1"/>
  <c r="ED47" i="6"/>
  <c r="AL47" i="7" s="1"/>
  <c r="DR47" i="6"/>
  <c r="Z47" i="7" s="1"/>
  <c r="DZ48" i="6"/>
  <c r="AH48" i="7" s="1"/>
  <c r="DN48" i="6"/>
  <c r="V48" i="7" s="1"/>
  <c r="DV49" i="6"/>
  <c r="AD49" i="7" s="1"/>
  <c r="DJ49" i="6"/>
  <c r="R49" i="7" s="1"/>
  <c r="ED49" i="6"/>
  <c r="AL49" i="7" s="1"/>
  <c r="DR49" i="6"/>
  <c r="Z49" i="7" s="1"/>
  <c r="DZ50" i="6"/>
  <c r="AH50" i="7" s="1"/>
  <c r="DN50" i="6"/>
  <c r="V50" i="7" s="1"/>
  <c r="DV51" i="6"/>
  <c r="AD51" i="7" s="1"/>
  <c r="DJ51" i="6"/>
  <c r="R51" i="7" s="1"/>
  <c r="ED51" i="6"/>
  <c r="AL51" i="7" s="1"/>
  <c r="DR51" i="6"/>
  <c r="Z51" i="7" s="1"/>
  <c r="DZ52" i="6"/>
  <c r="AH52" i="7" s="1"/>
  <c r="DN52" i="6"/>
  <c r="V52" i="7" s="1"/>
  <c r="DM54" i="6"/>
  <c r="U54" i="7" s="1"/>
  <c r="DY54" i="6"/>
  <c r="AG54" i="7" s="1"/>
  <c r="DM56" i="6"/>
  <c r="U56" i="7" s="1"/>
  <c r="DY56" i="6"/>
  <c r="AG56" i="7" s="1"/>
  <c r="DM58" i="6"/>
  <c r="U58" i="7" s="1"/>
  <c r="DY58" i="6"/>
  <c r="AG58" i="7" s="1"/>
  <c r="DM60" i="6"/>
  <c r="U60" i="7" s="1"/>
  <c r="DY60" i="6"/>
  <c r="AG60" i="7" s="1"/>
  <c r="DM62" i="6"/>
  <c r="U62" i="7" s="1"/>
  <c r="DY62" i="6"/>
  <c r="AG62" i="7" s="1"/>
  <c r="DM64" i="6"/>
  <c r="U64" i="7" s="1"/>
  <c r="DY64" i="6"/>
  <c r="AG64" i="7" s="1"/>
  <c r="DM66" i="6"/>
  <c r="U66" i="7" s="1"/>
  <c r="DY66" i="6"/>
  <c r="AG66" i="7" s="1"/>
  <c r="DM68" i="6"/>
  <c r="U68" i="7" s="1"/>
  <c r="DY68" i="6"/>
  <c r="AG68" i="7" s="1"/>
  <c r="DM70" i="6"/>
  <c r="U70" i="7" s="1"/>
  <c r="DY70" i="6"/>
  <c r="AG70" i="7" s="1"/>
  <c r="DM72" i="6"/>
  <c r="U72" i="7" s="1"/>
  <c r="DY72" i="6"/>
  <c r="AG72" i="7" s="1"/>
  <c r="DW40" i="6"/>
  <c r="AE40" i="7" s="1"/>
  <c r="DK40" i="6"/>
  <c r="S40" i="7" s="1"/>
  <c r="EA40" i="6"/>
  <c r="AI40" i="7" s="1"/>
  <c r="DO40" i="6"/>
  <c r="W40" i="7" s="1"/>
  <c r="EE40" i="6"/>
  <c r="AM40" i="7" s="1"/>
  <c r="DS40" i="6"/>
  <c r="AA40" i="7" s="1"/>
  <c r="DW41" i="6"/>
  <c r="AE41" i="7" s="1"/>
  <c r="DK41" i="6"/>
  <c r="S41" i="7" s="1"/>
  <c r="EA41" i="6"/>
  <c r="AI41" i="7" s="1"/>
  <c r="DO41" i="6"/>
  <c r="W41" i="7" s="1"/>
  <c r="EE41" i="6"/>
  <c r="AM41" i="7" s="1"/>
  <c r="DS41" i="6"/>
  <c r="AA41" i="7" s="1"/>
  <c r="DW42" i="6"/>
  <c r="AE42" i="7" s="1"/>
  <c r="DK42" i="6"/>
  <c r="S42" i="7" s="1"/>
  <c r="EA42" i="6"/>
  <c r="AI42" i="7" s="1"/>
  <c r="DO42" i="6"/>
  <c r="W42" i="7" s="1"/>
  <c r="EE42" i="6"/>
  <c r="AM42" i="7" s="1"/>
  <c r="DS42" i="6"/>
  <c r="AA42" i="7" s="1"/>
  <c r="DW43" i="6"/>
  <c r="AE43" i="7" s="1"/>
  <c r="DK43" i="6"/>
  <c r="S43" i="7" s="1"/>
  <c r="EA43" i="6"/>
  <c r="AI43" i="7" s="1"/>
  <c r="DO43" i="6"/>
  <c r="W43" i="7" s="1"/>
  <c r="EE43" i="6"/>
  <c r="AM43" i="7" s="1"/>
  <c r="DS43" i="6"/>
  <c r="AA43" i="7" s="1"/>
  <c r="DW44" i="6"/>
  <c r="AE44" i="7" s="1"/>
  <c r="DK44" i="6"/>
  <c r="S44" i="7" s="1"/>
  <c r="EA44" i="6"/>
  <c r="AI44" i="7" s="1"/>
  <c r="DO44" i="6"/>
  <c r="W44" i="7" s="1"/>
  <c r="EE44" i="6"/>
  <c r="AM44" i="7" s="1"/>
  <c r="DS44" i="6"/>
  <c r="AA44" i="7" s="1"/>
  <c r="DW45" i="6"/>
  <c r="AE45" i="7" s="1"/>
  <c r="DK45" i="6"/>
  <c r="S45" i="7" s="1"/>
  <c r="EA45" i="6"/>
  <c r="AI45" i="7" s="1"/>
  <c r="DO45" i="6"/>
  <c r="W45" i="7" s="1"/>
  <c r="EE45" i="6"/>
  <c r="AM45" i="7" s="1"/>
  <c r="DS45" i="6"/>
  <c r="AA45" i="7" s="1"/>
  <c r="DW46" i="6"/>
  <c r="AE46" i="7" s="1"/>
  <c r="DK46" i="6"/>
  <c r="S46" i="7" s="1"/>
  <c r="EA46" i="6"/>
  <c r="AI46" i="7" s="1"/>
  <c r="DO46" i="6"/>
  <c r="W46" i="7" s="1"/>
  <c r="EE46" i="6"/>
  <c r="AM46" i="7" s="1"/>
  <c r="DS46" i="6"/>
  <c r="AA46" i="7" s="1"/>
  <c r="DW47" i="6"/>
  <c r="AE47" i="7" s="1"/>
  <c r="DK47" i="6"/>
  <c r="S47" i="7" s="1"/>
  <c r="EA47" i="6"/>
  <c r="AI47" i="7" s="1"/>
  <c r="DO47" i="6"/>
  <c r="W47" i="7" s="1"/>
  <c r="EE47" i="6"/>
  <c r="AM47" i="7" s="1"/>
  <c r="DS47" i="6"/>
  <c r="AA47" i="7" s="1"/>
  <c r="DW48" i="6"/>
  <c r="AE48" i="7" s="1"/>
  <c r="DK48" i="6"/>
  <c r="S48" i="7" s="1"/>
  <c r="EA48" i="6"/>
  <c r="AI48" i="7" s="1"/>
  <c r="DO48" i="6"/>
  <c r="W48" i="7" s="1"/>
  <c r="EE48" i="6"/>
  <c r="AM48" i="7" s="1"/>
  <c r="DS48" i="6"/>
  <c r="AA48" i="7" s="1"/>
  <c r="DW49" i="6"/>
  <c r="AE49" i="7" s="1"/>
  <c r="DK49" i="6"/>
  <c r="S49" i="7" s="1"/>
  <c r="EA49" i="6"/>
  <c r="AI49" i="7" s="1"/>
  <c r="DO49" i="6"/>
  <c r="W49" i="7" s="1"/>
  <c r="EE49" i="6"/>
  <c r="AM49" i="7" s="1"/>
  <c r="DS49" i="6"/>
  <c r="AA49" i="7" s="1"/>
  <c r="DW50" i="6"/>
  <c r="AE50" i="7" s="1"/>
  <c r="DK50" i="6"/>
  <c r="S50" i="7" s="1"/>
  <c r="EA50" i="6"/>
  <c r="AI50" i="7" s="1"/>
  <c r="DO50" i="6"/>
  <c r="W50" i="7" s="1"/>
  <c r="EE50" i="6"/>
  <c r="AM50" i="7" s="1"/>
  <c r="DS50" i="6"/>
  <c r="AA50" i="7" s="1"/>
  <c r="DW51" i="6"/>
  <c r="AE51" i="7" s="1"/>
  <c r="DK51" i="6"/>
  <c r="S51" i="7" s="1"/>
  <c r="EA51" i="6"/>
  <c r="AI51" i="7" s="1"/>
  <c r="DO51" i="6"/>
  <c r="W51" i="7" s="1"/>
  <c r="EE51" i="6"/>
  <c r="AM51" i="7" s="1"/>
  <c r="DS51" i="6"/>
  <c r="AA51" i="7" s="1"/>
  <c r="DW52" i="6"/>
  <c r="AE52" i="7" s="1"/>
  <c r="DK52" i="6"/>
  <c r="S52" i="7" s="1"/>
  <c r="EA52" i="6"/>
  <c r="AI52" i="7" s="1"/>
  <c r="DO52" i="6"/>
  <c r="W52" i="7" s="1"/>
  <c r="DU53" i="6"/>
  <c r="AC53" i="7" s="1"/>
  <c r="DI53" i="6"/>
  <c r="Q53" i="7" s="1"/>
  <c r="EC53" i="6"/>
  <c r="AK53" i="7" s="1"/>
  <c r="DQ53" i="6"/>
  <c r="Y53" i="7" s="1"/>
  <c r="EA54" i="6"/>
  <c r="AI54" i="7" s="1"/>
  <c r="DO54" i="6"/>
  <c r="W54" i="7" s="1"/>
  <c r="DU55" i="6"/>
  <c r="AC55" i="7" s="1"/>
  <c r="DI55" i="6"/>
  <c r="Q55" i="7" s="1"/>
  <c r="EC55" i="6"/>
  <c r="AK55" i="7" s="1"/>
  <c r="DQ55" i="6"/>
  <c r="Y55" i="7" s="1"/>
  <c r="EA56" i="6"/>
  <c r="AI56" i="7" s="1"/>
  <c r="DO56" i="6"/>
  <c r="W56" i="7" s="1"/>
  <c r="DU57" i="6"/>
  <c r="AC57" i="7" s="1"/>
  <c r="DI57" i="6"/>
  <c r="Q57" i="7" s="1"/>
  <c r="EC57" i="6"/>
  <c r="AK57" i="7" s="1"/>
  <c r="DQ57" i="6"/>
  <c r="Y57" i="7" s="1"/>
  <c r="EA58" i="6"/>
  <c r="AI58" i="7" s="1"/>
  <c r="DO58" i="6"/>
  <c r="W58" i="7" s="1"/>
  <c r="DU59" i="6"/>
  <c r="AC59" i="7" s="1"/>
  <c r="DI59" i="6"/>
  <c r="Q59" i="7" s="1"/>
  <c r="EC59" i="6"/>
  <c r="AK59" i="7" s="1"/>
  <c r="DQ59" i="6"/>
  <c r="Y59" i="7" s="1"/>
  <c r="EA60" i="6"/>
  <c r="AI60" i="7" s="1"/>
  <c r="DO60" i="6"/>
  <c r="W60" i="7" s="1"/>
  <c r="DU61" i="6"/>
  <c r="AC61" i="7" s="1"/>
  <c r="DI61" i="6"/>
  <c r="Q61" i="7" s="1"/>
  <c r="EC61" i="6"/>
  <c r="AK61" i="7" s="1"/>
  <c r="DQ61" i="6"/>
  <c r="Y61" i="7" s="1"/>
  <c r="EA62" i="6"/>
  <c r="AI62" i="7" s="1"/>
  <c r="DO62" i="6"/>
  <c r="W62" i="7" s="1"/>
  <c r="DU63" i="6"/>
  <c r="AC63" i="7" s="1"/>
  <c r="DI63" i="6"/>
  <c r="Q63" i="7" s="1"/>
  <c r="EC63" i="6"/>
  <c r="AK63" i="7" s="1"/>
  <c r="DQ63" i="6"/>
  <c r="Y63" i="7" s="1"/>
  <c r="EA64" i="6"/>
  <c r="AI64" i="7" s="1"/>
  <c r="DO64" i="6"/>
  <c r="W64" i="7" s="1"/>
  <c r="DU65" i="6"/>
  <c r="AC65" i="7" s="1"/>
  <c r="DI65" i="6"/>
  <c r="Q65" i="7" s="1"/>
  <c r="EC65" i="6"/>
  <c r="AK65" i="7" s="1"/>
  <c r="DQ65" i="6"/>
  <c r="Y65" i="7" s="1"/>
  <c r="EA66" i="6"/>
  <c r="AI66" i="7" s="1"/>
  <c r="DO66" i="6"/>
  <c r="W66" i="7" s="1"/>
  <c r="DU67" i="6"/>
  <c r="AC67" i="7" s="1"/>
  <c r="DI67" i="6"/>
  <c r="Q67" i="7" s="1"/>
  <c r="EC67" i="6"/>
  <c r="AK67" i="7" s="1"/>
  <c r="DQ67" i="6"/>
  <c r="Y67" i="7" s="1"/>
  <c r="EA68" i="6"/>
  <c r="AI68" i="7" s="1"/>
  <c r="DO68" i="6"/>
  <c r="W68" i="7" s="1"/>
  <c r="DU69" i="6"/>
  <c r="AC69" i="7" s="1"/>
  <c r="DI69" i="6"/>
  <c r="Q69" i="7" s="1"/>
  <c r="EC69" i="6"/>
  <c r="AK69" i="7" s="1"/>
  <c r="DQ69" i="6"/>
  <c r="Y69" i="7" s="1"/>
  <c r="EA70" i="6"/>
  <c r="AI70" i="7" s="1"/>
  <c r="DO70" i="6"/>
  <c r="W70" i="7" s="1"/>
  <c r="DU71" i="6"/>
  <c r="AC71" i="7" s="1"/>
  <c r="DI71" i="6"/>
  <c r="Q71" i="7" s="1"/>
  <c r="EC71" i="6"/>
  <c r="AK71" i="7" s="1"/>
  <c r="DQ71" i="6"/>
  <c r="Y71" i="7" s="1"/>
  <c r="EA72" i="6"/>
  <c r="AI72" i="7" s="1"/>
  <c r="DO72" i="6"/>
  <c r="W72" i="7" s="1"/>
  <c r="DU73" i="6"/>
  <c r="AC73" i="7" s="1"/>
  <c r="DI73" i="6"/>
  <c r="Q73" i="7" s="1"/>
  <c r="EC73" i="6"/>
  <c r="AK73" i="7" s="1"/>
  <c r="DQ73" i="6"/>
  <c r="Y73" i="7" s="1"/>
  <c r="EA74" i="6"/>
  <c r="AI74" i="7" s="1"/>
  <c r="DO74" i="6"/>
  <c r="W74" i="7" s="1"/>
  <c r="DU75" i="6"/>
  <c r="AC75" i="7" s="1"/>
  <c r="DI75" i="6"/>
  <c r="Q75" i="7" s="1"/>
  <c r="EC75" i="6"/>
  <c r="AK75" i="7" s="1"/>
  <c r="DQ75" i="6"/>
  <c r="Y75" i="7" s="1"/>
  <c r="EA76" i="6"/>
  <c r="AI76" i="7" s="1"/>
  <c r="DO76" i="6"/>
  <c r="W76" i="7" s="1"/>
  <c r="DU77" i="6"/>
  <c r="AC77" i="7" s="1"/>
  <c r="DI77" i="6"/>
  <c r="Q77" i="7" s="1"/>
  <c r="EC77" i="6"/>
  <c r="AK77" i="7" s="1"/>
  <c r="DQ77" i="6"/>
  <c r="Y77" i="7" s="1"/>
  <c r="EA78" i="6"/>
  <c r="AI78" i="7" s="1"/>
  <c r="DO78" i="6"/>
  <c r="W78" i="7" s="1"/>
  <c r="DU79" i="6"/>
  <c r="AC79" i="7" s="1"/>
  <c r="DI79" i="6"/>
  <c r="Q79" i="7" s="1"/>
  <c r="EC79" i="6"/>
  <c r="AK79" i="7" s="1"/>
  <c r="DQ79" i="6"/>
  <c r="Y79" i="7" s="1"/>
  <c r="EA80" i="6"/>
  <c r="AI80" i="7" s="1"/>
  <c r="DO80" i="6"/>
  <c r="W80" i="7" s="1"/>
  <c r="DU81" i="6"/>
  <c r="AC81" i="7" s="1"/>
  <c r="DI81" i="6"/>
  <c r="Q81" i="7" s="1"/>
  <c r="EC81" i="6"/>
  <c r="AK81" i="7" s="1"/>
  <c r="DQ81" i="6"/>
  <c r="Y81" i="7" s="1"/>
  <c r="EA82" i="6"/>
  <c r="AI82" i="7" s="1"/>
  <c r="DO82" i="6"/>
  <c r="W82" i="7" s="1"/>
  <c r="DU83" i="6"/>
  <c r="AC83" i="7" s="1"/>
  <c r="DI83" i="6"/>
  <c r="Q83" i="7" s="1"/>
  <c r="EC83" i="6"/>
  <c r="AK83" i="7" s="1"/>
  <c r="DQ83" i="6"/>
  <c r="Y83" i="7" s="1"/>
  <c r="EA84" i="6"/>
  <c r="AI84" i="7" s="1"/>
  <c r="DO84" i="6"/>
  <c r="W84" i="7" s="1"/>
  <c r="DU85" i="6"/>
  <c r="AC85" i="7" s="1"/>
  <c r="DI85" i="6"/>
  <c r="Q85" i="7" s="1"/>
  <c r="EC85" i="6"/>
  <c r="AK85" i="7" s="1"/>
  <c r="DQ85" i="6"/>
  <c r="Y85" i="7" s="1"/>
  <c r="EA86" i="6"/>
  <c r="AI86" i="7" s="1"/>
  <c r="DO86" i="6"/>
  <c r="W86" i="7" s="1"/>
  <c r="DU87" i="6"/>
  <c r="AC87" i="7" s="1"/>
  <c r="DI87" i="6"/>
  <c r="Q87" i="7" s="1"/>
  <c r="EC87" i="6"/>
  <c r="AK87" i="7" s="1"/>
  <c r="DQ87" i="6"/>
  <c r="Y87" i="7" s="1"/>
  <c r="EA88" i="6"/>
  <c r="AI88" i="7" s="1"/>
  <c r="DO88" i="6"/>
  <c r="W88" i="7" s="1"/>
  <c r="DU89" i="6"/>
  <c r="AC89" i="7" s="1"/>
  <c r="DI89" i="6"/>
  <c r="Q89" i="7" s="1"/>
  <c r="EC89" i="6"/>
  <c r="AK89" i="7" s="1"/>
  <c r="DQ89" i="6"/>
  <c r="Y89" i="7" s="1"/>
  <c r="EA90" i="6"/>
  <c r="AI90" i="7" s="1"/>
  <c r="DO90" i="6"/>
  <c r="W90" i="7" s="1"/>
  <c r="DU91" i="6"/>
  <c r="AC91" i="7" s="1"/>
  <c r="DI91" i="6"/>
  <c r="Q91" i="7" s="1"/>
  <c r="EC91" i="6"/>
  <c r="AK91" i="7" s="1"/>
  <c r="DQ91" i="6"/>
  <c r="Y91" i="7" s="1"/>
  <c r="EA73" i="6"/>
  <c r="AI73" i="7" s="1"/>
  <c r="DO73" i="6"/>
  <c r="W73" i="7" s="1"/>
  <c r="DU74" i="6"/>
  <c r="AC74" i="7" s="1"/>
  <c r="DI74" i="6"/>
  <c r="Q74" i="7" s="1"/>
  <c r="EC74" i="6"/>
  <c r="AK74" i="7" s="1"/>
  <c r="DQ74" i="6"/>
  <c r="Y74" i="7" s="1"/>
  <c r="EA75" i="6"/>
  <c r="AI75" i="7" s="1"/>
  <c r="DO75" i="6"/>
  <c r="W75" i="7" s="1"/>
  <c r="DU76" i="6"/>
  <c r="AC76" i="7" s="1"/>
  <c r="DI76" i="6"/>
  <c r="Q76" i="7" s="1"/>
  <c r="EC76" i="6"/>
  <c r="AK76" i="7" s="1"/>
  <c r="DQ76" i="6"/>
  <c r="Y76" i="7" s="1"/>
  <c r="EA77" i="6"/>
  <c r="AI77" i="7" s="1"/>
  <c r="DO77" i="6"/>
  <c r="W77" i="7" s="1"/>
  <c r="DU78" i="6"/>
  <c r="AC78" i="7" s="1"/>
  <c r="DI78" i="6"/>
  <c r="Q78" i="7" s="1"/>
  <c r="EC78" i="6"/>
  <c r="AK78" i="7" s="1"/>
  <c r="DQ78" i="6"/>
  <c r="Y78" i="7" s="1"/>
  <c r="EA79" i="6"/>
  <c r="AI79" i="7" s="1"/>
  <c r="DO79" i="6"/>
  <c r="W79" i="7" s="1"/>
  <c r="DU80" i="6"/>
  <c r="AC80" i="7" s="1"/>
  <c r="DI80" i="6"/>
  <c r="Q80" i="7" s="1"/>
  <c r="EC80" i="6"/>
  <c r="AK80" i="7" s="1"/>
  <c r="DQ80" i="6"/>
  <c r="Y80" i="7" s="1"/>
  <c r="EA81" i="6"/>
  <c r="AI81" i="7" s="1"/>
  <c r="DO81" i="6"/>
  <c r="W81" i="7" s="1"/>
  <c r="DU82" i="6"/>
  <c r="AC82" i="7" s="1"/>
  <c r="DI82" i="6"/>
  <c r="Q82" i="7" s="1"/>
  <c r="EC82" i="6"/>
  <c r="AK82" i="7" s="1"/>
  <c r="DQ82" i="6"/>
  <c r="Y82" i="7" s="1"/>
  <c r="EA83" i="6"/>
  <c r="AI83" i="7" s="1"/>
  <c r="DO83" i="6"/>
  <c r="W83" i="7" s="1"/>
  <c r="DU84" i="6"/>
  <c r="AC84" i="7" s="1"/>
  <c r="DI84" i="6"/>
  <c r="Q84" i="7" s="1"/>
  <c r="EC84" i="6"/>
  <c r="AK84" i="7" s="1"/>
  <c r="DQ84" i="6"/>
  <c r="Y84" i="7" s="1"/>
  <c r="EA85" i="6"/>
  <c r="AI85" i="7" s="1"/>
  <c r="DO85" i="6"/>
  <c r="W85" i="7" s="1"/>
  <c r="DU86" i="6"/>
  <c r="AC86" i="7" s="1"/>
  <c r="DI86" i="6"/>
  <c r="Q86" i="7" s="1"/>
  <c r="EC86" i="6"/>
  <c r="AK86" i="7" s="1"/>
  <c r="DQ86" i="6"/>
  <c r="Y86" i="7" s="1"/>
  <c r="EA87" i="6"/>
  <c r="AI87" i="7" s="1"/>
  <c r="DO87" i="6"/>
  <c r="W87" i="7" s="1"/>
  <c r="DU88" i="6"/>
  <c r="AC88" i="7" s="1"/>
  <c r="DI88" i="6"/>
  <c r="Q88" i="7" s="1"/>
  <c r="EC88" i="6"/>
  <c r="AK88" i="7" s="1"/>
  <c r="DQ88" i="6"/>
  <c r="Y88" i="7" s="1"/>
  <c r="EA89" i="6"/>
  <c r="AI89" i="7" s="1"/>
  <c r="DO89" i="6"/>
  <c r="W89" i="7" s="1"/>
  <c r="DU90" i="6"/>
  <c r="AC90" i="7" s="1"/>
  <c r="DI90" i="6"/>
  <c r="Q90" i="7" s="1"/>
  <c r="EC90" i="6"/>
  <c r="AK90" i="7" s="1"/>
  <c r="DQ90" i="6"/>
  <c r="Y90" i="7" s="1"/>
  <c r="EA91" i="6"/>
  <c r="AI91" i="7" s="1"/>
  <c r="DO91" i="6"/>
  <c r="W91" i="7" s="1"/>
  <c r="DU92" i="6"/>
  <c r="AC92" i="7" s="1"/>
  <c r="DI92" i="6"/>
  <c r="Q92" i="7" s="1"/>
  <c r="DY92" i="6"/>
  <c r="AG92" i="7" s="1"/>
  <c r="DM92" i="6"/>
  <c r="U92" i="7" s="1"/>
  <c r="EC92" i="6"/>
  <c r="AK92" i="7" s="1"/>
  <c r="DQ92" i="6"/>
  <c r="Y92" i="7" s="1"/>
  <c r="DU93" i="6"/>
  <c r="AC93" i="7" s="1"/>
  <c r="DI93" i="6"/>
  <c r="Q93" i="7" s="1"/>
  <c r="DY93" i="6"/>
  <c r="AG93" i="7" s="1"/>
  <c r="DM93" i="6"/>
  <c r="U93" i="7" s="1"/>
  <c r="EC93" i="6"/>
  <c r="AK93" i="7" s="1"/>
  <c r="DQ93" i="6"/>
  <c r="Y93" i="7" s="1"/>
  <c r="DU94" i="6"/>
  <c r="AC94" i="7" s="1"/>
  <c r="DI94" i="6"/>
  <c r="Q94" i="7" s="1"/>
  <c r="DY94" i="6"/>
  <c r="AG94" i="7" s="1"/>
  <c r="DM94" i="6"/>
  <c r="U94" i="7" s="1"/>
  <c r="EC94" i="6"/>
  <c r="AK94" i="7" s="1"/>
  <c r="DQ94" i="6"/>
  <c r="Y94" i="7" s="1"/>
  <c r="DU95" i="6"/>
  <c r="AC95" i="7" s="1"/>
  <c r="DI95" i="6"/>
  <c r="Q95" i="7" s="1"/>
  <c r="DY95" i="6"/>
  <c r="AG95" i="7" s="1"/>
  <c r="DM95" i="6"/>
  <c r="U95" i="7" s="1"/>
  <c r="EC95" i="6"/>
  <c r="AK95" i="7" s="1"/>
  <c r="DQ95" i="6"/>
  <c r="Y95" i="7" s="1"/>
  <c r="DX96" i="6"/>
  <c r="AF96" i="7" s="1"/>
  <c r="DL96" i="6"/>
  <c r="T96" i="7" s="1"/>
  <c r="EF96" i="6"/>
  <c r="AN96" i="7" s="1"/>
  <c r="DT96" i="6"/>
  <c r="AB96" i="7" s="1"/>
  <c r="EB97" i="6"/>
  <c r="AJ97" i="7" s="1"/>
  <c r="DP97" i="6"/>
  <c r="X97" i="7" s="1"/>
  <c r="DX98" i="6"/>
  <c r="AF98" i="7" s="1"/>
  <c r="DL98" i="6"/>
  <c r="T98" i="7" s="1"/>
  <c r="EF98" i="6"/>
  <c r="AN98" i="7" s="1"/>
  <c r="DT98" i="6"/>
  <c r="AB98" i="7" s="1"/>
  <c r="EB99" i="6"/>
  <c r="AJ99" i="7" s="1"/>
  <c r="DP99" i="6"/>
  <c r="X99" i="7" s="1"/>
  <c r="DX100" i="6"/>
  <c r="AF100" i="7" s="1"/>
  <c r="DL100" i="6"/>
  <c r="T100" i="7" s="1"/>
  <c r="EF100" i="6"/>
  <c r="AN100" i="7" s="1"/>
  <c r="DT100" i="6"/>
  <c r="AB100" i="7" s="1"/>
  <c r="EB101" i="6"/>
  <c r="AJ101" i="7" s="1"/>
  <c r="DP101" i="6"/>
  <c r="X101" i="7" s="1"/>
  <c r="DX102" i="6"/>
  <c r="AF102" i="7" s="1"/>
  <c r="DL102" i="6"/>
  <c r="T102" i="7" s="1"/>
  <c r="EF102" i="6"/>
  <c r="AN102" i="7" s="1"/>
  <c r="DT102" i="6"/>
  <c r="AB102" i="7" s="1"/>
  <c r="EB103" i="6"/>
  <c r="AJ103" i="7" s="1"/>
  <c r="DP103" i="6"/>
  <c r="X103" i="7" s="1"/>
  <c r="DX104" i="6"/>
  <c r="AF104" i="7" s="1"/>
  <c r="DL104" i="6"/>
  <c r="T104" i="7" s="1"/>
  <c r="EF104" i="6"/>
  <c r="AN104" i="7" s="1"/>
  <c r="DT104" i="6"/>
  <c r="AB104" i="7" s="1"/>
  <c r="EB105" i="6"/>
  <c r="AJ105" i="7" s="1"/>
  <c r="DP105" i="6"/>
  <c r="X105" i="7" s="1"/>
  <c r="DX106" i="6"/>
  <c r="AF106" i="7" s="1"/>
  <c r="DL106" i="6"/>
  <c r="T106" i="7" s="1"/>
  <c r="EF106" i="6"/>
  <c r="AN106" i="7" s="1"/>
  <c r="DT106" i="6"/>
  <c r="AB106" i="7" s="1"/>
  <c r="EB107" i="6"/>
  <c r="AJ107" i="7" s="1"/>
  <c r="DP107" i="6"/>
  <c r="X107" i="7" s="1"/>
  <c r="DX108" i="6"/>
  <c r="AF108" i="7" s="1"/>
  <c r="DL108" i="6"/>
  <c r="T108" i="7" s="1"/>
  <c r="EF108" i="6"/>
  <c r="AN108" i="7" s="1"/>
  <c r="DT108" i="6"/>
  <c r="AB108" i="7" s="1"/>
  <c r="EB109" i="6"/>
  <c r="AJ109" i="7" s="1"/>
  <c r="DP109" i="6"/>
  <c r="X109" i="7" s="1"/>
  <c r="DX110" i="6"/>
  <c r="AF110" i="7" s="1"/>
  <c r="DL110" i="6"/>
  <c r="T110" i="7" s="1"/>
  <c r="EF110" i="6"/>
  <c r="AN110" i="7" s="1"/>
  <c r="DT110" i="6"/>
  <c r="AB110" i="7" s="1"/>
  <c r="EB111" i="6"/>
  <c r="AJ111" i="7" s="1"/>
  <c r="DP111" i="6"/>
  <c r="X111" i="7" s="1"/>
  <c r="DX112" i="6"/>
  <c r="AF112" i="7" s="1"/>
  <c r="DL112" i="6"/>
  <c r="T112" i="7" s="1"/>
  <c r="EF112" i="6"/>
  <c r="AN112" i="7" s="1"/>
  <c r="DT112" i="6"/>
  <c r="AB112" i="7" s="1"/>
  <c r="EB113" i="6"/>
  <c r="AJ113" i="7" s="1"/>
  <c r="DP113" i="6"/>
  <c r="X113" i="7" s="1"/>
  <c r="DX114" i="6"/>
  <c r="AF114" i="7" s="1"/>
  <c r="DL114" i="6"/>
  <c r="T114" i="7" s="1"/>
  <c r="EF114" i="6"/>
  <c r="AN114" i="7" s="1"/>
  <c r="DT114" i="6"/>
  <c r="AB114" i="7" s="1"/>
  <c r="EB115" i="6"/>
  <c r="AJ115" i="7" s="1"/>
  <c r="DP115" i="6"/>
  <c r="X115" i="7" s="1"/>
  <c r="DX116" i="6"/>
  <c r="AF116" i="7" s="1"/>
  <c r="DL116" i="6"/>
  <c r="T116" i="7" s="1"/>
  <c r="EF116" i="6"/>
  <c r="AN116" i="7" s="1"/>
  <c r="DT116" i="6"/>
  <c r="AB116" i="7" s="1"/>
  <c r="EB117" i="6"/>
  <c r="AJ117" i="7" s="1"/>
  <c r="DP117" i="6"/>
  <c r="X117" i="7" s="1"/>
  <c r="DX118" i="6"/>
  <c r="AF118" i="7" s="1"/>
  <c r="DL118" i="6"/>
  <c r="T118" i="7" s="1"/>
  <c r="EF118" i="6"/>
  <c r="AN118" i="7" s="1"/>
  <c r="DT118" i="6"/>
  <c r="AB118" i="7" s="1"/>
  <c r="EB119" i="6"/>
  <c r="AJ119" i="7" s="1"/>
  <c r="DP119" i="6"/>
  <c r="X119" i="7" s="1"/>
  <c r="DX120" i="6"/>
  <c r="AF120" i="7" s="1"/>
  <c r="DL120" i="6"/>
  <c r="T120" i="7" s="1"/>
  <c r="EF120" i="6"/>
  <c r="AN120" i="7" s="1"/>
  <c r="DT120" i="6"/>
  <c r="AB120" i="7" s="1"/>
  <c r="EF121" i="6"/>
  <c r="AN121" i="7" s="1"/>
  <c r="DT121" i="6"/>
  <c r="AB121" i="7" s="1"/>
  <c r="EF122" i="6"/>
  <c r="AN122" i="7" s="1"/>
  <c r="DT122" i="6"/>
  <c r="AB122" i="7" s="1"/>
  <c r="EF123" i="6"/>
  <c r="AN123" i="7" s="1"/>
  <c r="DT123" i="6"/>
  <c r="AB123" i="7" s="1"/>
  <c r="EF124" i="6"/>
  <c r="AN124" i="7" s="1"/>
  <c r="DT124" i="6"/>
  <c r="AB124" i="7" s="1"/>
  <c r="EF125" i="6"/>
  <c r="AN125" i="7" s="1"/>
  <c r="DT125" i="6"/>
  <c r="AB125" i="7" s="1"/>
  <c r="EF126" i="6"/>
  <c r="AN126" i="7" s="1"/>
  <c r="DT126" i="6"/>
  <c r="AB126" i="7" s="1"/>
  <c r="EF127" i="6"/>
  <c r="AN127" i="7" s="1"/>
  <c r="DT127" i="6"/>
  <c r="AB127" i="7" s="1"/>
  <c r="ED52" i="6"/>
  <c r="AL52" i="7" s="1"/>
  <c r="DR52" i="6"/>
  <c r="Z52" i="7" s="1"/>
  <c r="DV53" i="6"/>
  <c r="AD53" i="7" s="1"/>
  <c r="DJ53" i="6"/>
  <c r="R53" i="7" s="1"/>
  <c r="DZ53" i="6"/>
  <c r="AH53" i="7" s="1"/>
  <c r="DN53" i="6"/>
  <c r="V53" i="7" s="1"/>
  <c r="ED53" i="6"/>
  <c r="AL53" i="7" s="1"/>
  <c r="DR53" i="6"/>
  <c r="Z53" i="7" s="1"/>
  <c r="DV54" i="6"/>
  <c r="AD54" i="7" s="1"/>
  <c r="DJ54" i="6"/>
  <c r="R54" i="7" s="1"/>
  <c r="DZ54" i="6"/>
  <c r="AH54" i="7" s="1"/>
  <c r="DN54" i="6"/>
  <c r="V54" i="7" s="1"/>
  <c r="ED54" i="6"/>
  <c r="AL54" i="7" s="1"/>
  <c r="DR54" i="6"/>
  <c r="Z54" i="7" s="1"/>
  <c r="DV55" i="6"/>
  <c r="AD55" i="7" s="1"/>
  <c r="DJ55" i="6"/>
  <c r="R55" i="7" s="1"/>
  <c r="DZ55" i="6"/>
  <c r="AH55" i="7" s="1"/>
  <c r="DN55" i="6"/>
  <c r="V55" i="7" s="1"/>
  <c r="ED55" i="6"/>
  <c r="AL55" i="7" s="1"/>
  <c r="DR55" i="6"/>
  <c r="Z55" i="7" s="1"/>
  <c r="DV56" i="6"/>
  <c r="AD56" i="7" s="1"/>
  <c r="DJ56" i="6"/>
  <c r="R56" i="7" s="1"/>
  <c r="DZ56" i="6"/>
  <c r="AH56" i="7" s="1"/>
  <c r="DN56" i="6"/>
  <c r="V56" i="7" s="1"/>
  <c r="ED56" i="6"/>
  <c r="AL56" i="7" s="1"/>
  <c r="DR56" i="6"/>
  <c r="Z56" i="7" s="1"/>
  <c r="DV57" i="6"/>
  <c r="AD57" i="7" s="1"/>
  <c r="DJ57" i="6"/>
  <c r="R57" i="7" s="1"/>
  <c r="DZ57" i="6"/>
  <c r="AH57" i="7" s="1"/>
  <c r="DN57" i="6"/>
  <c r="V57" i="7" s="1"/>
  <c r="ED57" i="6"/>
  <c r="AL57" i="7" s="1"/>
  <c r="DR57" i="6"/>
  <c r="Z57" i="7" s="1"/>
  <c r="DV58" i="6"/>
  <c r="AD58" i="7" s="1"/>
  <c r="DJ58" i="6"/>
  <c r="R58" i="7" s="1"/>
  <c r="DZ58" i="6"/>
  <c r="AH58" i="7" s="1"/>
  <c r="DN58" i="6"/>
  <c r="V58" i="7" s="1"/>
  <c r="ED58" i="6"/>
  <c r="AL58" i="7" s="1"/>
  <c r="DR58" i="6"/>
  <c r="Z58" i="7" s="1"/>
  <c r="DV59" i="6"/>
  <c r="AD59" i="7" s="1"/>
  <c r="DJ59" i="6"/>
  <c r="R59" i="7" s="1"/>
  <c r="DZ59" i="6"/>
  <c r="AH59" i="7" s="1"/>
  <c r="DN59" i="6"/>
  <c r="V59" i="7" s="1"/>
  <c r="ED59" i="6"/>
  <c r="AL59" i="7" s="1"/>
  <c r="DR59" i="6"/>
  <c r="Z59" i="7" s="1"/>
  <c r="DV60" i="6"/>
  <c r="AD60" i="7" s="1"/>
  <c r="DJ60" i="6"/>
  <c r="R60" i="7" s="1"/>
  <c r="DZ60" i="6"/>
  <c r="AH60" i="7" s="1"/>
  <c r="DN60" i="6"/>
  <c r="V60" i="7" s="1"/>
  <c r="ED60" i="6"/>
  <c r="AL60" i="7" s="1"/>
  <c r="DR60" i="6"/>
  <c r="Z60" i="7" s="1"/>
  <c r="DV61" i="6"/>
  <c r="AD61" i="7" s="1"/>
  <c r="DJ61" i="6"/>
  <c r="R61" i="7" s="1"/>
  <c r="DZ61" i="6"/>
  <c r="AH61" i="7" s="1"/>
  <c r="DN61" i="6"/>
  <c r="V61" i="7" s="1"/>
  <c r="ED61" i="6"/>
  <c r="AL61" i="7" s="1"/>
  <c r="DR61" i="6"/>
  <c r="Z61" i="7" s="1"/>
  <c r="DV62" i="6"/>
  <c r="AD62" i="7" s="1"/>
  <c r="DJ62" i="6"/>
  <c r="R62" i="7" s="1"/>
  <c r="DZ62" i="6"/>
  <c r="AH62" i="7" s="1"/>
  <c r="DN62" i="6"/>
  <c r="V62" i="7" s="1"/>
  <c r="ED62" i="6"/>
  <c r="AL62" i="7" s="1"/>
  <c r="DR62" i="6"/>
  <c r="Z62" i="7" s="1"/>
  <c r="DV63" i="6"/>
  <c r="AD63" i="7" s="1"/>
  <c r="DJ63" i="6"/>
  <c r="R63" i="7" s="1"/>
  <c r="DZ63" i="6"/>
  <c r="AH63" i="7" s="1"/>
  <c r="DN63" i="6"/>
  <c r="V63" i="7" s="1"/>
  <c r="ED63" i="6"/>
  <c r="AL63" i="7" s="1"/>
  <c r="DR63" i="6"/>
  <c r="Z63" i="7" s="1"/>
  <c r="DV64" i="6"/>
  <c r="AD64" i="7" s="1"/>
  <c r="DJ64" i="6"/>
  <c r="R64" i="7" s="1"/>
  <c r="DZ64" i="6"/>
  <c r="AH64" i="7" s="1"/>
  <c r="DN64" i="6"/>
  <c r="V64" i="7" s="1"/>
  <c r="ED64" i="6"/>
  <c r="AL64" i="7" s="1"/>
  <c r="DR64" i="6"/>
  <c r="Z64" i="7" s="1"/>
  <c r="DV65" i="6"/>
  <c r="AD65" i="7" s="1"/>
  <c r="DJ65" i="6"/>
  <c r="R65" i="7" s="1"/>
  <c r="DZ65" i="6"/>
  <c r="AH65" i="7" s="1"/>
  <c r="DN65" i="6"/>
  <c r="V65" i="7" s="1"/>
  <c r="ED65" i="6"/>
  <c r="AL65" i="7" s="1"/>
  <c r="DR65" i="6"/>
  <c r="Z65" i="7" s="1"/>
  <c r="DV66" i="6"/>
  <c r="AD66" i="7" s="1"/>
  <c r="DJ66" i="6"/>
  <c r="R66" i="7" s="1"/>
  <c r="DZ66" i="6"/>
  <c r="AH66" i="7" s="1"/>
  <c r="DN66" i="6"/>
  <c r="V66" i="7" s="1"/>
  <c r="ED66" i="6"/>
  <c r="AL66" i="7" s="1"/>
  <c r="DR66" i="6"/>
  <c r="Z66" i="7" s="1"/>
  <c r="DV67" i="6"/>
  <c r="AD67" i="7" s="1"/>
  <c r="DJ67" i="6"/>
  <c r="R67" i="7" s="1"/>
  <c r="DZ67" i="6"/>
  <c r="AH67" i="7" s="1"/>
  <c r="DN67" i="6"/>
  <c r="V67" i="7" s="1"/>
  <c r="ED67" i="6"/>
  <c r="AL67" i="7" s="1"/>
  <c r="DR67" i="6"/>
  <c r="Z67" i="7" s="1"/>
  <c r="DV68" i="6"/>
  <c r="AD68" i="7" s="1"/>
  <c r="DJ68" i="6"/>
  <c r="R68" i="7" s="1"/>
  <c r="DZ68" i="6"/>
  <c r="AH68" i="7" s="1"/>
  <c r="DN68" i="6"/>
  <c r="V68" i="7" s="1"/>
  <c r="ED68" i="6"/>
  <c r="AL68" i="7" s="1"/>
  <c r="DR68" i="6"/>
  <c r="Z68" i="7" s="1"/>
  <c r="DV69" i="6"/>
  <c r="AD69" i="7" s="1"/>
  <c r="DJ69" i="6"/>
  <c r="R69" i="7" s="1"/>
  <c r="DZ69" i="6"/>
  <c r="AH69" i="7" s="1"/>
  <c r="DN69" i="6"/>
  <c r="V69" i="7" s="1"/>
  <c r="ED69" i="6"/>
  <c r="AL69" i="7" s="1"/>
  <c r="DR69" i="6"/>
  <c r="Z69" i="7" s="1"/>
  <c r="DV70" i="6"/>
  <c r="AD70" i="7" s="1"/>
  <c r="DJ70" i="6"/>
  <c r="R70" i="7" s="1"/>
  <c r="DZ70" i="6"/>
  <c r="AH70" i="7" s="1"/>
  <c r="DN70" i="6"/>
  <c r="V70" i="7" s="1"/>
  <c r="ED70" i="6"/>
  <c r="AL70" i="7" s="1"/>
  <c r="DR70" i="6"/>
  <c r="Z70" i="7" s="1"/>
  <c r="DV71" i="6"/>
  <c r="AD71" i="7" s="1"/>
  <c r="DJ71" i="6"/>
  <c r="R71" i="7" s="1"/>
  <c r="DZ71" i="6"/>
  <c r="AH71" i="7" s="1"/>
  <c r="DN71" i="6"/>
  <c r="V71" i="7" s="1"/>
  <c r="ED71" i="6"/>
  <c r="AL71" i="7" s="1"/>
  <c r="DR71" i="6"/>
  <c r="Z71" i="7" s="1"/>
  <c r="DV72" i="6"/>
  <c r="AD72" i="7" s="1"/>
  <c r="DJ72" i="6"/>
  <c r="R72" i="7" s="1"/>
  <c r="DZ72" i="6"/>
  <c r="AH72" i="7" s="1"/>
  <c r="DN72" i="6"/>
  <c r="V72" i="7" s="1"/>
  <c r="ED72" i="6"/>
  <c r="AL72" i="7" s="1"/>
  <c r="DR72" i="6"/>
  <c r="Z72" i="7" s="1"/>
  <c r="DV73" i="6"/>
  <c r="AD73" i="7" s="1"/>
  <c r="DJ73" i="6"/>
  <c r="R73" i="7" s="1"/>
  <c r="DZ73" i="6"/>
  <c r="AH73" i="7" s="1"/>
  <c r="DN73" i="6"/>
  <c r="V73" i="7" s="1"/>
  <c r="ED73" i="6"/>
  <c r="AL73" i="7" s="1"/>
  <c r="DR73" i="6"/>
  <c r="Z73" i="7" s="1"/>
  <c r="DV74" i="6"/>
  <c r="AD74" i="7" s="1"/>
  <c r="DJ74" i="6"/>
  <c r="R74" i="7" s="1"/>
  <c r="DZ74" i="6"/>
  <c r="AH74" i="7" s="1"/>
  <c r="DN74" i="6"/>
  <c r="V74" i="7" s="1"/>
  <c r="ED74" i="6"/>
  <c r="AL74" i="7" s="1"/>
  <c r="DR74" i="6"/>
  <c r="Z74" i="7" s="1"/>
  <c r="DV75" i="6"/>
  <c r="AD75" i="7" s="1"/>
  <c r="DJ75" i="6"/>
  <c r="R75" i="7" s="1"/>
  <c r="DZ75" i="6"/>
  <c r="AH75" i="7" s="1"/>
  <c r="DN75" i="6"/>
  <c r="V75" i="7" s="1"/>
  <c r="ED75" i="6"/>
  <c r="AL75" i="7" s="1"/>
  <c r="DR75" i="6"/>
  <c r="Z75" i="7" s="1"/>
  <c r="DV76" i="6"/>
  <c r="AD76" i="7" s="1"/>
  <c r="DJ76" i="6"/>
  <c r="R76" i="7" s="1"/>
  <c r="DZ76" i="6"/>
  <c r="AH76" i="7" s="1"/>
  <c r="DN76" i="6"/>
  <c r="V76" i="7" s="1"/>
  <c r="ED76" i="6"/>
  <c r="AL76" i="7" s="1"/>
  <c r="DR76" i="6"/>
  <c r="Z76" i="7" s="1"/>
  <c r="DV77" i="6"/>
  <c r="AD77" i="7" s="1"/>
  <c r="DJ77" i="6"/>
  <c r="R77" i="7" s="1"/>
  <c r="DZ77" i="6"/>
  <c r="AH77" i="7" s="1"/>
  <c r="DN77" i="6"/>
  <c r="V77" i="7" s="1"/>
  <c r="ED77" i="6"/>
  <c r="AL77" i="7" s="1"/>
  <c r="DR77" i="6"/>
  <c r="Z77" i="7" s="1"/>
  <c r="DV78" i="6"/>
  <c r="AD78" i="7" s="1"/>
  <c r="DJ78" i="6"/>
  <c r="R78" i="7" s="1"/>
  <c r="DZ78" i="6"/>
  <c r="AH78" i="7" s="1"/>
  <c r="DN78" i="6"/>
  <c r="V78" i="7" s="1"/>
  <c r="ED78" i="6"/>
  <c r="AL78" i="7" s="1"/>
  <c r="DR78" i="6"/>
  <c r="Z78" i="7" s="1"/>
  <c r="DV79" i="6"/>
  <c r="AD79" i="7" s="1"/>
  <c r="DJ79" i="6"/>
  <c r="R79" i="7" s="1"/>
  <c r="DZ79" i="6"/>
  <c r="AH79" i="7" s="1"/>
  <c r="DN79" i="6"/>
  <c r="V79" i="7" s="1"/>
  <c r="ED79" i="6"/>
  <c r="AL79" i="7" s="1"/>
  <c r="DR79" i="6"/>
  <c r="Z79" i="7" s="1"/>
  <c r="DV80" i="6"/>
  <c r="AD80" i="7" s="1"/>
  <c r="DJ80" i="6"/>
  <c r="R80" i="7" s="1"/>
  <c r="DZ80" i="6"/>
  <c r="AH80" i="7" s="1"/>
  <c r="DN80" i="6"/>
  <c r="V80" i="7" s="1"/>
  <c r="ED80" i="6"/>
  <c r="AL80" i="7" s="1"/>
  <c r="DR80" i="6"/>
  <c r="Z80" i="7" s="1"/>
  <c r="DV81" i="6"/>
  <c r="AD81" i="7" s="1"/>
  <c r="DJ81" i="6"/>
  <c r="R81" i="7" s="1"/>
  <c r="DZ81" i="6"/>
  <c r="AH81" i="7" s="1"/>
  <c r="DN81" i="6"/>
  <c r="V81" i="7" s="1"/>
  <c r="ED81" i="6"/>
  <c r="AL81" i="7" s="1"/>
  <c r="DR81" i="6"/>
  <c r="Z81" i="7" s="1"/>
  <c r="DV82" i="6"/>
  <c r="AD82" i="7" s="1"/>
  <c r="DJ82" i="6"/>
  <c r="R82" i="7" s="1"/>
  <c r="DZ82" i="6"/>
  <c r="AH82" i="7" s="1"/>
  <c r="DN82" i="6"/>
  <c r="V82" i="7" s="1"/>
  <c r="ED82" i="6"/>
  <c r="AL82" i="7" s="1"/>
  <c r="DR82" i="6"/>
  <c r="Z82" i="7" s="1"/>
  <c r="DV83" i="6"/>
  <c r="AD83" i="7" s="1"/>
  <c r="DJ83" i="6"/>
  <c r="R83" i="7" s="1"/>
  <c r="DZ83" i="6"/>
  <c r="AH83" i="7" s="1"/>
  <c r="DN83" i="6"/>
  <c r="V83" i="7" s="1"/>
  <c r="ED83" i="6"/>
  <c r="AL83" i="7" s="1"/>
  <c r="DR83" i="6"/>
  <c r="Z83" i="7" s="1"/>
  <c r="DV84" i="6"/>
  <c r="AD84" i="7" s="1"/>
  <c r="DJ84" i="6"/>
  <c r="R84" i="7" s="1"/>
  <c r="DZ84" i="6"/>
  <c r="AH84" i="7" s="1"/>
  <c r="DN84" i="6"/>
  <c r="V84" i="7" s="1"/>
  <c r="ED84" i="6"/>
  <c r="AL84" i="7" s="1"/>
  <c r="DR84" i="6"/>
  <c r="Z84" i="7" s="1"/>
  <c r="DV85" i="6"/>
  <c r="AD85" i="7" s="1"/>
  <c r="DJ85" i="6"/>
  <c r="R85" i="7" s="1"/>
  <c r="DZ85" i="6"/>
  <c r="AH85" i="7" s="1"/>
  <c r="DN85" i="6"/>
  <c r="V85" i="7" s="1"/>
  <c r="ED85" i="6"/>
  <c r="AL85" i="7" s="1"/>
  <c r="DR85" i="6"/>
  <c r="Z85" i="7" s="1"/>
  <c r="DV86" i="6"/>
  <c r="AD86" i="7" s="1"/>
  <c r="DJ86" i="6"/>
  <c r="R86" i="7" s="1"/>
  <c r="DZ86" i="6"/>
  <c r="AH86" i="7" s="1"/>
  <c r="DN86" i="6"/>
  <c r="V86" i="7" s="1"/>
  <c r="ED86" i="6"/>
  <c r="AL86" i="7" s="1"/>
  <c r="DR86" i="6"/>
  <c r="Z86" i="7" s="1"/>
  <c r="DV87" i="6"/>
  <c r="AD87" i="7" s="1"/>
  <c r="DJ87" i="6"/>
  <c r="R87" i="7" s="1"/>
  <c r="DZ87" i="6"/>
  <c r="AH87" i="7" s="1"/>
  <c r="DN87" i="6"/>
  <c r="V87" i="7" s="1"/>
  <c r="ED87" i="6"/>
  <c r="AL87" i="7" s="1"/>
  <c r="DR87" i="6"/>
  <c r="Z87" i="7" s="1"/>
  <c r="DV88" i="6"/>
  <c r="AD88" i="7" s="1"/>
  <c r="DJ88" i="6"/>
  <c r="R88" i="7" s="1"/>
  <c r="DZ88" i="6"/>
  <c r="AH88" i="7" s="1"/>
  <c r="DN88" i="6"/>
  <c r="V88" i="7" s="1"/>
  <c r="ED88" i="6"/>
  <c r="AL88" i="7" s="1"/>
  <c r="DR88" i="6"/>
  <c r="Z88" i="7" s="1"/>
  <c r="DV89" i="6"/>
  <c r="AD89" i="7" s="1"/>
  <c r="DJ89" i="6"/>
  <c r="R89" i="7" s="1"/>
  <c r="DZ89" i="6"/>
  <c r="AH89" i="7" s="1"/>
  <c r="DN89" i="6"/>
  <c r="V89" i="7" s="1"/>
  <c r="ED89" i="6"/>
  <c r="AL89" i="7" s="1"/>
  <c r="DR89" i="6"/>
  <c r="Z89" i="7" s="1"/>
  <c r="DV90" i="6"/>
  <c r="AD90" i="7" s="1"/>
  <c r="DJ90" i="6"/>
  <c r="R90" i="7" s="1"/>
  <c r="DZ90" i="6"/>
  <c r="AH90" i="7" s="1"/>
  <c r="DN90" i="6"/>
  <c r="V90" i="7" s="1"/>
  <c r="ED90" i="6"/>
  <c r="AL90" i="7" s="1"/>
  <c r="DR90" i="6"/>
  <c r="Z90" i="7" s="1"/>
  <c r="DV91" i="6"/>
  <c r="AD91" i="7" s="1"/>
  <c r="DJ91" i="6"/>
  <c r="R91" i="7" s="1"/>
  <c r="DZ91" i="6"/>
  <c r="AH91" i="7" s="1"/>
  <c r="DN91" i="6"/>
  <c r="V91" i="7" s="1"/>
  <c r="ED91" i="6"/>
  <c r="AL91" i="7" s="1"/>
  <c r="DR91" i="6"/>
  <c r="Z91" i="7" s="1"/>
  <c r="DV92" i="6"/>
  <c r="AD92" i="7" s="1"/>
  <c r="DJ92" i="6"/>
  <c r="R92" i="7" s="1"/>
  <c r="DZ92" i="6"/>
  <c r="AH92" i="7" s="1"/>
  <c r="DN92" i="6"/>
  <c r="V92" i="7" s="1"/>
  <c r="ED92" i="6"/>
  <c r="AL92" i="7" s="1"/>
  <c r="DR92" i="6"/>
  <c r="Z92" i="7" s="1"/>
  <c r="DV93" i="6"/>
  <c r="AD93" i="7" s="1"/>
  <c r="DJ93" i="6"/>
  <c r="R93" i="7" s="1"/>
  <c r="DZ93" i="6"/>
  <c r="AH93" i="7" s="1"/>
  <c r="DN93" i="6"/>
  <c r="V93" i="7" s="1"/>
  <c r="ED93" i="6"/>
  <c r="AL93" i="7" s="1"/>
  <c r="DR93" i="6"/>
  <c r="Z93" i="7" s="1"/>
  <c r="DV94" i="6"/>
  <c r="AD94" i="7" s="1"/>
  <c r="DJ94" i="6"/>
  <c r="R94" i="7" s="1"/>
  <c r="DZ94" i="6"/>
  <c r="AH94" i="7" s="1"/>
  <c r="DN94" i="6"/>
  <c r="V94" i="7" s="1"/>
  <c r="ED94" i="6"/>
  <c r="AL94" i="7" s="1"/>
  <c r="DR94" i="6"/>
  <c r="Z94" i="7" s="1"/>
  <c r="DV95" i="6"/>
  <c r="AD95" i="7" s="1"/>
  <c r="DJ95" i="6"/>
  <c r="R95" i="7" s="1"/>
  <c r="DZ95" i="6"/>
  <c r="AH95" i="7" s="1"/>
  <c r="DN95" i="6"/>
  <c r="V95" i="7" s="1"/>
  <c r="ED95" i="6"/>
  <c r="AL95" i="7" s="1"/>
  <c r="DR95" i="6"/>
  <c r="Z95" i="7" s="1"/>
  <c r="DV96" i="6"/>
  <c r="AD96" i="7" s="1"/>
  <c r="DJ96" i="6"/>
  <c r="R96" i="7" s="1"/>
  <c r="ED96" i="6"/>
  <c r="AL96" i="7" s="1"/>
  <c r="DR96" i="6"/>
  <c r="Z96" i="7" s="1"/>
  <c r="DZ97" i="6"/>
  <c r="AH97" i="7" s="1"/>
  <c r="DN97" i="6"/>
  <c r="V97" i="7" s="1"/>
  <c r="DV98" i="6"/>
  <c r="AD98" i="7" s="1"/>
  <c r="DJ98" i="6"/>
  <c r="R98" i="7" s="1"/>
  <c r="ED98" i="6"/>
  <c r="AL98" i="7" s="1"/>
  <c r="DR98" i="6"/>
  <c r="Z98" i="7" s="1"/>
  <c r="DZ99" i="6"/>
  <c r="AH99" i="7" s="1"/>
  <c r="DN99" i="6"/>
  <c r="V99" i="7" s="1"/>
  <c r="DV100" i="6"/>
  <c r="AD100" i="7" s="1"/>
  <c r="DJ100" i="6"/>
  <c r="R100" i="7" s="1"/>
  <c r="ED100" i="6"/>
  <c r="AL100" i="7" s="1"/>
  <c r="DR100" i="6"/>
  <c r="Z100" i="7" s="1"/>
  <c r="DZ101" i="6"/>
  <c r="AH101" i="7" s="1"/>
  <c r="DN101" i="6"/>
  <c r="V101" i="7" s="1"/>
  <c r="DV102" i="6"/>
  <c r="AD102" i="7" s="1"/>
  <c r="DJ102" i="6"/>
  <c r="R102" i="7" s="1"/>
  <c r="ED102" i="6"/>
  <c r="AL102" i="7" s="1"/>
  <c r="DR102" i="6"/>
  <c r="Z102" i="7" s="1"/>
  <c r="DZ103" i="6"/>
  <c r="AH103" i="7" s="1"/>
  <c r="DN103" i="6"/>
  <c r="V103" i="7" s="1"/>
  <c r="DV104" i="6"/>
  <c r="AD104" i="7" s="1"/>
  <c r="DJ104" i="6"/>
  <c r="R104" i="7" s="1"/>
  <c r="ED104" i="6"/>
  <c r="AL104" i="7" s="1"/>
  <c r="DR104" i="6"/>
  <c r="Z104" i="7" s="1"/>
  <c r="DZ105" i="6"/>
  <c r="AH105" i="7" s="1"/>
  <c r="DN105" i="6"/>
  <c r="V105" i="7" s="1"/>
  <c r="DV106" i="6"/>
  <c r="AD106" i="7" s="1"/>
  <c r="DJ106" i="6"/>
  <c r="R106" i="7" s="1"/>
  <c r="ED106" i="6"/>
  <c r="AL106" i="7" s="1"/>
  <c r="DR106" i="6"/>
  <c r="Z106" i="7" s="1"/>
  <c r="DZ107" i="6"/>
  <c r="AH107" i="7" s="1"/>
  <c r="DN107" i="6"/>
  <c r="V107" i="7" s="1"/>
  <c r="DV108" i="6"/>
  <c r="AD108" i="7" s="1"/>
  <c r="DJ108" i="6"/>
  <c r="R108" i="7" s="1"/>
  <c r="ED108" i="6"/>
  <c r="AL108" i="7" s="1"/>
  <c r="DR108" i="6"/>
  <c r="Z108" i="7" s="1"/>
  <c r="DZ109" i="6"/>
  <c r="AH109" i="7" s="1"/>
  <c r="DN109" i="6"/>
  <c r="V109" i="7" s="1"/>
  <c r="DV110" i="6"/>
  <c r="AD110" i="7" s="1"/>
  <c r="DJ110" i="6"/>
  <c r="R110" i="7" s="1"/>
  <c r="ED110" i="6"/>
  <c r="AL110" i="7" s="1"/>
  <c r="DR110" i="6"/>
  <c r="Z110" i="7" s="1"/>
  <c r="DZ111" i="6"/>
  <c r="AH111" i="7" s="1"/>
  <c r="DN111" i="6"/>
  <c r="V111" i="7" s="1"/>
  <c r="DV112" i="6"/>
  <c r="AD112" i="7" s="1"/>
  <c r="DJ112" i="6"/>
  <c r="R112" i="7" s="1"/>
  <c r="ED112" i="6"/>
  <c r="AL112" i="7" s="1"/>
  <c r="DR112" i="6"/>
  <c r="Z112" i="7" s="1"/>
  <c r="DZ113" i="6"/>
  <c r="AH113" i="7" s="1"/>
  <c r="DN113" i="6"/>
  <c r="V113" i="7" s="1"/>
  <c r="DV114" i="6"/>
  <c r="AD114" i="7" s="1"/>
  <c r="DJ114" i="6"/>
  <c r="R114" i="7" s="1"/>
  <c r="ED114" i="6"/>
  <c r="AL114" i="7" s="1"/>
  <c r="DR114" i="6"/>
  <c r="Z114" i="7" s="1"/>
  <c r="DZ115" i="6"/>
  <c r="AH115" i="7" s="1"/>
  <c r="DN115" i="6"/>
  <c r="V115" i="7" s="1"/>
  <c r="DV116" i="6"/>
  <c r="AD116" i="7" s="1"/>
  <c r="DJ116" i="6"/>
  <c r="R116" i="7" s="1"/>
  <c r="ED116" i="6"/>
  <c r="AL116" i="7" s="1"/>
  <c r="DR116" i="6"/>
  <c r="Z116" i="7" s="1"/>
  <c r="DZ117" i="6"/>
  <c r="AH117" i="7" s="1"/>
  <c r="DN117" i="6"/>
  <c r="V117" i="7" s="1"/>
  <c r="DV118" i="6"/>
  <c r="AD118" i="7" s="1"/>
  <c r="DJ118" i="6"/>
  <c r="R118" i="7" s="1"/>
  <c r="ED118" i="6"/>
  <c r="AL118" i="7" s="1"/>
  <c r="DR118" i="6"/>
  <c r="Z118" i="7" s="1"/>
  <c r="DZ119" i="6"/>
  <c r="AH119" i="7" s="1"/>
  <c r="DN119" i="6"/>
  <c r="V119" i="7" s="1"/>
  <c r="DV120" i="6"/>
  <c r="AD120" i="7" s="1"/>
  <c r="DJ120" i="6"/>
  <c r="R120" i="7" s="1"/>
  <c r="ED120" i="6"/>
  <c r="AL120" i="7" s="1"/>
  <c r="DR120" i="6"/>
  <c r="Z120" i="7" s="1"/>
  <c r="DP122" i="6"/>
  <c r="X122" i="7" s="1"/>
  <c r="EB122" i="6"/>
  <c r="AJ122" i="7" s="1"/>
  <c r="DP124" i="6"/>
  <c r="X124" i="7" s="1"/>
  <c r="EB124" i="6"/>
  <c r="AJ124" i="7" s="1"/>
  <c r="DP126" i="6"/>
  <c r="X126" i="7" s="1"/>
  <c r="EB126" i="6"/>
  <c r="AJ126" i="7" s="1"/>
  <c r="DX128" i="6"/>
  <c r="AF128" i="7" s="1"/>
  <c r="DL128" i="6"/>
  <c r="T128" i="7" s="1"/>
  <c r="EF128" i="6"/>
  <c r="AN128" i="7" s="1"/>
  <c r="DT128" i="6"/>
  <c r="AB128" i="7" s="1"/>
  <c r="EB129" i="6"/>
  <c r="AJ129" i="7" s="1"/>
  <c r="DP129" i="6"/>
  <c r="X129" i="7" s="1"/>
  <c r="DX130" i="6"/>
  <c r="AF130" i="7" s="1"/>
  <c r="DL130" i="6"/>
  <c r="T130" i="7" s="1"/>
  <c r="EF130" i="6"/>
  <c r="AN130" i="7" s="1"/>
  <c r="DT130" i="6"/>
  <c r="AB130" i="7" s="1"/>
  <c r="EB131" i="6"/>
  <c r="AJ131" i="7" s="1"/>
  <c r="DP131" i="6"/>
  <c r="X131" i="7" s="1"/>
  <c r="DX132" i="6"/>
  <c r="AF132" i="7" s="1"/>
  <c r="DL132" i="6"/>
  <c r="T132" i="7" s="1"/>
  <c r="EF132" i="6"/>
  <c r="AN132" i="7" s="1"/>
  <c r="DT132" i="6"/>
  <c r="AB132" i="7" s="1"/>
  <c r="EB133" i="6"/>
  <c r="AJ133" i="7" s="1"/>
  <c r="DP133" i="6"/>
  <c r="X133" i="7" s="1"/>
  <c r="DX134" i="6"/>
  <c r="AF134" i="7" s="1"/>
  <c r="DL134" i="6"/>
  <c r="T134" i="7" s="1"/>
  <c r="EF134" i="6"/>
  <c r="AN134" i="7" s="1"/>
  <c r="DT134" i="6"/>
  <c r="AB134" i="7" s="1"/>
  <c r="DY136" i="6"/>
  <c r="AG136" i="7" s="1"/>
  <c r="DM136" i="6"/>
  <c r="U136" i="7" s="1"/>
  <c r="DY138" i="6"/>
  <c r="AG138" i="7" s="1"/>
  <c r="DM138" i="6"/>
  <c r="U138" i="7" s="1"/>
  <c r="DW96" i="6"/>
  <c r="AE96" i="7" s="1"/>
  <c r="DK96" i="6"/>
  <c r="S96" i="7" s="1"/>
  <c r="EA96" i="6"/>
  <c r="AI96" i="7" s="1"/>
  <c r="DO96" i="6"/>
  <c r="W96" i="7" s="1"/>
  <c r="EE96" i="6"/>
  <c r="AM96" i="7" s="1"/>
  <c r="DS96" i="6"/>
  <c r="AA96" i="7" s="1"/>
  <c r="DW97" i="6"/>
  <c r="AE97" i="7" s="1"/>
  <c r="DK97" i="6"/>
  <c r="S97" i="7" s="1"/>
  <c r="EA97" i="6"/>
  <c r="AI97" i="7" s="1"/>
  <c r="DO97" i="6"/>
  <c r="W97" i="7" s="1"/>
  <c r="EE97" i="6"/>
  <c r="AM97" i="7" s="1"/>
  <c r="DS97" i="6"/>
  <c r="AA97" i="7" s="1"/>
  <c r="DW98" i="6"/>
  <c r="AE98" i="7" s="1"/>
  <c r="DK98" i="6"/>
  <c r="S98" i="7" s="1"/>
  <c r="EA98" i="6"/>
  <c r="AI98" i="7" s="1"/>
  <c r="DO98" i="6"/>
  <c r="W98" i="7" s="1"/>
  <c r="EE98" i="6"/>
  <c r="AM98" i="7" s="1"/>
  <c r="DS98" i="6"/>
  <c r="AA98" i="7" s="1"/>
  <c r="DW99" i="6"/>
  <c r="AE99" i="7" s="1"/>
  <c r="DK99" i="6"/>
  <c r="S99" i="7" s="1"/>
  <c r="EA99" i="6"/>
  <c r="AI99" i="7" s="1"/>
  <c r="DO99" i="6"/>
  <c r="W99" i="7" s="1"/>
  <c r="EE99" i="6"/>
  <c r="AM99" i="7" s="1"/>
  <c r="DS99" i="6"/>
  <c r="AA99" i="7" s="1"/>
  <c r="DW100" i="6"/>
  <c r="AE100" i="7" s="1"/>
  <c r="DK100" i="6"/>
  <c r="S100" i="7" s="1"/>
  <c r="EA100" i="6"/>
  <c r="AI100" i="7" s="1"/>
  <c r="DO100" i="6"/>
  <c r="W100" i="7" s="1"/>
  <c r="EE100" i="6"/>
  <c r="AM100" i="7" s="1"/>
  <c r="DS100" i="6"/>
  <c r="AA100" i="7" s="1"/>
  <c r="DW101" i="6"/>
  <c r="AE101" i="7" s="1"/>
  <c r="DK101" i="6"/>
  <c r="S101" i="7" s="1"/>
  <c r="EA101" i="6"/>
  <c r="AI101" i="7" s="1"/>
  <c r="DO101" i="6"/>
  <c r="W101" i="7" s="1"/>
  <c r="EE101" i="6"/>
  <c r="AM101" i="7" s="1"/>
  <c r="DS101" i="6"/>
  <c r="AA101" i="7" s="1"/>
  <c r="DW102" i="6"/>
  <c r="AE102" i="7" s="1"/>
  <c r="DK102" i="6"/>
  <c r="S102" i="7" s="1"/>
  <c r="EA102" i="6"/>
  <c r="AI102" i="7" s="1"/>
  <c r="DO102" i="6"/>
  <c r="W102" i="7" s="1"/>
  <c r="EE102" i="6"/>
  <c r="AM102" i="7" s="1"/>
  <c r="DS102" i="6"/>
  <c r="AA102" i="7" s="1"/>
  <c r="DW103" i="6"/>
  <c r="AE103" i="7" s="1"/>
  <c r="DK103" i="6"/>
  <c r="S103" i="7" s="1"/>
  <c r="EA103" i="6"/>
  <c r="AI103" i="7" s="1"/>
  <c r="DO103" i="6"/>
  <c r="W103" i="7" s="1"/>
  <c r="EE103" i="6"/>
  <c r="AM103" i="7" s="1"/>
  <c r="DS103" i="6"/>
  <c r="AA103" i="7" s="1"/>
  <c r="DW104" i="6"/>
  <c r="AE104" i="7" s="1"/>
  <c r="DK104" i="6"/>
  <c r="S104" i="7" s="1"/>
  <c r="EA104" i="6"/>
  <c r="AI104" i="7" s="1"/>
  <c r="DO104" i="6"/>
  <c r="W104" i="7" s="1"/>
  <c r="EE104" i="6"/>
  <c r="AM104" i="7" s="1"/>
  <c r="DS104" i="6"/>
  <c r="AA104" i="7" s="1"/>
  <c r="DW105" i="6"/>
  <c r="AE105" i="7" s="1"/>
  <c r="DK105" i="6"/>
  <c r="S105" i="7" s="1"/>
  <c r="EA105" i="6"/>
  <c r="AI105" i="7" s="1"/>
  <c r="DO105" i="6"/>
  <c r="W105" i="7" s="1"/>
  <c r="EE105" i="6"/>
  <c r="AM105" i="7" s="1"/>
  <c r="DS105" i="6"/>
  <c r="AA105" i="7" s="1"/>
  <c r="DW106" i="6"/>
  <c r="AE106" i="7" s="1"/>
  <c r="DK106" i="6"/>
  <c r="S106" i="7" s="1"/>
  <c r="EA106" i="6"/>
  <c r="AI106" i="7" s="1"/>
  <c r="DO106" i="6"/>
  <c r="W106" i="7" s="1"/>
  <c r="EE106" i="6"/>
  <c r="AM106" i="7" s="1"/>
  <c r="DS106" i="6"/>
  <c r="AA106" i="7" s="1"/>
  <c r="DW107" i="6"/>
  <c r="AE107" i="7" s="1"/>
  <c r="DK107" i="6"/>
  <c r="S107" i="7" s="1"/>
  <c r="EA107" i="6"/>
  <c r="AI107" i="7" s="1"/>
  <c r="DO107" i="6"/>
  <c r="W107" i="7" s="1"/>
  <c r="EE107" i="6"/>
  <c r="AM107" i="7" s="1"/>
  <c r="DS107" i="6"/>
  <c r="AA107" i="7" s="1"/>
  <c r="DW108" i="6"/>
  <c r="AE108" i="7" s="1"/>
  <c r="DK108" i="6"/>
  <c r="S108" i="7" s="1"/>
  <c r="EA108" i="6"/>
  <c r="AI108" i="7" s="1"/>
  <c r="DO108" i="6"/>
  <c r="W108" i="7" s="1"/>
  <c r="EE108" i="6"/>
  <c r="AM108" i="7" s="1"/>
  <c r="DS108" i="6"/>
  <c r="AA108" i="7" s="1"/>
  <c r="DW109" i="6"/>
  <c r="AE109" i="7" s="1"/>
  <c r="DK109" i="6"/>
  <c r="S109" i="7" s="1"/>
  <c r="EA109" i="6"/>
  <c r="AI109" i="7" s="1"/>
  <c r="DO109" i="6"/>
  <c r="W109" i="7" s="1"/>
  <c r="EE109" i="6"/>
  <c r="AM109" i="7" s="1"/>
  <c r="DS109" i="6"/>
  <c r="AA109" i="7" s="1"/>
  <c r="DW110" i="6"/>
  <c r="AE110" i="7" s="1"/>
  <c r="DK110" i="6"/>
  <c r="S110" i="7" s="1"/>
  <c r="EA110" i="6"/>
  <c r="AI110" i="7" s="1"/>
  <c r="DO110" i="6"/>
  <c r="W110" i="7" s="1"/>
  <c r="EE110" i="6"/>
  <c r="AM110" i="7" s="1"/>
  <c r="DS110" i="6"/>
  <c r="AA110" i="7" s="1"/>
  <c r="DW111" i="6"/>
  <c r="AE111" i="7" s="1"/>
  <c r="DK111" i="6"/>
  <c r="S111" i="7" s="1"/>
  <c r="EA111" i="6"/>
  <c r="AI111" i="7" s="1"/>
  <c r="DO111" i="6"/>
  <c r="W111" i="7" s="1"/>
  <c r="EE111" i="6"/>
  <c r="AM111" i="7" s="1"/>
  <c r="DS111" i="6"/>
  <c r="AA111" i="7" s="1"/>
  <c r="DW112" i="6"/>
  <c r="AE112" i="7" s="1"/>
  <c r="DK112" i="6"/>
  <c r="S112" i="7" s="1"/>
  <c r="EA112" i="6"/>
  <c r="AI112" i="7" s="1"/>
  <c r="DO112" i="6"/>
  <c r="W112" i="7" s="1"/>
  <c r="EE112" i="6"/>
  <c r="AM112" i="7" s="1"/>
  <c r="DS112" i="6"/>
  <c r="AA112" i="7" s="1"/>
  <c r="DW113" i="6"/>
  <c r="AE113" i="7" s="1"/>
  <c r="DK113" i="6"/>
  <c r="S113" i="7" s="1"/>
  <c r="EA113" i="6"/>
  <c r="AI113" i="7" s="1"/>
  <c r="DO113" i="6"/>
  <c r="W113" i="7" s="1"/>
  <c r="EE113" i="6"/>
  <c r="AM113" i="7" s="1"/>
  <c r="DS113" i="6"/>
  <c r="AA113" i="7" s="1"/>
  <c r="DW114" i="6"/>
  <c r="AE114" i="7" s="1"/>
  <c r="DK114" i="6"/>
  <c r="S114" i="7" s="1"/>
  <c r="EA114" i="6"/>
  <c r="AI114" i="7" s="1"/>
  <c r="DO114" i="6"/>
  <c r="W114" i="7" s="1"/>
  <c r="EE114" i="6"/>
  <c r="AM114" i="7" s="1"/>
  <c r="DS114" i="6"/>
  <c r="AA114" i="7" s="1"/>
  <c r="DW115" i="6"/>
  <c r="AE115" i="7" s="1"/>
  <c r="DK115" i="6"/>
  <c r="S115" i="7" s="1"/>
  <c r="EA115" i="6"/>
  <c r="AI115" i="7" s="1"/>
  <c r="DO115" i="6"/>
  <c r="W115" i="7" s="1"/>
  <c r="EE115" i="6"/>
  <c r="AM115" i="7" s="1"/>
  <c r="DS115" i="6"/>
  <c r="AA115" i="7" s="1"/>
  <c r="DW116" i="6"/>
  <c r="AE116" i="7" s="1"/>
  <c r="DK116" i="6"/>
  <c r="S116" i="7" s="1"/>
  <c r="EA116" i="6"/>
  <c r="AI116" i="7" s="1"/>
  <c r="DO116" i="6"/>
  <c r="W116" i="7" s="1"/>
  <c r="EE116" i="6"/>
  <c r="AM116" i="7" s="1"/>
  <c r="DS116" i="6"/>
  <c r="AA116" i="7" s="1"/>
  <c r="DW117" i="6"/>
  <c r="AE117" i="7" s="1"/>
  <c r="DK117" i="6"/>
  <c r="S117" i="7" s="1"/>
  <c r="EA117" i="6"/>
  <c r="AI117" i="7" s="1"/>
  <c r="DO117" i="6"/>
  <c r="W117" i="7" s="1"/>
  <c r="EE117" i="6"/>
  <c r="AM117" i="7" s="1"/>
  <c r="DS117" i="6"/>
  <c r="AA117" i="7" s="1"/>
  <c r="DW118" i="6"/>
  <c r="AE118" i="7" s="1"/>
  <c r="DK118" i="6"/>
  <c r="S118" i="7" s="1"/>
  <c r="EA118" i="6"/>
  <c r="AI118" i="7" s="1"/>
  <c r="DO118" i="6"/>
  <c r="W118" i="7" s="1"/>
  <c r="EE118" i="6"/>
  <c r="AM118" i="7" s="1"/>
  <c r="DS118" i="6"/>
  <c r="AA118" i="7" s="1"/>
  <c r="DW119" i="6"/>
  <c r="AE119" i="7" s="1"/>
  <c r="DK119" i="6"/>
  <c r="S119" i="7" s="1"/>
  <c r="EA119" i="6"/>
  <c r="AI119" i="7" s="1"/>
  <c r="DO119" i="6"/>
  <c r="W119" i="7" s="1"/>
  <c r="EE119" i="6"/>
  <c r="AM119" i="7" s="1"/>
  <c r="DS119" i="6"/>
  <c r="AA119" i="7" s="1"/>
  <c r="DW120" i="6"/>
  <c r="AE120" i="7" s="1"/>
  <c r="DK120" i="6"/>
  <c r="S120" i="7" s="1"/>
  <c r="EA120" i="6"/>
  <c r="AI120" i="7" s="1"/>
  <c r="DO120" i="6"/>
  <c r="W120" i="7" s="1"/>
  <c r="EE120" i="6"/>
  <c r="AM120" i="7" s="1"/>
  <c r="DS120" i="6"/>
  <c r="AA120" i="7" s="1"/>
  <c r="DZ121" i="6"/>
  <c r="AH121" i="7" s="1"/>
  <c r="DN121" i="6"/>
  <c r="V121" i="7" s="1"/>
  <c r="DV122" i="6"/>
  <c r="AD122" i="7" s="1"/>
  <c r="DJ122" i="6"/>
  <c r="R122" i="7" s="1"/>
  <c r="ED122" i="6"/>
  <c r="AL122" i="7" s="1"/>
  <c r="DR122" i="6"/>
  <c r="Z122" i="7" s="1"/>
  <c r="DZ123" i="6"/>
  <c r="AH123" i="7" s="1"/>
  <c r="DN123" i="6"/>
  <c r="V123" i="7" s="1"/>
  <c r="DV124" i="6"/>
  <c r="AD124" i="7" s="1"/>
  <c r="DJ124" i="6"/>
  <c r="R124" i="7" s="1"/>
  <c r="ED124" i="6"/>
  <c r="AL124" i="7" s="1"/>
  <c r="DR124" i="6"/>
  <c r="Z124" i="7" s="1"/>
  <c r="DZ125" i="6"/>
  <c r="AH125" i="7" s="1"/>
  <c r="DN125" i="6"/>
  <c r="V125" i="7" s="1"/>
  <c r="DV126" i="6"/>
  <c r="AD126" i="7" s="1"/>
  <c r="DJ126" i="6"/>
  <c r="R126" i="7" s="1"/>
  <c r="ED126" i="6"/>
  <c r="AL126" i="7" s="1"/>
  <c r="DR126" i="6"/>
  <c r="Z126" i="7" s="1"/>
  <c r="DZ127" i="6"/>
  <c r="AH127" i="7" s="1"/>
  <c r="DN127" i="6"/>
  <c r="V127" i="7" s="1"/>
  <c r="DV128" i="6"/>
  <c r="AD128" i="7" s="1"/>
  <c r="DJ128" i="6"/>
  <c r="R128" i="7" s="1"/>
  <c r="ED128" i="6"/>
  <c r="AL128" i="7" s="1"/>
  <c r="DR128" i="6"/>
  <c r="Z128" i="7" s="1"/>
  <c r="DZ129" i="6"/>
  <c r="AH129" i="7" s="1"/>
  <c r="DN129" i="6"/>
  <c r="V129" i="7" s="1"/>
  <c r="DV130" i="6"/>
  <c r="AD130" i="7" s="1"/>
  <c r="DJ130" i="6"/>
  <c r="R130" i="7" s="1"/>
  <c r="ED130" i="6"/>
  <c r="AL130" i="7" s="1"/>
  <c r="DR130" i="6"/>
  <c r="Z130" i="7" s="1"/>
  <c r="DZ131" i="6"/>
  <c r="AH131" i="7" s="1"/>
  <c r="DN131" i="6"/>
  <c r="V131" i="7" s="1"/>
  <c r="DV132" i="6"/>
  <c r="AD132" i="7" s="1"/>
  <c r="DJ132" i="6"/>
  <c r="R132" i="7" s="1"/>
  <c r="ED132" i="6"/>
  <c r="AL132" i="7" s="1"/>
  <c r="DR132" i="6"/>
  <c r="Z132" i="7" s="1"/>
  <c r="DZ133" i="6"/>
  <c r="AH133" i="7" s="1"/>
  <c r="DN133" i="6"/>
  <c r="V133" i="7" s="1"/>
  <c r="DV134" i="6"/>
  <c r="AD134" i="7" s="1"/>
  <c r="DJ134" i="6"/>
  <c r="R134" i="7" s="1"/>
  <c r="ED134" i="6"/>
  <c r="AL134" i="7" s="1"/>
  <c r="DR134" i="6"/>
  <c r="Z134" i="7" s="1"/>
  <c r="DS135" i="6"/>
  <c r="AA135" i="7" s="1"/>
  <c r="EE135" i="6"/>
  <c r="AM135" i="7" s="1"/>
  <c r="DQ136" i="6"/>
  <c r="Y136" i="7" s="1"/>
  <c r="EC136" i="6"/>
  <c r="AK136" i="7" s="1"/>
  <c r="DS137" i="6"/>
  <c r="AA137" i="7" s="1"/>
  <c r="EE137" i="6"/>
  <c r="AM137" i="7" s="1"/>
  <c r="EC138" i="6"/>
  <c r="AK138" i="7" s="1"/>
  <c r="DQ138" i="6"/>
  <c r="Y138" i="7" s="1"/>
  <c r="DW121" i="6"/>
  <c r="AE121" i="7" s="1"/>
  <c r="DK121" i="6"/>
  <c r="S121" i="7" s="1"/>
  <c r="EA121" i="6"/>
  <c r="AI121" i="7" s="1"/>
  <c r="DO121" i="6"/>
  <c r="W121" i="7" s="1"/>
  <c r="EE121" i="6"/>
  <c r="AM121" i="7" s="1"/>
  <c r="DS121" i="6"/>
  <c r="AA121" i="7" s="1"/>
  <c r="DW122" i="6"/>
  <c r="AE122" i="7" s="1"/>
  <c r="DK122" i="6"/>
  <c r="S122" i="7" s="1"/>
  <c r="EA122" i="6"/>
  <c r="AI122" i="7" s="1"/>
  <c r="DO122" i="6"/>
  <c r="W122" i="7" s="1"/>
  <c r="EE122" i="6"/>
  <c r="AM122" i="7" s="1"/>
  <c r="DS122" i="6"/>
  <c r="AA122" i="7" s="1"/>
  <c r="DW123" i="6"/>
  <c r="AE123" i="7" s="1"/>
  <c r="DK123" i="6"/>
  <c r="S123" i="7" s="1"/>
  <c r="EA123" i="6"/>
  <c r="AI123" i="7" s="1"/>
  <c r="DO123" i="6"/>
  <c r="W123" i="7" s="1"/>
  <c r="EE123" i="6"/>
  <c r="AM123" i="7" s="1"/>
  <c r="DS123" i="6"/>
  <c r="AA123" i="7" s="1"/>
  <c r="DW124" i="6"/>
  <c r="AE124" i="7" s="1"/>
  <c r="DK124" i="6"/>
  <c r="S124" i="7" s="1"/>
  <c r="EA124" i="6"/>
  <c r="AI124" i="7" s="1"/>
  <c r="DO124" i="6"/>
  <c r="W124" i="7" s="1"/>
  <c r="EE124" i="6"/>
  <c r="AM124" i="7" s="1"/>
  <c r="DS124" i="6"/>
  <c r="AA124" i="7" s="1"/>
  <c r="DW125" i="6"/>
  <c r="AE125" i="7" s="1"/>
  <c r="DK125" i="6"/>
  <c r="S125" i="7" s="1"/>
  <c r="EA125" i="6"/>
  <c r="AI125" i="7" s="1"/>
  <c r="DO125" i="6"/>
  <c r="W125" i="7" s="1"/>
  <c r="EE125" i="6"/>
  <c r="AM125" i="7" s="1"/>
  <c r="DS125" i="6"/>
  <c r="AA125" i="7" s="1"/>
  <c r="DW126" i="6"/>
  <c r="AE126" i="7" s="1"/>
  <c r="DK126" i="6"/>
  <c r="S126" i="7" s="1"/>
  <c r="EA126" i="6"/>
  <c r="AI126" i="7" s="1"/>
  <c r="DO126" i="6"/>
  <c r="W126" i="7" s="1"/>
  <c r="EE126" i="6"/>
  <c r="AM126" i="7" s="1"/>
  <c r="DS126" i="6"/>
  <c r="AA126" i="7" s="1"/>
  <c r="DW127" i="6"/>
  <c r="AE127" i="7" s="1"/>
  <c r="DK127" i="6"/>
  <c r="S127" i="7" s="1"/>
  <c r="EA127" i="6"/>
  <c r="AI127" i="7" s="1"/>
  <c r="DO127" i="6"/>
  <c r="W127" i="7" s="1"/>
  <c r="EE127" i="6"/>
  <c r="AM127" i="7" s="1"/>
  <c r="DS127" i="6"/>
  <c r="AA127" i="7" s="1"/>
  <c r="DW128" i="6"/>
  <c r="AE128" i="7" s="1"/>
  <c r="DK128" i="6"/>
  <c r="S128" i="7" s="1"/>
  <c r="EA128" i="6"/>
  <c r="AI128" i="7" s="1"/>
  <c r="DO128" i="6"/>
  <c r="W128" i="7" s="1"/>
  <c r="EE128" i="6"/>
  <c r="AM128" i="7" s="1"/>
  <c r="DS128" i="6"/>
  <c r="AA128" i="7" s="1"/>
  <c r="DW129" i="6"/>
  <c r="AE129" i="7" s="1"/>
  <c r="DK129" i="6"/>
  <c r="S129" i="7" s="1"/>
  <c r="EA129" i="6"/>
  <c r="AI129" i="7" s="1"/>
  <c r="DO129" i="6"/>
  <c r="W129" i="7" s="1"/>
  <c r="EE129" i="6"/>
  <c r="AM129" i="7" s="1"/>
  <c r="DS129" i="6"/>
  <c r="AA129" i="7" s="1"/>
  <c r="DW130" i="6"/>
  <c r="AE130" i="7" s="1"/>
  <c r="DK130" i="6"/>
  <c r="S130" i="7" s="1"/>
  <c r="EA130" i="6"/>
  <c r="AI130" i="7" s="1"/>
  <c r="DO130" i="6"/>
  <c r="W130" i="7" s="1"/>
  <c r="EE130" i="6"/>
  <c r="AM130" i="7" s="1"/>
  <c r="DS130" i="6"/>
  <c r="AA130" i="7" s="1"/>
  <c r="DW131" i="6"/>
  <c r="AE131" i="7" s="1"/>
  <c r="DK131" i="6"/>
  <c r="S131" i="7" s="1"/>
  <c r="EA131" i="6"/>
  <c r="AI131" i="7" s="1"/>
  <c r="DO131" i="6"/>
  <c r="W131" i="7" s="1"/>
  <c r="EE131" i="6"/>
  <c r="AM131" i="7" s="1"/>
  <c r="DS131" i="6"/>
  <c r="AA131" i="7" s="1"/>
  <c r="DW132" i="6"/>
  <c r="AE132" i="7" s="1"/>
  <c r="DK132" i="6"/>
  <c r="S132" i="7" s="1"/>
  <c r="EA132" i="6"/>
  <c r="AI132" i="7" s="1"/>
  <c r="DO132" i="6"/>
  <c r="W132" i="7" s="1"/>
  <c r="EE132" i="6"/>
  <c r="AM132" i="7" s="1"/>
  <c r="DS132" i="6"/>
  <c r="AA132" i="7" s="1"/>
  <c r="DW133" i="6"/>
  <c r="AE133" i="7" s="1"/>
  <c r="DK133" i="6"/>
  <c r="S133" i="7" s="1"/>
  <c r="EA133" i="6"/>
  <c r="AI133" i="7" s="1"/>
  <c r="DO133" i="6"/>
  <c r="W133" i="7" s="1"/>
  <c r="EE133" i="6"/>
  <c r="AM133" i="7" s="1"/>
  <c r="DS133" i="6"/>
  <c r="AA133" i="7" s="1"/>
  <c r="DW134" i="6"/>
  <c r="AE134" i="7" s="1"/>
  <c r="DK134" i="6"/>
  <c r="S134" i="7" s="1"/>
  <c r="EA134" i="6"/>
  <c r="AI134" i="7" s="1"/>
  <c r="DO134" i="6"/>
  <c r="W134" i="7" s="1"/>
  <c r="EE134" i="6"/>
  <c r="AM134" i="7" s="1"/>
  <c r="DS134" i="6"/>
  <c r="AA134" i="7" s="1"/>
  <c r="DY135" i="6"/>
  <c r="AG135" i="7" s="1"/>
  <c r="DM135" i="6"/>
  <c r="U135" i="7" s="1"/>
  <c r="DW136" i="6"/>
  <c r="AE136" i="7" s="1"/>
  <c r="DK136" i="6"/>
  <c r="S136" i="7" s="1"/>
  <c r="EE136" i="6"/>
  <c r="AM136" i="7" s="1"/>
  <c r="DS136" i="6"/>
  <c r="AA136" i="7" s="1"/>
  <c r="DY137" i="6"/>
  <c r="AG137" i="7" s="1"/>
  <c r="DM137" i="6"/>
  <c r="U137" i="7" s="1"/>
  <c r="DW138" i="6"/>
  <c r="AE138" i="7" s="1"/>
  <c r="DK138" i="6"/>
  <c r="S138" i="7" s="1"/>
  <c r="EE138" i="6"/>
  <c r="AM138" i="7" s="1"/>
  <c r="DS138" i="6"/>
  <c r="AA138" i="7" s="1"/>
  <c r="DX135" i="6"/>
  <c r="AF135" i="7" s="1"/>
  <c r="DL135" i="6"/>
  <c r="T135" i="7" s="1"/>
  <c r="EB135" i="6"/>
  <c r="AJ135" i="7" s="1"/>
  <c r="DP135" i="6"/>
  <c r="X135" i="7" s="1"/>
  <c r="EF135" i="6"/>
  <c r="AN135" i="7" s="1"/>
  <c r="DT135" i="6"/>
  <c r="AB135" i="7" s="1"/>
  <c r="DX136" i="6"/>
  <c r="AF136" i="7" s="1"/>
  <c r="DL136" i="6"/>
  <c r="T136" i="7" s="1"/>
  <c r="EB136" i="6"/>
  <c r="AJ136" i="7" s="1"/>
  <c r="DP136" i="6"/>
  <c r="X136" i="7" s="1"/>
  <c r="EF136" i="6"/>
  <c r="AN136" i="7" s="1"/>
  <c r="DT136" i="6"/>
  <c r="AB136" i="7" s="1"/>
  <c r="DX137" i="6"/>
  <c r="AF137" i="7" s="1"/>
  <c r="DL137" i="6"/>
  <c r="T137" i="7" s="1"/>
  <c r="EB137" i="6"/>
  <c r="AJ137" i="7" s="1"/>
  <c r="DP137" i="6"/>
  <c r="X137" i="7" s="1"/>
  <c r="EF137" i="6"/>
  <c r="AN137" i="7" s="1"/>
  <c r="DT137" i="6"/>
  <c r="AB137" i="7" s="1"/>
  <c r="DX138" i="6"/>
  <c r="AF138" i="7" s="1"/>
  <c r="DL138" i="6"/>
  <c r="T138" i="7" s="1"/>
  <c r="EB138" i="6"/>
  <c r="AJ138" i="7" s="1"/>
  <c r="DP138" i="6"/>
  <c r="X138" i="7" s="1"/>
  <c r="EF138" i="6"/>
  <c r="AN138" i="7" s="1"/>
  <c r="DT138" i="6"/>
  <c r="AB138" i="7" s="1"/>
  <c r="DX139" i="6"/>
  <c r="AF139" i="7" s="1"/>
  <c r="DL139" i="6"/>
  <c r="T139" i="7" s="1"/>
  <c r="EB139" i="6"/>
  <c r="AJ139" i="7" s="1"/>
  <c r="DP139" i="6"/>
  <c r="X139" i="7" s="1"/>
  <c r="EF139" i="6"/>
  <c r="AN139" i="7" s="1"/>
  <c r="DT139" i="6"/>
  <c r="AB139" i="7" s="1"/>
  <c r="DX140" i="6"/>
  <c r="AF140" i="7" s="1"/>
  <c r="DL140" i="6"/>
  <c r="T140" i="7" s="1"/>
  <c r="EB140" i="6"/>
  <c r="AJ140" i="7" s="1"/>
  <c r="DP140" i="6"/>
  <c r="X140" i="7" s="1"/>
  <c r="EF140" i="6"/>
  <c r="AN140" i="7" s="1"/>
  <c r="DT140" i="6"/>
  <c r="AB140" i="7" s="1"/>
  <c r="DX141" i="6"/>
  <c r="AF141" i="7" s="1"/>
  <c r="DL141" i="6"/>
  <c r="T141" i="7" s="1"/>
  <c r="EB141" i="6"/>
  <c r="AJ141" i="7" s="1"/>
  <c r="DP141" i="6"/>
  <c r="X141" i="7" s="1"/>
  <c r="EF141" i="6"/>
  <c r="AN141" i="7" s="1"/>
  <c r="DT141" i="6"/>
  <c r="AB141" i="7" s="1"/>
  <c r="EA142" i="6"/>
  <c r="AI142" i="7" s="1"/>
  <c r="DO142" i="6"/>
  <c r="W142" i="7" s="1"/>
  <c r="DU143" i="6"/>
  <c r="AC143" i="7" s="1"/>
  <c r="DI143" i="6"/>
  <c r="Q143" i="7" s="1"/>
  <c r="EC143" i="6"/>
  <c r="AK143" i="7" s="1"/>
  <c r="DQ143" i="6"/>
  <c r="Y143" i="7" s="1"/>
  <c r="EE144" i="6"/>
  <c r="AM144" i="7" s="1"/>
  <c r="DS144" i="6"/>
  <c r="AA144" i="7" s="1"/>
  <c r="EC145" i="6"/>
  <c r="AK145" i="7" s="1"/>
  <c r="DQ145" i="6"/>
  <c r="Y145" i="7" s="1"/>
  <c r="DW139" i="6"/>
  <c r="AE139" i="7" s="1"/>
  <c r="DK139" i="6"/>
  <c r="S139" i="7" s="1"/>
  <c r="EA139" i="6"/>
  <c r="AI139" i="7" s="1"/>
  <c r="DO139" i="6"/>
  <c r="W139" i="7" s="1"/>
  <c r="EE139" i="6"/>
  <c r="AM139" i="7" s="1"/>
  <c r="DS139" i="6"/>
  <c r="AA139" i="7" s="1"/>
  <c r="DW140" i="6"/>
  <c r="AE140" i="7" s="1"/>
  <c r="DK140" i="6"/>
  <c r="S140" i="7" s="1"/>
  <c r="EA140" i="6"/>
  <c r="AI140" i="7" s="1"/>
  <c r="DO140" i="6"/>
  <c r="W140" i="7" s="1"/>
  <c r="EE140" i="6"/>
  <c r="AM140" i="7" s="1"/>
  <c r="DS140" i="6"/>
  <c r="AA140" i="7" s="1"/>
  <c r="DW141" i="6"/>
  <c r="AE141" i="7" s="1"/>
  <c r="DK141" i="6"/>
  <c r="S141" i="7" s="1"/>
  <c r="EA141" i="6"/>
  <c r="AI141" i="7" s="1"/>
  <c r="DO141" i="6"/>
  <c r="W141" i="7" s="1"/>
  <c r="EE141" i="6"/>
  <c r="AM141" i="7" s="1"/>
  <c r="DS141" i="6"/>
  <c r="AA141" i="7" s="1"/>
  <c r="DY142" i="6"/>
  <c r="AG142" i="7" s="1"/>
  <c r="DM142" i="6"/>
  <c r="U142" i="7" s="1"/>
  <c r="DW143" i="6"/>
  <c r="AE143" i="7" s="1"/>
  <c r="DK143" i="6"/>
  <c r="S143" i="7" s="1"/>
  <c r="EE143" i="6"/>
  <c r="AM143" i="7" s="1"/>
  <c r="DS143" i="6"/>
  <c r="AA143" i="7" s="1"/>
  <c r="DY145" i="6"/>
  <c r="AG145" i="7" s="1"/>
  <c r="DM145" i="6"/>
  <c r="U145" i="7" s="1"/>
  <c r="DX142" i="6"/>
  <c r="AF142" i="7" s="1"/>
  <c r="DL142" i="6"/>
  <c r="T142" i="7" s="1"/>
  <c r="EB142" i="6"/>
  <c r="AJ142" i="7" s="1"/>
  <c r="DP142" i="6"/>
  <c r="X142" i="7" s="1"/>
  <c r="EF142" i="6"/>
  <c r="AN142" i="7" s="1"/>
  <c r="DT142" i="6"/>
  <c r="AB142" i="7" s="1"/>
  <c r="DX143" i="6"/>
  <c r="AF143" i="7" s="1"/>
  <c r="DL143" i="6"/>
  <c r="T143" i="7" s="1"/>
  <c r="EB143" i="6"/>
  <c r="AJ143" i="7" s="1"/>
  <c r="DP143" i="6"/>
  <c r="X143" i="7" s="1"/>
  <c r="EF143" i="6"/>
  <c r="AN143" i="7" s="1"/>
  <c r="DT143" i="6"/>
  <c r="AB143" i="7" s="1"/>
  <c r="DY144" i="6"/>
  <c r="AG144" i="7" s="1"/>
  <c r="DM144" i="6"/>
  <c r="U144" i="7" s="1"/>
  <c r="DW145" i="6"/>
  <c r="AE145" i="7" s="1"/>
  <c r="DK145" i="6"/>
  <c r="S145" i="7" s="1"/>
  <c r="EE145" i="6"/>
  <c r="AM145" i="7" s="1"/>
  <c r="DS145" i="6"/>
  <c r="AA145" i="7" s="1"/>
  <c r="DY146" i="6"/>
  <c r="AG146" i="7" s="1"/>
  <c r="DM146" i="6"/>
  <c r="U146" i="7" s="1"/>
  <c r="DW147" i="6"/>
  <c r="AE147" i="7" s="1"/>
  <c r="DK147" i="6"/>
  <c r="S147" i="7" s="1"/>
  <c r="EE147" i="6"/>
  <c r="AM147" i="7" s="1"/>
  <c r="DS147" i="6"/>
  <c r="AA147" i="7" s="1"/>
  <c r="DY148" i="6"/>
  <c r="AG148" i="7" s="1"/>
  <c r="DM148" i="6"/>
  <c r="U148" i="7" s="1"/>
  <c r="DW146" i="6"/>
  <c r="AE146" i="7" s="1"/>
  <c r="DK146" i="6"/>
  <c r="S146" i="7" s="1"/>
  <c r="EE146" i="6"/>
  <c r="AM146" i="7" s="1"/>
  <c r="DS146" i="6"/>
  <c r="AA146" i="7" s="1"/>
  <c r="DY147" i="6"/>
  <c r="AG147" i="7" s="1"/>
  <c r="DM147" i="6"/>
  <c r="U147" i="7" s="1"/>
  <c r="DW148" i="6"/>
  <c r="AE148" i="7" s="1"/>
  <c r="DK148" i="6"/>
  <c r="S148" i="7" s="1"/>
  <c r="EE148" i="6"/>
  <c r="AM148" i="7" s="1"/>
  <c r="DS148" i="6"/>
  <c r="AA148" i="7" s="1"/>
  <c r="DW149" i="6"/>
  <c r="AE149" i="7" s="1"/>
  <c r="DK149" i="6"/>
  <c r="S149" i="7" s="1"/>
  <c r="EA149" i="6"/>
  <c r="AI149" i="7" s="1"/>
  <c r="DO149" i="6"/>
  <c r="W149" i="7" s="1"/>
  <c r="EE149" i="6"/>
  <c r="AM149" i="7" s="1"/>
  <c r="DS149" i="6"/>
  <c r="AA149" i="7" s="1"/>
  <c r="DZ150" i="6"/>
  <c r="AH150" i="7" s="1"/>
  <c r="DN150" i="6"/>
  <c r="V150" i="7" s="1"/>
  <c r="DV151" i="6"/>
  <c r="AD151" i="7" s="1"/>
  <c r="DJ151" i="6"/>
  <c r="R151" i="7" s="1"/>
  <c r="ED151" i="6"/>
  <c r="AL151" i="7" s="1"/>
  <c r="DR151" i="6"/>
  <c r="Z151" i="7" s="1"/>
  <c r="DZ152" i="6"/>
  <c r="AH152" i="7" s="1"/>
  <c r="DN152" i="6"/>
  <c r="V152" i="7" s="1"/>
  <c r="DW153" i="6"/>
  <c r="AE153" i="7" s="1"/>
  <c r="DK153" i="6"/>
  <c r="S153" i="7" s="1"/>
  <c r="EC154" i="6"/>
  <c r="AK154" i="7" s="1"/>
  <c r="DQ154" i="6"/>
  <c r="Y154" i="7" s="1"/>
  <c r="DX144" i="6"/>
  <c r="AF144" i="7" s="1"/>
  <c r="DL144" i="6"/>
  <c r="T144" i="7" s="1"/>
  <c r="EB144" i="6"/>
  <c r="AJ144" i="7" s="1"/>
  <c r="DP144" i="6"/>
  <c r="X144" i="7" s="1"/>
  <c r="EF144" i="6"/>
  <c r="AN144" i="7" s="1"/>
  <c r="DT144" i="6"/>
  <c r="AB144" i="7" s="1"/>
  <c r="DX145" i="6"/>
  <c r="AF145" i="7" s="1"/>
  <c r="DL145" i="6"/>
  <c r="T145" i="7" s="1"/>
  <c r="EB145" i="6"/>
  <c r="AJ145" i="7" s="1"/>
  <c r="DP145" i="6"/>
  <c r="X145" i="7" s="1"/>
  <c r="EF145" i="6"/>
  <c r="AN145" i="7" s="1"/>
  <c r="DT145" i="6"/>
  <c r="AB145" i="7" s="1"/>
  <c r="DX146" i="6"/>
  <c r="AF146" i="7" s="1"/>
  <c r="DL146" i="6"/>
  <c r="T146" i="7" s="1"/>
  <c r="EB146" i="6"/>
  <c r="AJ146" i="7" s="1"/>
  <c r="DP146" i="6"/>
  <c r="X146" i="7" s="1"/>
  <c r="EF146" i="6"/>
  <c r="AN146" i="7" s="1"/>
  <c r="DT146" i="6"/>
  <c r="AB146" i="7" s="1"/>
  <c r="DX147" i="6"/>
  <c r="AF147" i="7" s="1"/>
  <c r="DL147" i="6"/>
  <c r="T147" i="7" s="1"/>
  <c r="EB147" i="6"/>
  <c r="AJ147" i="7" s="1"/>
  <c r="DP147" i="6"/>
  <c r="X147" i="7" s="1"/>
  <c r="EF147" i="6"/>
  <c r="AN147" i="7" s="1"/>
  <c r="DT147" i="6"/>
  <c r="AB147" i="7" s="1"/>
  <c r="DX148" i="6"/>
  <c r="AF148" i="7" s="1"/>
  <c r="DL148" i="6"/>
  <c r="T148" i="7" s="1"/>
  <c r="EB148" i="6"/>
  <c r="AJ148" i="7" s="1"/>
  <c r="DP148" i="6"/>
  <c r="X148" i="7" s="1"/>
  <c r="EF148" i="6"/>
  <c r="AN148" i="7" s="1"/>
  <c r="DT148" i="6"/>
  <c r="AB148" i="7" s="1"/>
  <c r="DX149" i="6"/>
  <c r="AF149" i="7" s="1"/>
  <c r="DL149" i="6"/>
  <c r="T149" i="7" s="1"/>
  <c r="EB149" i="6"/>
  <c r="AJ149" i="7" s="1"/>
  <c r="DP149" i="6"/>
  <c r="X149" i="7" s="1"/>
  <c r="EF149" i="6"/>
  <c r="AN149" i="7" s="1"/>
  <c r="DT149" i="6"/>
  <c r="AB149" i="7" s="1"/>
  <c r="EB150" i="6"/>
  <c r="AJ150" i="7" s="1"/>
  <c r="DP150" i="6"/>
  <c r="X150" i="7" s="1"/>
  <c r="DX151" i="6"/>
  <c r="AF151" i="7" s="1"/>
  <c r="DL151" i="6"/>
  <c r="T151" i="7" s="1"/>
  <c r="EF151" i="6"/>
  <c r="AN151" i="7" s="1"/>
  <c r="DT151" i="6"/>
  <c r="AB151" i="7" s="1"/>
  <c r="EB152" i="6"/>
  <c r="AJ152" i="7" s="1"/>
  <c r="DP152" i="6"/>
  <c r="X152" i="7" s="1"/>
  <c r="DO153" i="6"/>
  <c r="W153" i="7" s="1"/>
  <c r="EA153" i="6"/>
  <c r="AI153" i="7" s="1"/>
  <c r="DU150" i="6"/>
  <c r="AC150" i="7" s="1"/>
  <c r="DI150" i="6"/>
  <c r="Q150" i="7" s="1"/>
  <c r="DY150" i="6"/>
  <c r="AG150" i="7" s="1"/>
  <c r="DM150" i="6"/>
  <c r="U150" i="7" s="1"/>
  <c r="EC150" i="6"/>
  <c r="AK150" i="7" s="1"/>
  <c r="DQ150" i="6"/>
  <c r="Y150" i="7" s="1"/>
  <c r="DU151" i="6"/>
  <c r="AC151" i="7" s="1"/>
  <c r="DI151" i="6"/>
  <c r="Q151" i="7" s="1"/>
  <c r="DY151" i="6"/>
  <c r="AG151" i="7" s="1"/>
  <c r="DM151" i="6"/>
  <c r="U151" i="7" s="1"/>
  <c r="EC151" i="6"/>
  <c r="AK151" i="7" s="1"/>
  <c r="DQ151" i="6"/>
  <c r="Y151" i="7" s="1"/>
  <c r="DU152" i="6"/>
  <c r="AC152" i="7" s="1"/>
  <c r="DI152" i="6"/>
  <c r="Q152" i="7" s="1"/>
  <c r="DY152" i="6"/>
  <c r="AG152" i="7" s="1"/>
  <c r="DM152" i="6"/>
  <c r="U152" i="7" s="1"/>
  <c r="EC152" i="6"/>
  <c r="AK152" i="7" s="1"/>
  <c r="DQ152" i="6"/>
  <c r="Y152" i="7" s="1"/>
  <c r="DU153" i="6"/>
  <c r="AC153" i="7" s="1"/>
  <c r="DI153" i="6"/>
  <c r="Q153" i="7" s="1"/>
  <c r="EC153" i="6"/>
  <c r="AK153" i="7" s="1"/>
  <c r="DQ153" i="6"/>
  <c r="Y153" i="7" s="1"/>
  <c r="DV153" i="6"/>
  <c r="AD153" i="7" s="1"/>
  <c r="DJ153" i="6"/>
  <c r="R153" i="7" s="1"/>
  <c r="DZ153" i="6"/>
  <c r="AH153" i="7" s="1"/>
  <c r="DN153" i="6"/>
  <c r="V153" i="7" s="1"/>
  <c r="ED153" i="6"/>
  <c r="AL153" i="7" s="1"/>
  <c r="DR153" i="6"/>
  <c r="Z153" i="7" s="1"/>
  <c r="DW154" i="6"/>
  <c r="AE154" i="7" s="1"/>
  <c r="DK154" i="6"/>
  <c r="S154" i="7" s="1"/>
  <c r="EE154" i="6"/>
  <c r="AM154" i="7" s="1"/>
  <c r="DS154" i="6"/>
  <c r="AA154" i="7" s="1"/>
  <c r="DY155" i="6"/>
  <c r="AG155" i="7" s="1"/>
  <c r="DM155" i="6"/>
  <c r="U155" i="7" s="1"/>
  <c r="DW155" i="6"/>
  <c r="AE155" i="7" s="1"/>
  <c r="DK155" i="6"/>
  <c r="S155" i="7" s="1"/>
  <c r="EE155" i="6"/>
  <c r="AM155" i="7" s="1"/>
  <c r="DS155" i="6"/>
  <c r="AA155" i="7" s="1"/>
  <c r="DX154" i="6"/>
  <c r="AF154" i="7" s="1"/>
  <c r="DL154" i="6"/>
  <c r="T154" i="7" s="1"/>
  <c r="EB154" i="6"/>
  <c r="AJ154" i="7" s="1"/>
  <c r="DP154" i="6"/>
  <c r="X154" i="7" s="1"/>
  <c r="EF154" i="6"/>
  <c r="AN154" i="7" s="1"/>
  <c r="DT154" i="6"/>
  <c r="AB154" i="7" s="1"/>
  <c r="DX155" i="6"/>
  <c r="AF155" i="7" s="1"/>
  <c r="DL155" i="6"/>
  <c r="T155" i="7" s="1"/>
  <c r="EB155" i="6"/>
  <c r="AJ155" i="7" s="1"/>
  <c r="DP155" i="6"/>
  <c r="X155" i="7" s="1"/>
  <c r="EF155" i="6"/>
  <c r="AN155" i="7" s="1"/>
  <c r="DT155" i="6"/>
  <c r="AB155" i="7" s="1"/>
  <c r="C178" i="2"/>
  <c r="D178" i="2" s="1"/>
  <c r="F178" i="2" s="1"/>
  <c r="AZ41" i="7" l="1"/>
  <c r="BX41" i="7" s="1"/>
  <c r="AV40" i="7"/>
  <c r="BT40" i="7" s="1"/>
  <c r="AU39" i="7"/>
  <c r="BS39" i="7" s="1"/>
  <c r="AY38" i="7"/>
  <c r="BW38" i="7" s="1"/>
  <c r="AU38" i="7"/>
  <c r="BS38" i="7" s="1"/>
  <c r="AY37" i="7"/>
  <c r="BW37" i="7" s="1"/>
  <c r="AQ37" i="7"/>
  <c r="BO37" i="7" s="1"/>
  <c r="AU36" i="7"/>
  <c r="BS36" i="7" s="1"/>
  <c r="AY35" i="7"/>
  <c r="BW35" i="7" s="1"/>
  <c r="AQ35" i="7"/>
  <c r="BO35" i="7" s="1"/>
  <c r="AU34" i="7"/>
  <c r="BS34" i="7" s="1"/>
  <c r="AY33" i="7"/>
  <c r="BW33" i="7" s="1"/>
  <c r="AQ33" i="7"/>
  <c r="BO33" i="7" s="1"/>
  <c r="AY32" i="7"/>
  <c r="BW32" i="7" s="1"/>
  <c r="AQ32" i="7"/>
  <c r="BO32" i="7" s="1"/>
  <c r="AU31" i="7"/>
  <c r="BS31" i="7" s="1"/>
  <c r="AY30" i="7"/>
  <c r="BW30" i="7" s="1"/>
  <c r="AU30" i="7"/>
  <c r="BS30" i="7" s="1"/>
  <c r="AY29" i="7"/>
  <c r="BW29" i="7" s="1"/>
  <c r="AQ29" i="7"/>
  <c r="BO29" i="7" s="1"/>
  <c r="AU28" i="7"/>
  <c r="BS28" i="7" s="1"/>
  <c r="AY27" i="7"/>
  <c r="BW27" i="7" s="1"/>
  <c r="AQ27" i="7"/>
  <c r="BO27" i="7" s="1"/>
  <c r="AY26" i="7"/>
  <c r="BW26" i="7" s="1"/>
  <c r="AQ26" i="7"/>
  <c r="BO26" i="7" s="1"/>
  <c r="AU25" i="7"/>
  <c r="BS25" i="7" s="1"/>
  <c r="AY24" i="7"/>
  <c r="BW24" i="7" s="1"/>
  <c r="AQ24" i="7"/>
  <c r="BO24" i="7" s="1"/>
  <c r="AY23" i="7"/>
  <c r="BW23" i="7" s="1"/>
  <c r="AQ23" i="7"/>
  <c r="BO23" i="7" s="1"/>
  <c r="AU22" i="7"/>
  <c r="BS22" i="7" s="1"/>
  <c r="AY21" i="7"/>
  <c r="BW21" i="7" s="1"/>
  <c r="AQ21" i="7"/>
  <c r="BO21" i="7" s="1"/>
  <c r="AY20" i="7"/>
  <c r="BW20" i="7" s="1"/>
  <c r="AQ20" i="7"/>
  <c r="BO20" i="7" s="1"/>
  <c r="AY19" i="7"/>
  <c r="BW19" i="7" s="1"/>
  <c r="AQ19" i="7"/>
  <c r="BO19" i="7" s="1"/>
  <c r="AU18" i="7"/>
  <c r="BS18" i="7" s="1"/>
  <c r="AY17" i="7"/>
  <c r="BW17" i="7" s="1"/>
  <c r="AQ17" i="7"/>
  <c r="BO17" i="7" s="1"/>
  <c r="AY16" i="7"/>
  <c r="BW16" i="7" s="1"/>
  <c r="AQ16" i="7"/>
  <c r="BO16" i="7" s="1"/>
  <c r="AU15" i="7"/>
  <c r="BS15" i="7" s="1"/>
  <c r="AY14" i="7"/>
  <c r="BW14" i="7" s="1"/>
  <c r="AQ14" i="7"/>
  <c r="BO14" i="7" s="1"/>
  <c r="AU13" i="7"/>
  <c r="BS13" i="7" s="1"/>
  <c r="AQ13" i="7"/>
  <c r="BO13" i="7" s="1"/>
  <c r="AU12" i="7"/>
  <c r="BS12" i="7" s="1"/>
  <c r="AY11" i="7"/>
  <c r="BW11" i="7" s="1"/>
  <c r="AQ11" i="7"/>
  <c r="BO11" i="7" s="1"/>
  <c r="AU10" i="7"/>
  <c r="BS10" i="7" s="1"/>
  <c r="AY9" i="7"/>
  <c r="BW9" i="7" s="1"/>
  <c r="AQ9" i="7"/>
  <c r="BO9" i="7" s="1"/>
  <c r="AU8" i="7"/>
  <c r="BS8" i="7" s="1"/>
  <c r="AY7" i="7"/>
  <c r="BW7" i="7" s="1"/>
  <c r="AQ7" i="7"/>
  <c r="BO7" i="7" s="1"/>
  <c r="AU6" i="7"/>
  <c r="BS6" i="7" s="1"/>
  <c r="AY5" i="7"/>
  <c r="BW5" i="7" s="1"/>
  <c r="AU5" i="7"/>
  <c r="BS5" i="7" s="1"/>
  <c r="AZ155" i="7"/>
  <c r="BX155" i="7" s="1"/>
  <c r="AV155" i="7"/>
  <c r="BT155" i="7" s="1"/>
  <c r="AR155" i="7"/>
  <c r="BP155" i="7" s="1"/>
  <c r="AZ154" i="7"/>
  <c r="BX154" i="7" s="1"/>
  <c r="AV154" i="7"/>
  <c r="BT154" i="7" s="1"/>
  <c r="AR154" i="7"/>
  <c r="BP154" i="7" s="1"/>
  <c r="AY155" i="7"/>
  <c r="BW155" i="7" s="1"/>
  <c r="AQ155" i="7"/>
  <c r="BO155" i="7" s="1"/>
  <c r="AY154" i="7"/>
  <c r="BW154" i="7" s="1"/>
  <c r="AQ154" i="7"/>
  <c r="BO154" i="7" s="1"/>
  <c r="AX153" i="7"/>
  <c r="BV153" i="7" s="1"/>
  <c r="AT153" i="7"/>
  <c r="BR153" i="7" s="1"/>
  <c r="AP153" i="7"/>
  <c r="BN153" i="7" s="1"/>
  <c r="AW153" i="7"/>
  <c r="BU153" i="7" s="1"/>
  <c r="AO153" i="7"/>
  <c r="BM153" i="7" s="1"/>
  <c r="AW152" i="7"/>
  <c r="BU152" i="7" s="1"/>
  <c r="AS152" i="7"/>
  <c r="BQ152" i="7" s="1"/>
  <c r="AO152" i="7"/>
  <c r="BM152" i="7" s="1"/>
  <c r="AW151" i="7"/>
  <c r="BU151" i="7" s="1"/>
  <c r="AS151" i="7"/>
  <c r="BQ151" i="7" s="1"/>
  <c r="AO151" i="7"/>
  <c r="BM151" i="7" s="1"/>
  <c r="AW150" i="7"/>
  <c r="BU150" i="7" s="1"/>
  <c r="AS150" i="7"/>
  <c r="BQ150" i="7" s="1"/>
  <c r="AO150" i="7"/>
  <c r="BM150" i="7" s="1"/>
  <c r="AZ151" i="7"/>
  <c r="BX151" i="7" s="1"/>
  <c r="AV150" i="7"/>
  <c r="BT150" i="7" s="1"/>
  <c r="AV149" i="7"/>
  <c r="BT149" i="7" s="1"/>
  <c r="AR149" i="7"/>
  <c r="BP149" i="7" s="1"/>
  <c r="AZ148" i="7"/>
  <c r="BX148" i="7" s="1"/>
  <c r="AR148" i="7"/>
  <c r="BP148" i="7" s="1"/>
  <c r="AZ147" i="7"/>
  <c r="BX147" i="7" s="1"/>
  <c r="AV147" i="7"/>
  <c r="BT147" i="7" s="1"/>
  <c r="AZ146" i="7"/>
  <c r="BX146" i="7" s="1"/>
  <c r="AV146" i="7"/>
  <c r="BT146" i="7" s="1"/>
  <c r="AR146" i="7"/>
  <c r="BP146" i="7" s="1"/>
  <c r="AV145" i="7"/>
  <c r="BT145" i="7" s="1"/>
  <c r="AR145" i="7"/>
  <c r="BP145" i="7" s="1"/>
  <c r="AZ144" i="7"/>
  <c r="BX144" i="7" s="1"/>
  <c r="AV144" i="7"/>
  <c r="BT144" i="7" s="1"/>
  <c r="AR144" i="7"/>
  <c r="BP144" i="7" s="1"/>
  <c r="AW154" i="7"/>
  <c r="BU154" i="7" s="1"/>
  <c r="AQ153" i="7"/>
  <c r="BO153" i="7" s="1"/>
  <c r="AT152" i="7"/>
  <c r="BR152" i="7" s="1"/>
  <c r="AX151" i="7"/>
  <c r="BV151" i="7" s="1"/>
  <c r="AP151" i="7"/>
  <c r="BN151" i="7" s="1"/>
  <c r="AY149" i="7"/>
  <c r="BW149" i="7" s="1"/>
  <c r="AU149" i="7"/>
  <c r="BS149" i="7" s="1"/>
  <c r="AQ149" i="7"/>
  <c r="BO149" i="7" s="1"/>
  <c r="AY148" i="7"/>
  <c r="BW148" i="7" s="1"/>
  <c r="AQ148" i="7"/>
  <c r="BO148" i="7" s="1"/>
  <c r="AS147" i="7"/>
  <c r="BQ147" i="7" s="1"/>
  <c r="AY146" i="7"/>
  <c r="BW146" i="7" s="1"/>
  <c r="AQ146" i="7"/>
  <c r="BO146" i="7" s="1"/>
  <c r="AS148" i="7"/>
  <c r="BQ148" i="7" s="1"/>
  <c r="AY147" i="7"/>
  <c r="BW147" i="7" s="1"/>
  <c r="AQ147" i="7"/>
  <c r="BO147" i="7" s="1"/>
  <c r="AS146" i="7"/>
  <c r="BQ146" i="7" s="1"/>
  <c r="AY145" i="7"/>
  <c r="BW145" i="7" s="1"/>
  <c r="AQ145" i="7"/>
  <c r="BO145" i="7" s="1"/>
  <c r="AZ143" i="7"/>
  <c r="BX143" i="7" s="1"/>
  <c r="AV143" i="7"/>
  <c r="BT143" i="7" s="1"/>
  <c r="AR143" i="7"/>
  <c r="BP143" i="7" s="1"/>
  <c r="AZ142" i="7"/>
  <c r="BX142" i="7" s="1"/>
  <c r="AV142" i="7"/>
  <c r="BT142" i="7" s="1"/>
  <c r="AR142" i="7"/>
  <c r="BP142" i="7" s="1"/>
  <c r="AS145" i="7"/>
  <c r="BQ145" i="7" s="1"/>
  <c r="AY143" i="7"/>
  <c r="BW143" i="7" s="1"/>
  <c r="AQ143" i="7"/>
  <c r="BO143" i="7" s="1"/>
  <c r="AY141" i="7"/>
  <c r="BW141" i="7" s="1"/>
  <c r="AU141" i="7"/>
  <c r="BS141" i="7" s="1"/>
  <c r="AQ141" i="7"/>
  <c r="BO141" i="7" s="1"/>
  <c r="AY140" i="7"/>
  <c r="BW140" i="7" s="1"/>
  <c r="AU140" i="7"/>
  <c r="BS140" i="7" s="1"/>
  <c r="AQ140" i="7"/>
  <c r="BO140" i="7" s="1"/>
  <c r="AY139" i="7"/>
  <c r="BW139" i="7" s="1"/>
  <c r="AU139" i="7"/>
  <c r="BS139" i="7" s="1"/>
  <c r="AQ139" i="7"/>
  <c r="BO139" i="7" s="1"/>
  <c r="AW145" i="7"/>
  <c r="BU145" i="7" s="1"/>
  <c r="AY144" i="7"/>
  <c r="BW144" i="7" s="1"/>
  <c r="AU142" i="7"/>
  <c r="BS142" i="7" s="1"/>
  <c r="AZ141" i="7"/>
  <c r="BX141" i="7" s="1"/>
  <c r="AV141" i="7"/>
  <c r="BT141" i="7" s="1"/>
  <c r="AR141" i="7"/>
  <c r="BP141" i="7" s="1"/>
  <c r="AV140" i="7"/>
  <c r="BT140" i="7" s="1"/>
  <c r="AR140" i="7"/>
  <c r="BP140" i="7" s="1"/>
  <c r="AZ139" i="7"/>
  <c r="BX139" i="7" s="1"/>
  <c r="AR139" i="7"/>
  <c r="BP139" i="7" s="1"/>
  <c r="AZ138" i="7"/>
  <c r="BX138" i="7" s="1"/>
  <c r="AV138" i="7"/>
  <c r="BT138" i="7" s="1"/>
  <c r="AZ137" i="7"/>
  <c r="BX137" i="7" s="1"/>
  <c r="AV137" i="7"/>
  <c r="BT137" i="7" s="1"/>
  <c r="AR137" i="7"/>
  <c r="BP137" i="7" s="1"/>
  <c r="AV136" i="7"/>
  <c r="BT136" i="7" s="1"/>
  <c r="AR136" i="7"/>
  <c r="BP136" i="7" s="1"/>
  <c r="AZ135" i="7"/>
  <c r="BX135" i="7" s="1"/>
  <c r="AR135" i="7"/>
  <c r="BP135" i="7" s="1"/>
  <c r="AY138" i="7"/>
  <c r="BW138" i="7" s="1"/>
  <c r="AQ138" i="7"/>
  <c r="BO138" i="7" s="1"/>
  <c r="AS137" i="7"/>
  <c r="BQ137" i="7" s="1"/>
  <c r="AY136" i="7"/>
  <c r="BW136" i="7" s="1"/>
  <c r="AQ136" i="7"/>
  <c r="BO136" i="7" s="1"/>
  <c r="AS135" i="7"/>
  <c r="BQ135" i="7" s="1"/>
  <c r="AY134" i="7"/>
  <c r="BW134" i="7" s="1"/>
  <c r="AU134" i="7"/>
  <c r="BS134" i="7" s="1"/>
  <c r="AQ134" i="7"/>
  <c r="BO134" i="7" s="1"/>
  <c r="AY133" i="7"/>
  <c r="BW133" i="7" s="1"/>
  <c r="AU133" i="7"/>
  <c r="BS133" i="7" s="1"/>
  <c r="AQ133" i="7"/>
  <c r="BO133" i="7" s="1"/>
  <c r="AY132" i="7"/>
  <c r="BW132" i="7" s="1"/>
  <c r="AU132" i="7"/>
  <c r="BS132" i="7" s="1"/>
  <c r="AQ132" i="7"/>
  <c r="BO132" i="7" s="1"/>
  <c r="AY131" i="7"/>
  <c r="BW131" i="7" s="1"/>
  <c r="AU131" i="7"/>
  <c r="BS131" i="7" s="1"/>
  <c r="AQ131" i="7"/>
  <c r="BO131" i="7" s="1"/>
  <c r="AY130" i="7"/>
  <c r="BW130" i="7" s="1"/>
  <c r="AU130" i="7"/>
  <c r="BS130" i="7" s="1"/>
  <c r="AQ130" i="7"/>
  <c r="BO130" i="7" s="1"/>
  <c r="AY129" i="7"/>
  <c r="BW129" i="7" s="1"/>
  <c r="AU129" i="7"/>
  <c r="BS129" i="7" s="1"/>
  <c r="AQ129" i="7"/>
  <c r="BO129" i="7" s="1"/>
  <c r="AY128" i="7"/>
  <c r="BW128" i="7" s="1"/>
  <c r="AQ128" i="7"/>
  <c r="BO128" i="7" s="1"/>
  <c r="AY127" i="7"/>
  <c r="BW127" i="7" s="1"/>
  <c r="AU127" i="7"/>
  <c r="BS127" i="7" s="1"/>
  <c r="AY126" i="7"/>
  <c r="BW126" i="7" s="1"/>
  <c r="AU126" i="7"/>
  <c r="BS126" i="7" s="1"/>
  <c r="AQ126" i="7"/>
  <c r="BO126" i="7" s="1"/>
  <c r="AU125" i="7"/>
  <c r="BS125" i="7" s="1"/>
  <c r="AQ125" i="7"/>
  <c r="BO125" i="7" s="1"/>
  <c r="AY124" i="7"/>
  <c r="BW124" i="7" s="1"/>
  <c r="AU124" i="7"/>
  <c r="BS124" i="7" s="1"/>
  <c r="AQ124" i="7"/>
  <c r="BO124" i="7" s="1"/>
  <c r="AY123" i="7"/>
  <c r="BW123" i="7" s="1"/>
  <c r="AU123" i="7"/>
  <c r="BS123" i="7" s="1"/>
  <c r="AQ123" i="7"/>
  <c r="BO123" i="7" s="1"/>
  <c r="AY122" i="7"/>
  <c r="BW122" i="7" s="1"/>
  <c r="AU122" i="7"/>
  <c r="BS122" i="7" s="1"/>
  <c r="AQ122" i="7"/>
  <c r="BO122" i="7" s="1"/>
  <c r="AY121" i="7"/>
  <c r="BW121" i="7" s="1"/>
  <c r="AU121" i="7"/>
  <c r="BS121" i="7" s="1"/>
  <c r="AQ121" i="7"/>
  <c r="BO121" i="7" s="1"/>
  <c r="AW138" i="7"/>
  <c r="BU138" i="7" s="1"/>
  <c r="AX134" i="7"/>
  <c r="BV134" i="7" s="1"/>
  <c r="AP134" i="7"/>
  <c r="BN134" i="7" s="1"/>
  <c r="AT133" i="7"/>
  <c r="BR133" i="7" s="1"/>
  <c r="AX132" i="7"/>
  <c r="BV132" i="7" s="1"/>
  <c r="AP132" i="7"/>
  <c r="BN132" i="7" s="1"/>
  <c r="AT131" i="7"/>
  <c r="BR131" i="7" s="1"/>
  <c r="AX130" i="7"/>
  <c r="BV130" i="7" s="1"/>
  <c r="AP130" i="7"/>
  <c r="BN130" i="7" s="1"/>
  <c r="AT129" i="7"/>
  <c r="BR129" i="7" s="1"/>
  <c r="AX128" i="7"/>
  <c r="BV128" i="7" s="1"/>
  <c r="AP128" i="7"/>
  <c r="BN128" i="7" s="1"/>
  <c r="AT127" i="7"/>
  <c r="BR127" i="7" s="1"/>
  <c r="AX126" i="7"/>
  <c r="BV126" i="7" s="1"/>
  <c r="AP126" i="7"/>
  <c r="BN126" i="7" s="1"/>
  <c r="AT125" i="7"/>
  <c r="BR125" i="7" s="1"/>
  <c r="AY120" i="7"/>
  <c r="BW120" i="7" s="1"/>
  <c r="AU120" i="7"/>
  <c r="BS120" i="7" s="1"/>
  <c r="AQ120" i="7"/>
  <c r="BO120" i="7" s="1"/>
  <c r="AY119" i="7"/>
  <c r="BW119" i="7" s="1"/>
  <c r="AU119" i="7"/>
  <c r="BS119" i="7" s="1"/>
  <c r="AQ119" i="7"/>
  <c r="BO119" i="7" s="1"/>
  <c r="AY118" i="7"/>
  <c r="BW118" i="7" s="1"/>
  <c r="AU118" i="7"/>
  <c r="BS118" i="7" s="1"/>
  <c r="AQ118" i="7"/>
  <c r="BO118" i="7" s="1"/>
  <c r="AY117" i="7"/>
  <c r="BW117" i="7" s="1"/>
  <c r="AU117" i="7"/>
  <c r="BS117" i="7" s="1"/>
  <c r="AQ117" i="7"/>
  <c r="BO117" i="7" s="1"/>
  <c r="AY116" i="7"/>
  <c r="BW116" i="7" s="1"/>
  <c r="AU116" i="7"/>
  <c r="BS116" i="7" s="1"/>
  <c r="AQ116" i="7"/>
  <c r="BO116" i="7" s="1"/>
  <c r="AY115" i="7"/>
  <c r="BW115" i="7" s="1"/>
  <c r="AU115" i="7"/>
  <c r="BS115" i="7" s="1"/>
  <c r="AQ115" i="7"/>
  <c r="BO115" i="7" s="1"/>
  <c r="AY114" i="7"/>
  <c r="BW114" i="7" s="1"/>
  <c r="AU114" i="7"/>
  <c r="BS114" i="7" s="1"/>
  <c r="AQ114" i="7"/>
  <c r="BO114" i="7" s="1"/>
  <c r="AY113" i="7"/>
  <c r="BW113" i="7" s="1"/>
  <c r="AU113" i="7"/>
  <c r="BS113" i="7" s="1"/>
  <c r="AQ113" i="7"/>
  <c r="BO113" i="7" s="1"/>
  <c r="AY112" i="7"/>
  <c r="BW112" i="7" s="1"/>
  <c r="AU112" i="7"/>
  <c r="BS112" i="7" s="1"/>
  <c r="AQ112" i="7"/>
  <c r="BO112" i="7" s="1"/>
  <c r="AY111" i="7"/>
  <c r="BW111" i="7" s="1"/>
  <c r="AU111" i="7"/>
  <c r="BS111" i="7" s="1"/>
  <c r="AQ111" i="7"/>
  <c r="BO111" i="7" s="1"/>
  <c r="AY110" i="7"/>
  <c r="BW110" i="7" s="1"/>
  <c r="AU110" i="7"/>
  <c r="BS110" i="7" s="1"/>
  <c r="AQ110" i="7"/>
  <c r="BO110" i="7" s="1"/>
  <c r="AY109" i="7"/>
  <c r="BW109" i="7" s="1"/>
  <c r="AU109" i="7"/>
  <c r="BS109" i="7" s="1"/>
  <c r="AQ109" i="7"/>
  <c r="BO109" i="7" s="1"/>
  <c r="AY108" i="7"/>
  <c r="BW108" i="7" s="1"/>
  <c r="AU108" i="7"/>
  <c r="BS108" i="7" s="1"/>
  <c r="AQ108" i="7"/>
  <c r="BO108" i="7" s="1"/>
  <c r="AY107" i="7"/>
  <c r="BW107" i="7" s="1"/>
  <c r="AU107" i="7"/>
  <c r="BS107" i="7" s="1"/>
  <c r="AQ107" i="7"/>
  <c r="BO107" i="7" s="1"/>
  <c r="AY106" i="7"/>
  <c r="BW106" i="7" s="1"/>
  <c r="AU106" i="7"/>
  <c r="BS106" i="7" s="1"/>
  <c r="AQ106" i="7"/>
  <c r="BO106" i="7" s="1"/>
  <c r="AY105" i="7"/>
  <c r="BW105" i="7" s="1"/>
  <c r="AQ105" i="7"/>
  <c r="BO105" i="7" s="1"/>
  <c r="AY104" i="7"/>
  <c r="BW104" i="7" s="1"/>
  <c r="AU104" i="7"/>
  <c r="BS104" i="7" s="1"/>
  <c r="AY103" i="7"/>
  <c r="BW103" i="7" s="1"/>
  <c r="AU103" i="7"/>
  <c r="BS103" i="7" s="1"/>
  <c r="AQ103" i="7"/>
  <c r="BO103" i="7" s="1"/>
  <c r="AU102" i="7"/>
  <c r="BS102" i="7" s="1"/>
  <c r="AQ102" i="7"/>
  <c r="BO102" i="7" s="1"/>
  <c r="AY101" i="7"/>
  <c r="BW101" i="7" s="1"/>
  <c r="AQ101" i="7"/>
  <c r="BO101" i="7" s="1"/>
  <c r="AY100" i="7"/>
  <c r="BW100" i="7" s="1"/>
  <c r="AU100" i="7"/>
  <c r="BS100" i="7" s="1"/>
  <c r="AY99" i="7"/>
  <c r="BW99" i="7" s="1"/>
  <c r="AU99" i="7"/>
  <c r="BS99" i="7" s="1"/>
  <c r="AQ99" i="7"/>
  <c r="BO99" i="7" s="1"/>
  <c r="AY98" i="7"/>
  <c r="BW98" i="7" s="1"/>
  <c r="AU98" i="7"/>
  <c r="BS98" i="7" s="1"/>
  <c r="AQ98" i="7"/>
  <c r="BO98" i="7" s="1"/>
  <c r="AY97" i="7"/>
  <c r="BW97" i="7" s="1"/>
  <c r="AU97" i="7"/>
  <c r="BS97" i="7" s="1"/>
  <c r="AQ97" i="7"/>
  <c r="BO97" i="7" s="1"/>
  <c r="AY96" i="7"/>
  <c r="BW96" i="7" s="1"/>
  <c r="AU96" i="7"/>
  <c r="BS96" i="7" s="1"/>
  <c r="AQ96" i="7"/>
  <c r="BO96" i="7" s="1"/>
  <c r="AZ134" i="7"/>
  <c r="BX134" i="7" s="1"/>
  <c r="AX120" i="7"/>
  <c r="BV120" i="7" s="1"/>
  <c r="AP120" i="7"/>
  <c r="BN120" i="7" s="1"/>
  <c r="AT119" i="7"/>
  <c r="BR119" i="7" s="1"/>
  <c r="AX118" i="7"/>
  <c r="BV118" i="7" s="1"/>
  <c r="AP118" i="7"/>
  <c r="BN118" i="7" s="1"/>
  <c r="AT117" i="7"/>
  <c r="BR117" i="7" s="1"/>
  <c r="AX116" i="7"/>
  <c r="BV116" i="7" s="1"/>
  <c r="AP116" i="7"/>
  <c r="BN116" i="7" s="1"/>
  <c r="AT115" i="7"/>
  <c r="BR115" i="7" s="1"/>
  <c r="AX114" i="7"/>
  <c r="BV114" i="7" s="1"/>
  <c r="AP114" i="7"/>
  <c r="BN114" i="7" s="1"/>
  <c r="AT113" i="7"/>
  <c r="BR113" i="7" s="1"/>
  <c r="AX112" i="7"/>
  <c r="BV112" i="7" s="1"/>
  <c r="AP112" i="7"/>
  <c r="BN112" i="7" s="1"/>
  <c r="AT111" i="7"/>
  <c r="BR111" i="7" s="1"/>
  <c r="AX110" i="7"/>
  <c r="BV110" i="7" s="1"/>
  <c r="AP110" i="7"/>
  <c r="BN110" i="7" s="1"/>
  <c r="AT109" i="7"/>
  <c r="BR109" i="7" s="1"/>
  <c r="AX108" i="7"/>
  <c r="BV108" i="7" s="1"/>
  <c r="AP108" i="7"/>
  <c r="BN108" i="7" s="1"/>
  <c r="AT107" i="7"/>
  <c r="BR107" i="7" s="1"/>
  <c r="AX106" i="7"/>
  <c r="BV106" i="7" s="1"/>
  <c r="AP106" i="7"/>
  <c r="BN106" i="7" s="1"/>
  <c r="AT105" i="7"/>
  <c r="BR105" i="7" s="1"/>
  <c r="AX104" i="7"/>
  <c r="BV104" i="7" s="1"/>
  <c r="AP104" i="7"/>
  <c r="BN104" i="7" s="1"/>
  <c r="AT103" i="7"/>
  <c r="BR103" i="7" s="1"/>
  <c r="AX102" i="7"/>
  <c r="BV102" i="7" s="1"/>
  <c r="AP102" i="7"/>
  <c r="BN102" i="7" s="1"/>
  <c r="AT101" i="7"/>
  <c r="BR101" i="7" s="1"/>
  <c r="AX100" i="7"/>
  <c r="BV100" i="7" s="1"/>
  <c r="AP100" i="7"/>
  <c r="BN100" i="7" s="1"/>
  <c r="AT99" i="7"/>
  <c r="BR99" i="7" s="1"/>
  <c r="AX98" i="7"/>
  <c r="BV98" i="7" s="1"/>
  <c r="AP98" i="7"/>
  <c r="BN98" i="7" s="1"/>
  <c r="AT97" i="7"/>
  <c r="BR97" i="7" s="1"/>
  <c r="AX96" i="7"/>
  <c r="BV96" i="7" s="1"/>
  <c r="AP96" i="7"/>
  <c r="BN96" i="7" s="1"/>
  <c r="AX95" i="7"/>
  <c r="BV95" i="7" s="1"/>
  <c r="AT95" i="7"/>
  <c r="BR95" i="7" s="1"/>
  <c r="AP95" i="7"/>
  <c r="BN95" i="7" s="1"/>
  <c r="AX94" i="7"/>
  <c r="BV94" i="7" s="1"/>
  <c r="AT94" i="7"/>
  <c r="BR94" i="7" s="1"/>
  <c r="AP94" i="7"/>
  <c r="BN94" i="7" s="1"/>
  <c r="AX93" i="7"/>
  <c r="BV93" i="7" s="1"/>
  <c r="AT93" i="7"/>
  <c r="BR93" i="7" s="1"/>
  <c r="AP93" i="7"/>
  <c r="BN93" i="7" s="1"/>
  <c r="AX92" i="7"/>
  <c r="BV92" i="7" s="1"/>
  <c r="AT92" i="7"/>
  <c r="BR92" i="7" s="1"/>
  <c r="AP92" i="7"/>
  <c r="BN92" i="7" s="1"/>
  <c r="AX91" i="7"/>
  <c r="BV91" i="7" s="1"/>
  <c r="AT91" i="7"/>
  <c r="BR91" i="7" s="1"/>
  <c r="AP91" i="7"/>
  <c r="BN91" i="7" s="1"/>
  <c r="AX90" i="7"/>
  <c r="BV90" i="7" s="1"/>
  <c r="AT90" i="7"/>
  <c r="BR90" i="7" s="1"/>
  <c r="AP90" i="7"/>
  <c r="BN90" i="7" s="1"/>
  <c r="AX89" i="7"/>
  <c r="BV89" i="7" s="1"/>
  <c r="AT89" i="7"/>
  <c r="BR89" i="7" s="1"/>
  <c r="AP89" i="7"/>
  <c r="BN89" i="7" s="1"/>
  <c r="AX88" i="7"/>
  <c r="BV88" i="7" s="1"/>
  <c r="AT88" i="7"/>
  <c r="BR88" i="7" s="1"/>
  <c r="AP88" i="7"/>
  <c r="BN88" i="7" s="1"/>
  <c r="AX87" i="7"/>
  <c r="BV87" i="7" s="1"/>
  <c r="AT87" i="7"/>
  <c r="BR87" i="7" s="1"/>
  <c r="AP87" i="7"/>
  <c r="BN87" i="7" s="1"/>
  <c r="AX86" i="7"/>
  <c r="BV86" i="7" s="1"/>
  <c r="AT86" i="7"/>
  <c r="BR86" i="7" s="1"/>
  <c r="AP86" i="7"/>
  <c r="BN86" i="7" s="1"/>
  <c r="AX85" i="7"/>
  <c r="BV85" i="7" s="1"/>
  <c r="AT85" i="7"/>
  <c r="BR85" i="7" s="1"/>
  <c r="AP85" i="7"/>
  <c r="BN85" i="7" s="1"/>
  <c r="AX84" i="7"/>
  <c r="BV84" i="7" s="1"/>
  <c r="AT84" i="7"/>
  <c r="BR84" i="7" s="1"/>
  <c r="AP84" i="7"/>
  <c r="BN84" i="7" s="1"/>
  <c r="AX83" i="7"/>
  <c r="BV83" i="7" s="1"/>
  <c r="AT83" i="7"/>
  <c r="BR83" i="7" s="1"/>
  <c r="AP83" i="7"/>
  <c r="BN83" i="7" s="1"/>
  <c r="AX82" i="7"/>
  <c r="BV82" i="7" s="1"/>
  <c r="AT82" i="7"/>
  <c r="BR82" i="7" s="1"/>
  <c r="AP82" i="7"/>
  <c r="BN82" i="7" s="1"/>
  <c r="AX81" i="7"/>
  <c r="BV81" i="7" s="1"/>
  <c r="AT81" i="7"/>
  <c r="BR81" i="7" s="1"/>
  <c r="AP81" i="7"/>
  <c r="BN81" i="7" s="1"/>
  <c r="AX80" i="7"/>
  <c r="BV80" i="7" s="1"/>
  <c r="AT80" i="7"/>
  <c r="BR80" i="7" s="1"/>
  <c r="AP80" i="7"/>
  <c r="BN80" i="7" s="1"/>
  <c r="AX79" i="7"/>
  <c r="BV79" i="7" s="1"/>
  <c r="AT79" i="7"/>
  <c r="BR79" i="7" s="1"/>
  <c r="AP79" i="7"/>
  <c r="BN79" i="7" s="1"/>
  <c r="AX78" i="7"/>
  <c r="BV78" i="7" s="1"/>
  <c r="AT78" i="7"/>
  <c r="BR78" i="7" s="1"/>
  <c r="AP78" i="7"/>
  <c r="BN78" i="7" s="1"/>
  <c r="AX77" i="7"/>
  <c r="BV77" i="7" s="1"/>
  <c r="AT77" i="7"/>
  <c r="BR77" i="7" s="1"/>
  <c r="AP77" i="7"/>
  <c r="BN77" i="7" s="1"/>
  <c r="AX76" i="7"/>
  <c r="BV76" i="7" s="1"/>
  <c r="AT76" i="7"/>
  <c r="BR76" i="7" s="1"/>
  <c r="AP76" i="7"/>
  <c r="BN76" i="7" s="1"/>
  <c r="AX75" i="7"/>
  <c r="BV75" i="7" s="1"/>
  <c r="AT75" i="7"/>
  <c r="BR75" i="7" s="1"/>
  <c r="AP75" i="7"/>
  <c r="BN75" i="7" s="1"/>
  <c r="AX74" i="7"/>
  <c r="BV74" i="7" s="1"/>
  <c r="AT74" i="7"/>
  <c r="BR74" i="7" s="1"/>
  <c r="AP74" i="7"/>
  <c r="BN74" i="7" s="1"/>
  <c r="AX73" i="7"/>
  <c r="BV73" i="7" s="1"/>
  <c r="AT73" i="7"/>
  <c r="BR73" i="7" s="1"/>
  <c r="AP73" i="7"/>
  <c r="BN73" i="7" s="1"/>
  <c r="AX72" i="7"/>
  <c r="BV72" i="7" s="1"/>
  <c r="AT72" i="7"/>
  <c r="BR72" i="7" s="1"/>
  <c r="AP72" i="7"/>
  <c r="BN72" i="7" s="1"/>
  <c r="AX71" i="7"/>
  <c r="BV71" i="7" s="1"/>
  <c r="AT71" i="7"/>
  <c r="BR71" i="7" s="1"/>
  <c r="AP71" i="7"/>
  <c r="BN71" i="7" s="1"/>
  <c r="AX70" i="7"/>
  <c r="BV70" i="7" s="1"/>
  <c r="AT70" i="7"/>
  <c r="BR70" i="7" s="1"/>
  <c r="AP70" i="7"/>
  <c r="BN70" i="7" s="1"/>
  <c r="AX69" i="7"/>
  <c r="BV69" i="7" s="1"/>
  <c r="AT69" i="7"/>
  <c r="BR69" i="7" s="1"/>
  <c r="AP69" i="7"/>
  <c r="BN69" i="7" s="1"/>
  <c r="AX68" i="7"/>
  <c r="BV68" i="7" s="1"/>
  <c r="AT68" i="7"/>
  <c r="BR68" i="7" s="1"/>
  <c r="AP68" i="7"/>
  <c r="BN68" i="7" s="1"/>
  <c r="AX67" i="7"/>
  <c r="BV67" i="7" s="1"/>
  <c r="AT67" i="7"/>
  <c r="BR67" i="7" s="1"/>
  <c r="AP67" i="7"/>
  <c r="BN67" i="7" s="1"/>
  <c r="AX66" i="7"/>
  <c r="BV66" i="7" s="1"/>
  <c r="AT66" i="7"/>
  <c r="BR66" i="7" s="1"/>
  <c r="AP66" i="7"/>
  <c r="BN66" i="7" s="1"/>
  <c r="AX65" i="7"/>
  <c r="BV65" i="7" s="1"/>
  <c r="AT65" i="7"/>
  <c r="BR65" i="7" s="1"/>
  <c r="AP65" i="7"/>
  <c r="BN65" i="7" s="1"/>
  <c r="AX64" i="7"/>
  <c r="BV64" i="7" s="1"/>
  <c r="AT64" i="7"/>
  <c r="BR64" i="7" s="1"/>
  <c r="AP64" i="7"/>
  <c r="BN64" i="7" s="1"/>
  <c r="AX63" i="7"/>
  <c r="BV63" i="7" s="1"/>
  <c r="AT63" i="7"/>
  <c r="BR63" i="7" s="1"/>
  <c r="AP63" i="7"/>
  <c r="BN63" i="7" s="1"/>
  <c r="AX62" i="7"/>
  <c r="BV62" i="7" s="1"/>
  <c r="AT62" i="7"/>
  <c r="BR62" i="7" s="1"/>
  <c r="AP62" i="7"/>
  <c r="BN62" i="7" s="1"/>
  <c r="AX61" i="7"/>
  <c r="BV61" i="7" s="1"/>
  <c r="AT61" i="7"/>
  <c r="BR61" i="7" s="1"/>
  <c r="AP61" i="7"/>
  <c r="BN61" i="7" s="1"/>
  <c r="AX60" i="7"/>
  <c r="BV60" i="7" s="1"/>
  <c r="AT60" i="7"/>
  <c r="BR60" i="7" s="1"/>
  <c r="AP60" i="7"/>
  <c r="BN60" i="7" s="1"/>
  <c r="AX59" i="7"/>
  <c r="BV59" i="7" s="1"/>
  <c r="AT59" i="7"/>
  <c r="BR59" i="7" s="1"/>
  <c r="AP59" i="7"/>
  <c r="BN59" i="7" s="1"/>
  <c r="AX58" i="7"/>
  <c r="BV58" i="7" s="1"/>
  <c r="AT58" i="7"/>
  <c r="BR58" i="7" s="1"/>
  <c r="AP58" i="7"/>
  <c r="BN58" i="7" s="1"/>
  <c r="AX57" i="7"/>
  <c r="BV57" i="7" s="1"/>
  <c r="AT57" i="7"/>
  <c r="BR57" i="7" s="1"/>
  <c r="AP57" i="7"/>
  <c r="BN57" i="7" s="1"/>
  <c r="AX56" i="7"/>
  <c r="BV56" i="7" s="1"/>
  <c r="AT56" i="7"/>
  <c r="BR56" i="7" s="1"/>
  <c r="AP56" i="7"/>
  <c r="BN56" i="7" s="1"/>
  <c r="AX55" i="7"/>
  <c r="BV55" i="7" s="1"/>
  <c r="AT55" i="7"/>
  <c r="BR55" i="7" s="1"/>
  <c r="AP55" i="7"/>
  <c r="BN55" i="7" s="1"/>
  <c r="AX54" i="7"/>
  <c r="BV54" i="7" s="1"/>
  <c r="AT54" i="7"/>
  <c r="BR54" i="7" s="1"/>
  <c r="AP54" i="7"/>
  <c r="BN54" i="7" s="1"/>
  <c r="AX53" i="7"/>
  <c r="BV53" i="7" s="1"/>
  <c r="AT53" i="7"/>
  <c r="BR53" i="7" s="1"/>
  <c r="AP53" i="7"/>
  <c r="BN53" i="7" s="1"/>
  <c r="AX52" i="7"/>
  <c r="BV52" i="7" s="1"/>
  <c r="AZ127" i="7"/>
  <c r="BX127" i="7" s="1"/>
  <c r="AZ126" i="7"/>
  <c r="BX126" i="7" s="1"/>
  <c r="AZ125" i="7"/>
  <c r="BX125" i="7" s="1"/>
  <c r="AZ124" i="7"/>
  <c r="BX124" i="7" s="1"/>
  <c r="AZ123" i="7"/>
  <c r="BX123" i="7" s="1"/>
  <c r="AZ122" i="7"/>
  <c r="BX122" i="7" s="1"/>
  <c r="AZ121" i="7"/>
  <c r="BX121" i="7" s="1"/>
  <c r="AZ120" i="7"/>
  <c r="BX120" i="7" s="1"/>
  <c r="AR120" i="7"/>
  <c r="BP120" i="7" s="1"/>
  <c r="AV119" i="7"/>
  <c r="BT119" i="7" s="1"/>
  <c r="AZ118" i="7"/>
  <c r="BX118" i="7" s="1"/>
  <c r="AR118" i="7"/>
  <c r="BP118" i="7" s="1"/>
  <c r="AV117" i="7"/>
  <c r="BT117" i="7" s="1"/>
  <c r="AZ116" i="7"/>
  <c r="BX116" i="7" s="1"/>
  <c r="AR116" i="7"/>
  <c r="BP116" i="7" s="1"/>
  <c r="AV115" i="7"/>
  <c r="BT115" i="7" s="1"/>
  <c r="AZ114" i="7"/>
  <c r="BX114" i="7" s="1"/>
  <c r="AR114" i="7"/>
  <c r="BP114" i="7" s="1"/>
  <c r="AV113" i="7"/>
  <c r="BT113" i="7" s="1"/>
  <c r="AZ112" i="7"/>
  <c r="BX112" i="7" s="1"/>
  <c r="AR112" i="7"/>
  <c r="BP112" i="7" s="1"/>
  <c r="AV111" i="7"/>
  <c r="BT111" i="7" s="1"/>
  <c r="AZ110" i="7"/>
  <c r="BX110" i="7" s="1"/>
  <c r="AR110" i="7"/>
  <c r="BP110" i="7" s="1"/>
  <c r="AV109" i="7"/>
  <c r="BT109" i="7" s="1"/>
  <c r="AZ108" i="7"/>
  <c r="BX108" i="7" s="1"/>
  <c r="AR108" i="7"/>
  <c r="BP108" i="7" s="1"/>
  <c r="AV107" i="7"/>
  <c r="BT107" i="7" s="1"/>
  <c r="AZ106" i="7"/>
  <c r="BX106" i="7" s="1"/>
  <c r="AR106" i="7"/>
  <c r="BP106" i="7" s="1"/>
  <c r="AV105" i="7"/>
  <c r="BT105" i="7" s="1"/>
  <c r="AZ104" i="7"/>
  <c r="BX104" i="7" s="1"/>
  <c r="AR104" i="7"/>
  <c r="BP104" i="7" s="1"/>
  <c r="AV103" i="7"/>
  <c r="BT103" i="7" s="1"/>
  <c r="AZ102" i="7"/>
  <c r="BX102" i="7" s="1"/>
  <c r="AR102" i="7"/>
  <c r="BP102" i="7" s="1"/>
  <c r="AV101" i="7"/>
  <c r="BT101" i="7" s="1"/>
  <c r="AZ100" i="7"/>
  <c r="BX100" i="7" s="1"/>
  <c r="AR100" i="7"/>
  <c r="BP100" i="7" s="1"/>
  <c r="AV99" i="7"/>
  <c r="BT99" i="7" s="1"/>
  <c r="AZ98" i="7"/>
  <c r="BX98" i="7" s="1"/>
  <c r="AR98" i="7"/>
  <c r="BP98" i="7" s="1"/>
  <c r="AV97" i="7"/>
  <c r="BT97" i="7" s="1"/>
  <c r="AZ96" i="7"/>
  <c r="BX96" i="7" s="1"/>
  <c r="AR96" i="7"/>
  <c r="BP96" i="7" s="1"/>
  <c r="AW95" i="7"/>
  <c r="BU95" i="7" s="1"/>
  <c r="AS95" i="7"/>
  <c r="BQ95" i="7" s="1"/>
  <c r="AO95" i="7"/>
  <c r="BM95" i="7" s="1"/>
  <c r="AW94" i="7"/>
  <c r="BU94" i="7" s="1"/>
  <c r="AS94" i="7"/>
  <c r="BQ94" i="7" s="1"/>
  <c r="AO94" i="7"/>
  <c r="BM94" i="7" s="1"/>
  <c r="AW93" i="7"/>
  <c r="BU93" i="7" s="1"/>
  <c r="AS93" i="7"/>
  <c r="BQ93" i="7" s="1"/>
  <c r="AO93" i="7"/>
  <c r="BM93" i="7" s="1"/>
  <c r="AW92" i="7"/>
  <c r="BU92" i="7" s="1"/>
  <c r="AS92" i="7"/>
  <c r="BQ92" i="7" s="1"/>
  <c r="AO92" i="7"/>
  <c r="BM92" i="7" s="1"/>
  <c r="AU91" i="7"/>
  <c r="BS91" i="7" s="1"/>
  <c r="AW90" i="7"/>
  <c r="BU90" i="7" s="1"/>
  <c r="AO90" i="7"/>
  <c r="BM90" i="7" s="1"/>
  <c r="AU89" i="7"/>
  <c r="BS89" i="7" s="1"/>
  <c r="AU77" i="7"/>
  <c r="BS77" i="7" s="1"/>
  <c r="AU90" i="7"/>
  <c r="BS90" i="7" s="1"/>
  <c r="AW89" i="7"/>
  <c r="BU89" i="7" s="1"/>
  <c r="AO89" i="7"/>
  <c r="BM89" i="7" s="1"/>
  <c r="AU88" i="7"/>
  <c r="BS88" i="7" s="1"/>
  <c r="AW87" i="7"/>
  <c r="BU87" i="7" s="1"/>
  <c r="AO87" i="7"/>
  <c r="BM87" i="7" s="1"/>
  <c r="AU86" i="7"/>
  <c r="BS86" i="7" s="1"/>
  <c r="AW85" i="7"/>
  <c r="BU85" i="7" s="1"/>
  <c r="AO85" i="7"/>
  <c r="BM85" i="7" s="1"/>
  <c r="AU84" i="7"/>
  <c r="BS84" i="7" s="1"/>
  <c r="AW83" i="7"/>
  <c r="BU83" i="7" s="1"/>
  <c r="AO83" i="7"/>
  <c r="BM83" i="7" s="1"/>
  <c r="AU82" i="7"/>
  <c r="BS82" i="7" s="1"/>
  <c r="AW81" i="7"/>
  <c r="BU81" i="7" s="1"/>
  <c r="AO81" i="7"/>
  <c r="BM81" i="7" s="1"/>
  <c r="AU80" i="7"/>
  <c r="BS80" i="7" s="1"/>
  <c r="AW79" i="7"/>
  <c r="BU79" i="7" s="1"/>
  <c r="AO79" i="7"/>
  <c r="BM79" i="7" s="1"/>
  <c r="AU78" i="7"/>
  <c r="BS78" i="7" s="1"/>
  <c r="AW77" i="7"/>
  <c r="BU77" i="7" s="1"/>
  <c r="AO77" i="7"/>
  <c r="BM77" i="7" s="1"/>
  <c r="AU76" i="7"/>
  <c r="BS76" i="7" s="1"/>
  <c r="AW75" i="7"/>
  <c r="BU75" i="7" s="1"/>
  <c r="AO75" i="7"/>
  <c r="BM75" i="7" s="1"/>
  <c r="AU74" i="7"/>
  <c r="BS74" i="7" s="1"/>
  <c r="AW73" i="7"/>
  <c r="BU73" i="7" s="1"/>
  <c r="AO73" i="7"/>
  <c r="BM73" i="7" s="1"/>
  <c r="AU72" i="7"/>
  <c r="BS72" i="7" s="1"/>
  <c r="AW71" i="7"/>
  <c r="BU71" i="7" s="1"/>
  <c r="AO71" i="7"/>
  <c r="BM71" i="7" s="1"/>
  <c r="AU70" i="7"/>
  <c r="BS70" i="7" s="1"/>
  <c r="AW69" i="7"/>
  <c r="BU69" i="7" s="1"/>
  <c r="AO69" i="7"/>
  <c r="BM69" i="7" s="1"/>
  <c r="AU68" i="7"/>
  <c r="BS68" i="7" s="1"/>
  <c r="AW67" i="7"/>
  <c r="BU67" i="7" s="1"/>
  <c r="AO67" i="7"/>
  <c r="BM67" i="7" s="1"/>
  <c r="AU66" i="7"/>
  <c r="BS66" i="7" s="1"/>
  <c r="AW65" i="7"/>
  <c r="BU65" i="7" s="1"/>
  <c r="AO65" i="7"/>
  <c r="BM65" i="7" s="1"/>
  <c r="AU64" i="7"/>
  <c r="BS64" i="7" s="1"/>
  <c r="AW63" i="7"/>
  <c r="BU63" i="7" s="1"/>
  <c r="AO63" i="7"/>
  <c r="BM63" i="7" s="1"/>
  <c r="AU62" i="7"/>
  <c r="BS62" i="7" s="1"/>
  <c r="AW61" i="7"/>
  <c r="BU61" i="7" s="1"/>
  <c r="AO61" i="7"/>
  <c r="BM61" i="7" s="1"/>
  <c r="AU60" i="7"/>
  <c r="BS60" i="7" s="1"/>
  <c r="AW59" i="7"/>
  <c r="BU59" i="7" s="1"/>
  <c r="AO59" i="7"/>
  <c r="BM59" i="7" s="1"/>
  <c r="AU58" i="7"/>
  <c r="BS58" i="7" s="1"/>
  <c r="AW57" i="7"/>
  <c r="BU57" i="7" s="1"/>
  <c r="AO57" i="7"/>
  <c r="BM57" i="7" s="1"/>
  <c r="AU56" i="7"/>
  <c r="BS56" i="7" s="1"/>
  <c r="AW55" i="7"/>
  <c r="BU55" i="7" s="1"/>
  <c r="AO55" i="7"/>
  <c r="BM55" i="7" s="1"/>
  <c r="AU54" i="7"/>
  <c r="BS54" i="7" s="1"/>
  <c r="AW53" i="7"/>
  <c r="BU53" i="7" s="1"/>
  <c r="AO53" i="7"/>
  <c r="BM53" i="7" s="1"/>
  <c r="AU52" i="7"/>
  <c r="BS52" i="7" s="1"/>
  <c r="AQ52" i="7"/>
  <c r="BO52" i="7" s="1"/>
  <c r="AY51" i="7"/>
  <c r="BW51" i="7" s="1"/>
  <c r="AU51" i="7"/>
  <c r="BS51" i="7" s="1"/>
  <c r="AQ51" i="7"/>
  <c r="BO51" i="7" s="1"/>
  <c r="AY50" i="7"/>
  <c r="BW50" i="7" s="1"/>
  <c r="AU50" i="7"/>
  <c r="BS50" i="7" s="1"/>
  <c r="AQ50" i="7"/>
  <c r="BO50" i="7" s="1"/>
  <c r="AY49" i="7"/>
  <c r="BW49" i="7" s="1"/>
  <c r="AU49" i="7"/>
  <c r="BS49" i="7" s="1"/>
  <c r="AQ49" i="7"/>
  <c r="BO49" i="7" s="1"/>
  <c r="AY48" i="7"/>
  <c r="BW48" i="7" s="1"/>
  <c r="AU48" i="7"/>
  <c r="BS48" i="7" s="1"/>
  <c r="AQ48" i="7"/>
  <c r="BO48" i="7" s="1"/>
  <c r="AY47" i="7"/>
  <c r="BW47" i="7" s="1"/>
  <c r="AU47" i="7"/>
  <c r="BS47" i="7" s="1"/>
  <c r="AQ47" i="7"/>
  <c r="BO47" i="7" s="1"/>
  <c r="AY46" i="7"/>
  <c r="BW46" i="7" s="1"/>
  <c r="AU46" i="7"/>
  <c r="BS46" i="7" s="1"/>
  <c r="AQ46" i="7"/>
  <c r="BO46" i="7" s="1"/>
  <c r="AY45" i="7"/>
  <c r="BW45" i="7" s="1"/>
  <c r="AU45" i="7"/>
  <c r="BS45" i="7" s="1"/>
  <c r="AQ45" i="7"/>
  <c r="BO45" i="7" s="1"/>
  <c r="AY44" i="7"/>
  <c r="BW44" i="7" s="1"/>
  <c r="AU44" i="7"/>
  <c r="BS44" i="7" s="1"/>
  <c r="AQ44" i="7"/>
  <c r="BO44" i="7" s="1"/>
  <c r="AY43" i="7"/>
  <c r="BW43" i="7" s="1"/>
  <c r="AU43" i="7"/>
  <c r="BS43" i="7" s="1"/>
  <c r="AQ43" i="7"/>
  <c r="BO43" i="7" s="1"/>
  <c r="AY42" i="7"/>
  <c r="BW42" i="7" s="1"/>
  <c r="AU42" i="7"/>
  <c r="BS42" i="7" s="1"/>
  <c r="AQ42" i="7"/>
  <c r="BO42" i="7" s="1"/>
  <c r="AY41" i="7"/>
  <c r="BW41" i="7" s="1"/>
  <c r="AU41" i="7"/>
  <c r="BS41" i="7" s="1"/>
  <c r="AQ41" i="7"/>
  <c r="BO41" i="7" s="1"/>
  <c r="AY40" i="7"/>
  <c r="BW40" i="7" s="1"/>
  <c r="AU40" i="7"/>
  <c r="BS40" i="7" s="1"/>
  <c r="AQ40" i="7"/>
  <c r="BO40" i="7" s="1"/>
  <c r="AT52" i="7"/>
  <c r="BR52" i="7" s="1"/>
  <c r="AX51" i="7"/>
  <c r="BV51" i="7" s="1"/>
  <c r="AP51" i="7"/>
  <c r="BN51" i="7" s="1"/>
  <c r="AT50" i="7"/>
  <c r="BR50" i="7" s="1"/>
  <c r="AX49" i="7"/>
  <c r="BV49" i="7" s="1"/>
  <c r="AP49" i="7"/>
  <c r="BN49" i="7" s="1"/>
  <c r="AT48" i="7"/>
  <c r="BR48" i="7" s="1"/>
  <c r="AX47" i="7"/>
  <c r="BV47" i="7" s="1"/>
  <c r="AP47" i="7"/>
  <c r="BN47" i="7" s="1"/>
  <c r="AT46" i="7"/>
  <c r="BR46" i="7" s="1"/>
  <c r="AX45" i="7"/>
  <c r="BV45" i="7" s="1"/>
  <c r="AP45" i="7"/>
  <c r="BN45" i="7" s="1"/>
  <c r="AT44" i="7"/>
  <c r="BR44" i="7" s="1"/>
  <c r="AX43" i="7"/>
  <c r="BV43" i="7" s="1"/>
  <c r="AP43" i="7"/>
  <c r="BN43" i="7" s="1"/>
  <c r="AT42" i="7"/>
  <c r="BR42" i="7" s="1"/>
  <c r="AX41" i="7"/>
  <c r="BV41" i="7" s="1"/>
  <c r="AP41" i="7"/>
  <c r="BN41" i="7" s="1"/>
  <c r="AT40" i="7"/>
  <c r="BR40" i="7" s="1"/>
  <c r="AZ38" i="7"/>
  <c r="BX38" i="7" s="1"/>
  <c r="AV38" i="7"/>
  <c r="BT38" i="7" s="1"/>
  <c r="AR38" i="7"/>
  <c r="BP38" i="7" s="1"/>
  <c r="AZ37" i="7"/>
  <c r="BX37" i="7" s="1"/>
  <c r="AV37" i="7"/>
  <c r="BT37" i="7" s="1"/>
  <c r="AR37" i="7"/>
  <c r="BP37" i="7" s="1"/>
  <c r="AZ36" i="7"/>
  <c r="BX36" i="7" s="1"/>
  <c r="AV36" i="7"/>
  <c r="BT36" i="7" s="1"/>
  <c r="AR36" i="7"/>
  <c r="BP36" i="7" s="1"/>
  <c r="AZ35" i="7"/>
  <c r="BX35" i="7" s="1"/>
  <c r="AV35" i="7"/>
  <c r="BT35" i="7" s="1"/>
  <c r="AR35" i="7"/>
  <c r="BP35" i="7" s="1"/>
  <c r="AZ34" i="7"/>
  <c r="BX34" i="7" s="1"/>
  <c r="AV34" i="7"/>
  <c r="BT34" i="7" s="1"/>
  <c r="AR34" i="7"/>
  <c r="BP34" i="7" s="1"/>
  <c r="AZ33" i="7"/>
  <c r="BX33" i="7" s="1"/>
  <c r="AV33" i="7"/>
  <c r="BT33" i="7" s="1"/>
  <c r="AR33" i="7"/>
  <c r="BP33" i="7" s="1"/>
  <c r="AZ32" i="7"/>
  <c r="BX32" i="7" s="1"/>
  <c r="AV32" i="7"/>
  <c r="BT32" i="7" s="1"/>
  <c r="AR32" i="7"/>
  <c r="BP32" i="7" s="1"/>
  <c r="AZ31" i="7"/>
  <c r="BX31" i="7" s="1"/>
  <c r="AV31" i="7"/>
  <c r="BT31" i="7" s="1"/>
  <c r="AR31" i="7"/>
  <c r="BP31" i="7" s="1"/>
  <c r="AZ30" i="7"/>
  <c r="BX30" i="7" s="1"/>
  <c r="AV30" i="7"/>
  <c r="BT30" i="7" s="1"/>
  <c r="AR30" i="7"/>
  <c r="BP30" i="7" s="1"/>
  <c r="AZ29" i="7"/>
  <c r="BX29" i="7" s="1"/>
  <c r="AV29" i="7"/>
  <c r="BT29" i="7" s="1"/>
  <c r="AR29" i="7"/>
  <c r="BP29" i="7" s="1"/>
  <c r="AZ28" i="7"/>
  <c r="BX28" i="7" s="1"/>
  <c r="AV28" i="7"/>
  <c r="BT28" i="7" s="1"/>
  <c r="AR28" i="7"/>
  <c r="BP28" i="7" s="1"/>
  <c r="AZ27" i="7"/>
  <c r="BX27" i="7" s="1"/>
  <c r="AV27" i="7"/>
  <c r="BT27" i="7" s="1"/>
  <c r="AR27" i="7"/>
  <c r="BP27" i="7" s="1"/>
  <c r="AZ26" i="7"/>
  <c r="BX26" i="7" s="1"/>
  <c r="AV26" i="7"/>
  <c r="BT26" i="7" s="1"/>
  <c r="AR26" i="7"/>
  <c r="BP26" i="7" s="1"/>
  <c r="AZ25" i="7"/>
  <c r="BX25" i="7" s="1"/>
  <c r="AV25" i="7"/>
  <c r="BT25" i="7" s="1"/>
  <c r="AR25" i="7"/>
  <c r="BP25" i="7" s="1"/>
  <c r="AZ24" i="7"/>
  <c r="BX24" i="7" s="1"/>
  <c r="AV24" i="7"/>
  <c r="BT24" i="7" s="1"/>
  <c r="AR24" i="7"/>
  <c r="BP24" i="7" s="1"/>
  <c r="AZ23" i="7"/>
  <c r="BX23" i="7" s="1"/>
  <c r="AV23" i="7"/>
  <c r="BT23" i="7" s="1"/>
  <c r="AR23" i="7"/>
  <c r="BP23" i="7" s="1"/>
  <c r="AZ22" i="7"/>
  <c r="BX22" i="7" s="1"/>
  <c r="AV22" i="7"/>
  <c r="BT22" i="7" s="1"/>
  <c r="AR22" i="7"/>
  <c r="BP22" i="7" s="1"/>
  <c r="AZ21" i="7"/>
  <c r="BX21" i="7" s="1"/>
  <c r="AV21" i="7"/>
  <c r="BT21" i="7" s="1"/>
  <c r="AR21" i="7"/>
  <c r="BP21" i="7" s="1"/>
  <c r="AZ20" i="7"/>
  <c r="BX20" i="7" s="1"/>
  <c r="AV20" i="7"/>
  <c r="BT20" i="7" s="1"/>
  <c r="AR20" i="7"/>
  <c r="BP20" i="7" s="1"/>
  <c r="AZ19" i="7"/>
  <c r="BX19" i="7" s="1"/>
  <c r="AV19" i="7"/>
  <c r="BT19" i="7" s="1"/>
  <c r="AR19" i="7"/>
  <c r="BP19" i="7" s="1"/>
  <c r="AZ18" i="7"/>
  <c r="BX18" i="7" s="1"/>
  <c r="AV18" i="7"/>
  <c r="BT18" i="7" s="1"/>
  <c r="AR18" i="7"/>
  <c r="BP18" i="7" s="1"/>
  <c r="AZ17" i="7"/>
  <c r="BX17" i="7" s="1"/>
  <c r="AV17" i="7"/>
  <c r="BT17" i="7" s="1"/>
  <c r="AR17" i="7"/>
  <c r="BP17" i="7" s="1"/>
  <c r="AZ16" i="7"/>
  <c r="BX16" i="7" s="1"/>
  <c r="AV16" i="7"/>
  <c r="BT16" i="7" s="1"/>
  <c r="AR16" i="7"/>
  <c r="BP16" i="7" s="1"/>
  <c r="AZ15" i="7"/>
  <c r="BX15" i="7" s="1"/>
  <c r="AV15" i="7"/>
  <c r="BT15" i="7" s="1"/>
  <c r="AR15" i="7"/>
  <c r="BP15" i="7" s="1"/>
  <c r="AZ14" i="7"/>
  <c r="BX14" i="7" s="1"/>
  <c r="AV14" i="7"/>
  <c r="BT14" i="7" s="1"/>
  <c r="AR14" i="7"/>
  <c r="BP14" i="7" s="1"/>
  <c r="AZ13" i="7"/>
  <c r="BX13" i="7" s="1"/>
  <c r="AV13" i="7"/>
  <c r="BT13" i="7" s="1"/>
  <c r="AR13" i="7"/>
  <c r="BP13" i="7" s="1"/>
  <c r="AZ12" i="7"/>
  <c r="BX12" i="7" s="1"/>
  <c r="AV12" i="7"/>
  <c r="BT12" i="7" s="1"/>
  <c r="AR12" i="7"/>
  <c r="BP12" i="7" s="1"/>
  <c r="AZ11" i="7"/>
  <c r="BX11" i="7" s="1"/>
  <c r="AV11" i="7"/>
  <c r="BT11" i="7" s="1"/>
  <c r="AR11" i="7"/>
  <c r="BP11" i="7" s="1"/>
  <c r="AZ10" i="7"/>
  <c r="BX10" i="7" s="1"/>
  <c r="AV10" i="7"/>
  <c r="BT10" i="7" s="1"/>
  <c r="AR10" i="7"/>
  <c r="BP10" i="7" s="1"/>
  <c r="AZ9" i="7"/>
  <c r="BX9" i="7" s="1"/>
  <c r="AV9" i="7"/>
  <c r="BT9" i="7" s="1"/>
  <c r="AR9" i="7"/>
  <c r="BP9" i="7" s="1"/>
  <c r="AZ8" i="7"/>
  <c r="BX8" i="7" s="1"/>
  <c r="AV8" i="7"/>
  <c r="BT8" i="7" s="1"/>
  <c r="AR8" i="7"/>
  <c r="BP8" i="7" s="1"/>
  <c r="AZ7" i="7"/>
  <c r="BX7" i="7" s="1"/>
  <c r="AV7" i="7"/>
  <c r="BT7" i="7" s="1"/>
  <c r="AR7" i="7"/>
  <c r="BP7" i="7" s="1"/>
  <c r="AW88" i="7"/>
  <c r="BU88" i="7" s="1"/>
  <c r="AO88" i="7"/>
  <c r="BM88" i="7" s="1"/>
  <c r="AU87" i="7"/>
  <c r="BS87" i="7" s="1"/>
  <c r="AW86" i="7"/>
  <c r="BU86" i="7" s="1"/>
  <c r="AO86" i="7"/>
  <c r="BM86" i="7" s="1"/>
  <c r="AU85" i="7"/>
  <c r="BS85" i="7" s="1"/>
  <c r="AW84" i="7"/>
  <c r="BU84" i="7" s="1"/>
  <c r="AO84" i="7"/>
  <c r="BM84" i="7" s="1"/>
  <c r="AU83" i="7"/>
  <c r="BS83" i="7" s="1"/>
  <c r="AW82" i="7"/>
  <c r="BU82" i="7" s="1"/>
  <c r="AO82" i="7"/>
  <c r="BM82" i="7" s="1"/>
  <c r="AU81" i="7"/>
  <c r="BS81" i="7" s="1"/>
  <c r="AW80" i="7"/>
  <c r="BU80" i="7" s="1"/>
  <c r="AO80" i="7"/>
  <c r="BM80" i="7" s="1"/>
  <c r="AU79" i="7"/>
  <c r="BS79" i="7" s="1"/>
  <c r="AW78" i="7"/>
  <c r="BU78" i="7" s="1"/>
  <c r="AO78" i="7"/>
  <c r="BM78" i="7" s="1"/>
  <c r="AW76" i="7"/>
  <c r="BU76" i="7" s="1"/>
  <c r="AO76" i="7"/>
  <c r="BM76" i="7" s="1"/>
  <c r="AU75" i="7"/>
  <c r="BS75" i="7" s="1"/>
  <c r="AW74" i="7"/>
  <c r="BU74" i="7" s="1"/>
  <c r="AO74" i="7"/>
  <c r="BM74" i="7" s="1"/>
  <c r="AU73" i="7"/>
  <c r="BS73" i="7" s="1"/>
  <c r="AW91" i="7"/>
  <c r="BU91" i="7" s="1"/>
  <c r="AO91" i="7"/>
  <c r="BM91" i="7" s="1"/>
  <c r="AZ6" i="7"/>
  <c r="BX6" i="7" s="1"/>
  <c r="AV6" i="7"/>
  <c r="BT6" i="7" s="1"/>
  <c r="AR6" i="7"/>
  <c r="BP6" i="7" s="1"/>
  <c r="AZ5" i="7"/>
  <c r="BX5" i="7" s="1"/>
  <c r="AV5" i="7"/>
  <c r="BT5" i="7" s="1"/>
  <c r="AR5" i="7"/>
  <c r="BP5" i="7" s="1"/>
  <c r="AW72" i="7"/>
  <c r="BU72" i="7" s="1"/>
  <c r="AY71" i="7"/>
  <c r="BW71" i="7" s="1"/>
  <c r="AW70" i="7"/>
  <c r="BU70" i="7" s="1"/>
  <c r="AY69" i="7"/>
  <c r="BW69" i="7" s="1"/>
  <c r="AW68" i="7"/>
  <c r="BU68" i="7" s="1"/>
  <c r="AY67" i="7"/>
  <c r="BW67" i="7" s="1"/>
  <c r="AW66" i="7"/>
  <c r="BU66" i="7" s="1"/>
  <c r="AY65" i="7"/>
  <c r="BW65" i="7" s="1"/>
  <c r="AW64" i="7"/>
  <c r="BU64" i="7" s="1"/>
  <c r="AY63" i="7"/>
  <c r="BW63" i="7" s="1"/>
  <c r="AW62" i="7"/>
  <c r="BU62" i="7" s="1"/>
  <c r="AY61" i="7"/>
  <c r="BW61" i="7" s="1"/>
  <c r="AW60" i="7"/>
  <c r="BU60" i="7" s="1"/>
  <c r="AY59" i="7"/>
  <c r="BW59" i="7" s="1"/>
  <c r="AW58" i="7"/>
  <c r="BU58" i="7" s="1"/>
  <c r="AY57" i="7"/>
  <c r="BW57" i="7" s="1"/>
  <c r="AW56" i="7"/>
  <c r="BU56" i="7" s="1"/>
  <c r="AY55" i="7"/>
  <c r="BW55" i="7" s="1"/>
  <c r="AW54" i="7"/>
  <c r="BU54" i="7" s="1"/>
  <c r="AY53" i="7"/>
  <c r="BW53" i="7" s="1"/>
  <c r="AW52" i="7"/>
  <c r="BU52" i="7" s="1"/>
  <c r="AZ51" i="7"/>
  <c r="BX51" i="7" s="1"/>
  <c r="AR51" i="7"/>
  <c r="BP51" i="7" s="1"/>
  <c r="AV50" i="7"/>
  <c r="BT50" i="7" s="1"/>
  <c r="AZ49" i="7"/>
  <c r="BX49" i="7" s="1"/>
  <c r="AR49" i="7"/>
  <c r="BP49" i="7" s="1"/>
  <c r="AV48" i="7"/>
  <c r="BT48" i="7" s="1"/>
  <c r="AZ47" i="7"/>
  <c r="BX47" i="7" s="1"/>
  <c r="AR47" i="7"/>
  <c r="BP47" i="7" s="1"/>
  <c r="AV46" i="7"/>
  <c r="BT46" i="7" s="1"/>
  <c r="AZ45" i="7"/>
  <c r="BX45" i="7" s="1"/>
  <c r="AR45" i="7"/>
  <c r="BP45" i="7" s="1"/>
  <c r="AV44" i="7"/>
  <c r="BT44" i="7" s="1"/>
  <c r="AZ43" i="7"/>
  <c r="BX43" i="7" s="1"/>
  <c r="AR43" i="7"/>
  <c r="BP43" i="7" s="1"/>
  <c r="AV42" i="7"/>
  <c r="BT42" i="7" s="1"/>
  <c r="AR41" i="7"/>
  <c r="BP41" i="7" s="1"/>
  <c r="AY39" i="7"/>
  <c r="BW39" i="7" s="1"/>
  <c r="AQ39" i="7"/>
  <c r="BO39" i="7" s="1"/>
  <c r="AQ38" i="7"/>
  <c r="BO38" i="7" s="1"/>
  <c r="AU37" i="7"/>
  <c r="BS37" i="7" s="1"/>
  <c r="AY36" i="7"/>
  <c r="BW36" i="7" s="1"/>
  <c r="AQ36" i="7"/>
  <c r="BO36" i="7" s="1"/>
  <c r="AU35" i="7"/>
  <c r="BS35" i="7" s="1"/>
  <c r="AY34" i="7"/>
  <c r="BW34" i="7" s="1"/>
  <c r="AQ34" i="7"/>
  <c r="BO34" i="7" s="1"/>
  <c r="AU33" i="7"/>
  <c r="BS33" i="7" s="1"/>
  <c r="AU32" i="7"/>
  <c r="BS32" i="7" s="1"/>
  <c r="AY31" i="7"/>
  <c r="BW31" i="7" s="1"/>
  <c r="AQ31" i="7"/>
  <c r="BO31" i="7" s="1"/>
  <c r="AQ30" i="7"/>
  <c r="BO30" i="7" s="1"/>
  <c r="AU29" i="7"/>
  <c r="BS29" i="7" s="1"/>
  <c r="AY28" i="7"/>
  <c r="BW28" i="7" s="1"/>
  <c r="AQ28" i="7"/>
  <c r="BO28" i="7" s="1"/>
  <c r="AU27" i="7"/>
  <c r="BS27" i="7" s="1"/>
  <c r="AU26" i="7"/>
  <c r="BS26" i="7" s="1"/>
  <c r="AY25" i="7"/>
  <c r="BW25" i="7" s="1"/>
  <c r="AQ25" i="7"/>
  <c r="BO25" i="7" s="1"/>
  <c r="AU24" i="7"/>
  <c r="BS24" i="7" s="1"/>
  <c r="AU23" i="7"/>
  <c r="BS23" i="7" s="1"/>
  <c r="AY22" i="7"/>
  <c r="BW22" i="7" s="1"/>
  <c r="AQ22" i="7"/>
  <c r="BO22" i="7" s="1"/>
  <c r="AU21" i="7"/>
  <c r="BS21" i="7" s="1"/>
  <c r="AU20" i="7"/>
  <c r="BS20" i="7" s="1"/>
  <c r="AU19" i="7"/>
  <c r="BS19" i="7" s="1"/>
  <c r="AY18" i="7"/>
  <c r="BW18" i="7" s="1"/>
  <c r="AQ18" i="7"/>
  <c r="BO18" i="7" s="1"/>
  <c r="AU17" i="7"/>
  <c r="BS17" i="7" s="1"/>
  <c r="AU16" i="7"/>
  <c r="BS16" i="7" s="1"/>
  <c r="AY15" i="7"/>
  <c r="BW15" i="7" s="1"/>
  <c r="AQ15" i="7"/>
  <c r="BO15" i="7" s="1"/>
  <c r="AU14" i="7"/>
  <c r="BS14" i="7" s="1"/>
  <c r="AY13" i="7"/>
  <c r="BW13" i="7" s="1"/>
  <c r="AY12" i="7"/>
  <c r="BW12" i="7" s="1"/>
  <c r="AQ12" i="7"/>
  <c r="BO12" i="7" s="1"/>
  <c r="AU11" i="7"/>
  <c r="BS11" i="7" s="1"/>
  <c r="AY10" i="7"/>
  <c r="BW10" i="7" s="1"/>
  <c r="AQ10" i="7"/>
  <c r="BO10" i="7" s="1"/>
  <c r="AU9" i="7"/>
  <c r="BS9" i="7" s="1"/>
  <c r="AY8" i="7"/>
  <c r="BW8" i="7" s="1"/>
  <c r="AQ8" i="7"/>
  <c r="BO8" i="7" s="1"/>
  <c r="AU7" i="7"/>
  <c r="BS7" i="7" s="1"/>
  <c r="AY6" i="7"/>
  <c r="BW6" i="7" s="1"/>
  <c r="AQ6" i="7"/>
  <c r="BO6" i="7" s="1"/>
  <c r="AQ5" i="7"/>
  <c r="BO5" i="7" s="1"/>
  <c r="AX155" i="7"/>
  <c r="BV155" i="7" s="1"/>
  <c r="AT155" i="7"/>
  <c r="BR155" i="7" s="1"/>
  <c r="AP155" i="7"/>
  <c r="BN155" i="7" s="1"/>
  <c r="AX154" i="7"/>
  <c r="BV154" i="7" s="1"/>
  <c r="AT154" i="7"/>
  <c r="BR154" i="7" s="1"/>
  <c r="AP154" i="7"/>
  <c r="BN154" i="7" s="1"/>
  <c r="AU155" i="7"/>
  <c r="BS155" i="7" s="1"/>
  <c r="AW155" i="7"/>
  <c r="BU155" i="7" s="1"/>
  <c r="AO155" i="7"/>
  <c r="BM155" i="7" s="1"/>
  <c r="AU154" i="7"/>
  <c r="BS154" i="7" s="1"/>
  <c r="AZ153" i="7"/>
  <c r="BX153" i="7" s="1"/>
  <c r="AV153" i="7"/>
  <c r="BT153" i="7" s="1"/>
  <c r="AR153" i="7"/>
  <c r="BP153" i="7" s="1"/>
  <c r="AS153" i="7"/>
  <c r="BQ153" i="7" s="1"/>
  <c r="AY152" i="7"/>
  <c r="BW152" i="7" s="1"/>
  <c r="AU152" i="7"/>
  <c r="BS152" i="7" s="1"/>
  <c r="AQ152" i="7"/>
  <c r="BO152" i="7" s="1"/>
  <c r="AY151" i="7"/>
  <c r="BW151" i="7" s="1"/>
  <c r="AU151" i="7"/>
  <c r="BS151" i="7" s="1"/>
  <c r="AQ151" i="7"/>
  <c r="BO151" i="7" s="1"/>
  <c r="AY150" i="7"/>
  <c r="BW150" i="7" s="1"/>
  <c r="AU150" i="7"/>
  <c r="BS150" i="7" s="1"/>
  <c r="AQ150" i="7"/>
  <c r="BO150" i="7" s="1"/>
  <c r="AO154" i="7"/>
  <c r="BM154" i="7" s="1"/>
  <c r="AZ152" i="7"/>
  <c r="BX152" i="7" s="1"/>
  <c r="AR152" i="7"/>
  <c r="BP152" i="7" s="1"/>
  <c r="AV151" i="7"/>
  <c r="BT151" i="7" s="1"/>
  <c r="AZ150" i="7"/>
  <c r="BX150" i="7" s="1"/>
  <c r="AR150" i="7"/>
  <c r="BP150" i="7" s="1"/>
  <c r="AX148" i="7"/>
  <c r="BV148" i="7" s="1"/>
  <c r="AT148" i="7"/>
  <c r="BR148" i="7" s="1"/>
  <c r="AP148" i="7"/>
  <c r="BN148" i="7" s="1"/>
  <c r="AX147" i="7"/>
  <c r="BV147" i="7" s="1"/>
  <c r="AT147" i="7"/>
  <c r="BR147" i="7" s="1"/>
  <c r="AP147" i="7"/>
  <c r="BN147" i="7" s="1"/>
  <c r="AX146" i="7"/>
  <c r="BV146" i="7" s="1"/>
  <c r="AT146" i="7"/>
  <c r="BR146" i="7" s="1"/>
  <c r="AP146" i="7"/>
  <c r="BN146" i="7" s="1"/>
  <c r="AX145" i="7"/>
  <c r="BV145" i="7" s="1"/>
  <c r="AT145" i="7"/>
  <c r="BR145" i="7" s="1"/>
  <c r="AP145" i="7"/>
  <c r="BN145" i="7" s="1"/>
  <c r="AX144" i="7"/>
  <c r="BV144" i="7" s="1"/>
  <c r="AT144" i="7"/>
  <c r="BR144" i="7" s="1"/>
  <c r="AP144" i="7"/>
  <c r="BN144" i="7" s="1"/>
  <c r="AY153" i="7"/>
  <c r="BW153" i="7" s="1"/>
  <c r="AX152" i="7"/>
  <c r="BV152" i="7" s="1"/>
  <c r="AP152" i="7"/>
  <c r="BN152" i="7" s="1"/>
  <c r="AT151" i="7"/>
  <c r="BR151" i="7" s="1"/>
  <c r="AX150" i="7"/>
  <c r="BV150" i="7" s="1"/>
  <c r="AP150" i="7"/>
  <c r="BN150" i="7" s="1"/>
  <c r="AW149" i="7"/>
  <c r="BU149" i="7" s="1"/>
  <c r="AS149" i="7"/>
  <c r="BQ149" i="7" s="1"/>
  <c r="AO149" i="7"/>
  <c r="BM149" i="7" s="1"/>
  <c r="AU148" i="7"/>
  <c r="BS148" i="7" s="1"/>
  <c r="AW147" i="7"/>
  <c r="BU147" i="7" s="1"/>
  <c r="AO147" i="7"/>
  <c r="BM147" i="7" s="1"/>
  <c r="AU146" i="7"/>
  <c r="BS146" i="7" s="1"/>
  <c r="AW148" i="7"/>
  <c r="BU148" i="7" s="1"/>
  <c r="AO148" i="7"/>
  <c r="BM148" i="7" s="1"/>
  <c r="AU147" i="7"/>
  <c r="BS147" i="7" s="1"/>
  <c r="AW146" i="7"/>
  <c r="BU146" i="7" s="1"/>
  <c r="AO146" i="7"/>
  <c r="BM146" i="7" s="1"/>
  <c r="AU145" i="7"/>
  <c r="BS145" i="7" s="1"/>
  <c r="AW144" i="7"/>
  <c r="BU144" i="7" s="1"/>
  <c r="AO144" i="7"/>
  <c r="BM144" i="7" s="1"/>
  <c r="AX143" i="7"/>
  <c r="BV143" i="7" s="1"/>
  <c r="AT143" i="7"/>
  <c r="BR143" i="7" s="1"/>
  <c r="AP143" i="7"/>
  <c r="BN143" i="7" s="1"/>
  <c r="AX142" i="7"/>
  <c r="BV142" i="7" s="1"/>
  <c r="AT142" i="7"/>
  <c r="BR142" i="7" s="1"/>
  <c r="AP142" i="7"/>
  <c r="BN142" i="7" s="1"/>
  <c r="AU143" i="7"/>
  <c r="BS143" i="7" s="1"/>
  <c r="AW142" i="7"/>
  <c r="BU142" i="7" s="1"/>
  <c r="AO142" i="7"/>
  <c r="BM142" i="7" s="1"/>
  <c r="AW141" i="7"/>
  <c r="BU141" i="7" s="1"/>
  <c r="AS141" i="7"/>
  <c r="BQ141" i="7" s="1"/>
  <c r="AO141" i="7"/>
  <c r="BM141" i="7" s="1"/>
  <c r="AW140" i="7"/>
  <c r="BU140" i="7" s="1"/>
  <c r="AS140" i="7"/>
  <c r="BQ140" i="7" s="1"/>
  <c r="AO140" i="7"/>
  <c r="BM140" i="7" s="1"/>
  <c r="AW139" i="7"/>
  <c r="BU139" i="7" s="1"/>
  <c r="AS139" i="7"/>
  <c r="BQ139" i="7" s="1"/>
  <c r="AO139" i="7"/>
  <c r="BM139" i="7" s="1"/>
  <c r="AO145" i="7"/>
  <c r="BM145" i="7" s="1"/>
  <c r="AQ144" i="7"/>
  <c r="BO144" i="7" s="1"/>
  <c r="AY142" i="7"/>
  <c r="BW142" i="7" s="1"/>
  <c r="AQ142" i="7"/>
  <c r="BO142" i="7" s="1"/>
  <c r="AX141" i="7"/>
  <c r="BV141" i="7" s="1"/>
  <c r="AT141" i="7"/>
  <c r="BR141" i="7" s="1"/>
  <c r="AP141" i="7"/>
  <c r="BN141" i="7" s="1"/>
  <c r="AX140" i="7"/>
  <c r="BV140" i="7" s="1"/>
  <c r="AT140" i="7"/>
  <c r="BR140" i="7" s="1"/>
  <c r="AP140" i="7"/>
  <c r="BN140" i="7" s="1"/>
  <c r="AX139" i="7"/>
  <c r="BV139" i="7" s="1"/>
  <c r="AT139" i="7"/>
  <c r="BR139" i="7" s="1"/>
  <c r="AP139" i="7"/>
  <c r="BN139" i="7" s="1"/>
  <c r="AX138" i="7"/>
  <c r="BV138" i="7" s="1"/>
  <c r="AT138" i="7"/>
  <c r="BR138" i="7" s="1"/>
  <c r="AP138" i="7"/>
  <c r="BN138" i="7" s="1"/>
  <c r="AX137" i="7"/>
  <c r="BV137" i="7" s="1"/>
  <c r="AT137" i="7"/>
  <c r="BR137" i="7" s="1"/>
  <c r="AP137" i="7"/>
  <c r="BN137" i="7" s="1"/>
  <c r="AX136" i="7"/>
  <c r="BV136" i="7" s="1"/>
  <c r="AT136" i="7"/>
  <c r="BR136" i="7" s="1"/>
  <c r="AP136" i="7"/>
  <c r="BN136" i="7" s="1"/>
  <c r="AX135" i="7"/>
  <c r="BV135" i="7" s="1"/>
  <c r="AT135" i="7"/>
  <c r="BR135" i="7" s="1"/>
  <c r="AP135" i="7"/>
  <c r="BN135" i="7" s="1"/>
  <c r="AU138" i="7"/>
  <c r="BS138" i="7" s="1"/>
  <c r="AW137" i="7"/>
  <c r="BU137" i="7" s="1"/>
  <c r="AO137" i="7"/>
  <c r="BM137" i="7" s="1"/>
  <c r="AU136" i="7"/>
  <c r="BS136" i="7" s="1"/>
  <c r="AW135" i="7"/>
  <c r="BU135" i="7" s="1"/>
  <c r="AO135" i="7"/>
  <c r="BM135" i="7" s="1"/>
  <c r="AW134" i="7"/>
  <c r="BU134" i="7" s="1"/>
  <c r="AS134" i="7"/>
  <c r="BQ134" i="7" s="1"/>
  <c r="AO134" i="7"/>
  <c r="BM134" i="7" s="1"/>
  <c r="AW133" i="7"/>
  <c r="BU133" i="7" s="1"/>
  <c r="AS133" i="7"/>
  <c r="BQ133" i="7" s="1"/>
  <c r="AO133" i="7"/>
  <c r="BM133" i="7" s="1"/>
  <c r="AW132" i="7"/>
  <c r="BU132" i="7" s="1"/>
  <c r="AS132" i="7"/>
  <c r="BQ132" i="7" s="1"/>
  <c r="AO132" i="7"/>
  <c r="BM132" i="7" s="1"/>
  <c r="AW131" i="7"/>
  <c r="BU131" i="7" s="1"/>
  <c r="AS131" i="7"/>
  <c r="BQ131" i="7" s="1"/>
  <c r="AO131" i="7"/>
  <c r="BM131" i="7" s="1"/>
  <c r="AW130" i="7"/>
  <c r="BU130" i="7" s="1"/>
  <c r="AS130" i="7"/>
  <c r="BQ130" i="7" s="1"/>
  <c r="AO130" i="7"/>
  <c r="BM130" i="7" s="1"/>
  <c r="AW129" i="7"/>
  <c r="BU129" i="7" s="1"/>
  <c r="AS129" i="7"/>
  <c r="BQ129" i="7" s="1"/>
  <c r="AO129" i="7"/>
  <c r="BM129" i="7" s="1"/>
  <c r="AW128" i="7"/>
  <c r="BU128" i="7" s="1"/>
  <c r="AS128" i="7"/>
  <c r="BQ128" i="7" s="1"/>
  <c r="AO128" i="7"/>
  <c r="BM128" i="7" s="1"/>
  <c r="AW127" i="7"/>
  <c r="BU127" i="7" s="1"/>
  <c r="AS127" i="7"/>
  <c r="BQ127" i="7" s="1"/>
  <c r="AO127" i="7"/>
  <c r="BM127" i="7" s="1"/>
  <c r="AW126" i="7"/>
  <c r="BU126" i="7" s="1"/>
  <c r="AS126" i="7"/>
  <c r="BQ126" i="7" s="1"/>
  <c r="AO126" i="7"/>
  <c r="BM126" i="7" s="1"/>
  <c r="AW125" i="7"/>
  <c r="BU125" i="7" s="1"/>
  <c r="AS125" i="7"/>
  <c r="BQ125" i="7" s="1"/>
  <c r="AO125" i="7"/>
  <c r="BM125" i="7" s="1"/>
  <c r="AW124" i="7"/>
  <c r="BU124" i="7" s="1"/>
  <c r="AS124" i="7"/>
  <c r="BQ124" i="7" s="1"/>
  <c r="AO124" i="7"/>
  <c r="BM124" i="7" s="1"/>
  <c r="AW123" i="7"/>
  <c r="BU123" i="7" s="1"/>
  <c r="AS123" i="7"/>
  <c r="BQ123" i="7" s="1"/>
  <c r="AO123" i="7"/>
  <c r="BM123" i="7" s="1"/>
  <c r="AW122" i="7"/>
  <c r="BU122" i="7" s="1"/>
  <c r="AS122" i="7"/>
  <c r="BQ122" i="7" s="1"/>
  <c r="AO122" i="7"/>
  <c r="BM122" i="7" s="1"/>
  <c r="AW121" i="7"/>
  <c r="BU121" i="7" s="1"/>
  <c r="AS121" i="7"/>
  <c r="BQ121" i="7" s="1"/>
  <c r="AO121" i="7"/>
  <c r="BM121" i="7" s="1"/>
  <c r="AO138" i="7"/>
  <c r="BM138" i="7" s="1"/>
  <c r="AT134" i="7"/>
  <c r="BR134" i="7" s="1"/>
  <c r="AX133" i="7"/>
  <c r="BV133" i="7" s="1"/>
  <c r="AP133" i="7"/>
  <c r="BN133" i="7" s="1"/>
  <c r="AT132" i="7"/>
  <c r="BR132" i="7" s="1"/>
  <c r="AX131" i="7"/>
  <c r="BV131" i="7" s="1"/>
  <c r="AP131" i="7"/>
  <c r="BN131" i="7" s="1"/>
  <c r="AT130" i="7"/>
  <c r="BR130" i="7" s="1"/>
  <c r="AX129" i="7"/>
  <c r="BV129" i="7" s="1"/>
  <c r="AP129" i="7"/>
  <c r="BN129" i="7" s="1"/>
  <c r="AT128" i="7"/>
  <c r="BR128" i="7" s="1"/>
  <c r="AX127" i="7"/>
  <c r="BV127" i="7" s="1"/>
  <c r="AP127" i="7"/>
  <c r="BN127" i="7" s="1"/>
  <c r="AT126" i="7"/>
  <c r="BR126" i="7" s="1"/>
  <c r="AX125" i="7"/>
  <c r="BV125" i="7" s="1"/>
  <c r="AP125" i="7"/>
  <c r="BN125" i="7" s="1"/>
  <c r="AT124" i="7"/>
  <c r="BR124" i="7" s="1"/>
  <c r="AX123" i="7"/>
  <c r="BV123" i="7" s="1"/>
  <c r="AP123" i="7"/>
  <c r="BN123" i="7" s="1"/>
  <c r="AT122" i="7"/>
  <c r="BR122" i="7" s="1"/>
  <c r="AX121" i="7"/>
  <c r="BV121" i="7" s="1"/>
  <c r="AP121" i="7"/>
  <c r="BN121" i="7" s="1"/>
  <c r="AW120" i="7"/>
  <c r="BU120" i="7" s="1"/>
  <c r="AS120" i="7"/>
  <c r="BQ120" i="7" s="1"/>
  <c r="AO120" i="7"/>
  <c r="BM120" i="7" s="1"/>
  <c r="AW119" i="7"/>
  <c r="BU119" i="7" s="1"/>
  <c r="AS119" i="7"/>
  <c r="BQ119" i="7" s="1"/>
  <c r="AO119" i="7"/>
  <c r="BM119" i="7" s="1"/>
  <c r="AW118" i="7"/>
  <c r="BU118" i="7" s="1"/>
  <c r="AS118" i="7"/>
  <c r="BQ118" i="7" s="1"/>
  <c r="AO118" i="7"/>
  <c r="BM118" i="7" s="1"/>
  <c r="AW117" i="7"/>
  <c r="BU117" i="7" s="1"/>
  <c r="AS117" i="7"/>
  <c r="BQ117" i="7" s="1"/>
  <c r="AO117" i="7"/>
  <c r="BM117" i="7" s="1"/>
  <c r="AW116" i="7"/>
  <c r="BU116" i="7" s="1"/>
  <c r="AS116" i="7"/>
  <c r="BQ116" i="7" s="1"/>
  <c r="AO116" i="7"/>
  <c r="BM116" i="7" s="1"/>
  <c r="AW115" i="7"/>
  <c r="BU115" i="7" s="1"/>
  <c r="AS115" i="7"/>
  <c r="BQ115" i="7" s="1"/>
  <c r="AO115" i="7"/>
  <c r="BM115" i="7" s="1"/>
  <c r="AW114" i="7"/>
  <c r="BU114" i="7" s="1"/>
  <c r="AS114" i="7"/>
  <c r="BQ114" i="7" s="1"/>
  <c r="AO114" i="7"/>
  <c r="BM114" i="7" s="1"/>
  <c r="AW113" i="7"/>
  <c r="BU113" i="7" s="1"/>
  <c r="AS113" i="7"/>
  <c r="BQ113" i="7" s="1"/>
  <c r="AO113" i="7"/>
  <c r="BM113" i="7" s="1"/>
  <c r="AW112" i="7"/>
  <c r="BU112" i="7" s="1"/>
  <c r="AS112" i="7"/>
  <c r="BQ112" i="7" s="1"/>
  <c r="AO112" i="7"/>
  <c r="BM112" i="7" s="1"/>
  <c r="AW111" i="7"/>
  <c r="BU111" i="7" s="1"/>
  <c r="AS111" i="7"/>
  <c r="BQ111" i="7" s="1"/>
  <c r="AO111" i="7"/>
  <c r="BM111" i="7" s="1"/>
  <c r="AW110" i="7"/>
  <c r="BU110" i="7" s="1"/>
  <c r="AS110" i="7"/>
  <c r="BQ110" i="7" s="1"/>
  <c r="AO110" i="7"/>
  <c r="BM110" i="7" s="1"/>
  <c r="AW109" i="7"/>
  <c r="BU109" i="7" s="1"/>
  <c r="AS109" i="7"/>
  <c r="BQ109" i="7" s="1"/>
  <c r="AO109" i="7"/>
  <c r="BM109" i="7" s="1"/>
  <c r="AW108" i="7"/>
  <c r="BU108" i="7" s="1"/>
  <c r="AS108" i="7"/>
  <c r="BQ108" i="7" s="1"/>
  <c r="AO108" i="7"/>
  <c r="BM108" i="7" s="1"/>
  <c r="AW107" i="7"/>
  <c r="BU107" i="7" s="1"/>
  <c r="AS107" i="7"/>
  <c r="BQ107" i="7" s="1"/>
  <c r="AO107" i="7"/>
  <c r="BM107" i="7" s="1"/>
  <c r="AW106" i="7"/>
  <c r="BU106" i="7" s="1"/>
  <c r="AS106" i="7"/>
  <c r="BQ106" i="7" s="1"/>
  <c r="AO106" i="7"/>
  <c r="BM106" i="7" s="1"/>
  <c r="AW105" i="7"/>
  <c r="BU105" i="7" s="1"/>
  <c r="AS105" i="7"/>
  <c r="BQ105" i="7" s="1"/>
  <c r="AO105" i="7"/>
  <c r="BM105" i="7" s="1"/>
  <c r="AW104" i="7"/>
  <c r="BU104" i="7" s="1"/>
  <c r="AS104" i="7"/>
  <c r="BQ104" i="7" s="1"/>
  <c r="AO104" i="7"/>
  <c r="BM104" i="7" s="1"/>
  <c r="AW103" i="7"/>
  <c r="BU103" i="7" s="1"/>
  <c r="AS103" i="7"/>
  <c r="BQ103" i="7" s="1"/>
  <c r="AO103" i="7"/>
  <c r="BM103" i="7" s="1"/>
  <c r="AW102" i="7"/>
  <c r="BU102" i="7" s="1"/>
  <c r="AS102" i="7"/>
  <c r="BQ102" i="7" s="1"/>
  <c r="AO102" i="7"/>
  <c r="BM102" i="7" s="1"/>
  <c r="AW101" i="7"/>
  <c r="BU101" i="7" s="1"/>
  <c r="AS101" i="7"/>
  <c r="BQ101" i="7" s="1"/>
  <c r="AO101" i="7"/>
  <c r="BM101" i="7" s="1"/>
  <c r="AW100" i="7"/>
  <c r="BU100" i="7" s="1"/>
  <c r="AS100" i="7"/>
  <c r="BQ100" i="7" s="1"/>
  <c r="AO100" i="7"/>
  <c r="BM100" i="7" s="1"/>
  <c r="AW99" i="7"/>
  <c r="BU99" i="7" s="1"/>
  <c r="AS99" i="7"/>
  <c r="BQ99" i="7" s="1"/>
  <c r="AO99" i="7"/>
  <c r="BM99" i="7" s="1"/>
  <c r="AW98" i="7"/>
  <c r="BU98" i="7" s="1"/>
  <c r="AS98" i="7"/>
  <c r="BQ98" i="7" s="1"/>
  <c r="AO98" i="7"/>
  <c r="BM98" i="7" s="1"/>
  <c r="AW97" i="7"/>
  <c r="BU97" i="7" s="1"/>
  <c r="AS97" i="7"/>
  <c r="BQ97" i="7" s="1"/>
  <c r="AO97" i="7"/>
  <c r="BM97" i="7" s="1"/>
  <c r="AW96" i="7"/>
  <c r="BU96" i="7" s="1"/>
  <c r="AS96" i="7"/>
  <c r="BQ96" i="7" s="1"/>
  <c r="AO96" i="7"/>
  <c r="BM96" i="7" s="1"/>
  <c r="AU137" i="7"/>
  <c r="BS137" i="7" s="1"/>
  <c r="AU135" i="7"/>
  <c r="BS135" i="7" s="1"/>
  <c r="AV134" i="7"/>
  <c r="BT134" i="7" s="1"/>
  <c r="AZ133" i="7"/>
  <c r="BX133" i="7" s="1"/>
  <c r="AR133" i="7"/>
  <c r="BP133" i="7" s="1"/>
  <c r="AV132" i="7"/>
  <c r="BT132" i="7" s="1"/>
  <c r="AZ131" i="7"/>
  <c r="BX131" i="7" s="1"/>
  <c r="AR131" i="7"/>
  <c r="BP131" i="7" s="1"/>
  <c r="AV130" i="7"/>
  <c r="BT130" i="7" s="1"/>
  <c r="AZ129" i="7"/>
  <c r="BX129" i="7" s="1"/>
  <c r="AR129" i="7"/>
  <c r="BP129" i="7" s="1"/>
  <c r="AV128" i="7"/>
  <c r="BT128" i="7" s="1"/>
  <c r="AT120" i="7"/>
  <c r="BR120" i="7" s="1"/>
  <c r="AX119" i="7"/>
  <c r="BV119" i="7" s="1"/>
  <c r="AP119" i="7"/>
  <c r="BN119" i="7" s="1"/>
  <c r="AT118" i="7"/>
  <c r="BR118" i="7" s="1"/>
  <c r="AX117" i="7"/>
  <c r="BV117" i="7" s="1"/>
  <c r="AP117" i="7"/>
  <c r="BN117" i="7" s="1"/>
  <c r="AT116" i="7"/>
  <c r="BR116" i="7" s="1"/>
  <c r="AX115" i="7"/>
  <c r="BV115" i="7" s="1"/>
  <c r="AP115" i="7"/>
  <c r="BN115" i="7" s="1"/>
  <c r="AT114" i="7"/>
  <c r="BR114" i="7" s="1"/>
  <c r="AX113" i="7"/>
  <c r="BV113" i="7" s="1"/>
  <c r="AP113" i="7"/>
  <c r="BN113" i="7" s="1"/>
  <c r="AT112" i="7"/>
  <c r="BR112" i="7" s="1"/>
  <c r="AX111" i="7"/>
  <c r="BV111" i="7" s="1"/>
  <c r="AP111" i="7"/>
  <c r="BN111" i="7" s="1"/>
  <c r="AT110" i="7"/>
  <c r="BR110" i="7" s="1"/>
  <c r="AX109" i="7"/>
  <c r="BV109" i="7" s="1"/>
  <c r="AP109" i="7"/>
  <c r="BN109" i="7" s="1"/>
  <c r="AT108" i="7"/>
  <c r="BR108" i="7" s="1"/>
  <c r="AX107" i="7"/>
  <c r="BV107" i="7" s="1"/>
  <c r="AP107" i="7"/>
  <c r="BN107" i="7" s="1"/>
  <c r="AT106" i="7"/>
  <c r="BR106" i="7" s="1"/>
  <c r="AX105" i="7"/>
  <c r="BV105" i="7" s="1"/>
  <c r="AP105" i="7"/>
  <c r="BN105" i="7" s="1"/>
  <c r="AT104" i="7"/>
  <c r="BR104" i="7" s="1"/>
  <c r="AX103" i="7"/>
  <c r="BV103" i="7" s="1"/>
  <c r="AP103" i="7"/>
  <c r="BN103" i="7" s="1"/>
  <c r="AT102" i="7"/>
  <c r="BR102" i="7" s="1"/>
  <c r="AX101" i="7"/>
  <c r="BV101" i="7" s="1"/>
  <c r="AP101" i="7"/>
  <c r="BN101" i="7" s="1"/>
  <c r="AT100" i="7"/>
  <c r="BR100" i="7" s="1"/>
  <c r="AX99" i="7"/>
  <c r="BV99" i="7" s="1"/>
  <c r="AP99" i="7"/>
  <c r="BN99" i="7" s="1"/>
  <c r="AT98" i="7"/>
  <c r="BR98" i="7" s="1"/>
  <c r="AX97" i="7"/>
  <c r="BV97" i="7" s="1"/>
  <c r="AP97" i="7"/>
  <c r="BN97" i="7" s="1"/>
  <c r="AT96" i="7"/>
  <c r="BR96" i="7" s="1"/>
  <c r="AZ95" i="7"/>
  <c r="BX95" i="7" s="1"/>
  <c r="AV95" i="7"/>
  <c r="BT95" i="7" s="1"/>
  <c r="AR95" i="7"/>
  <c r="BP95" i="7" s="1"/>
  <c r="AZ94" i="7"/>
  <c r="BX94" i="7" s="1"/>
  <c r="AV94" i="7"/>
  <c r="BT94" i="7" s="1"/>
  <c r="AR94" i="7"/>
  <c r="BP94" i="7" s="1"/>
  <c r="AZ93" i="7"/>
  <c r="BX93" i="7" s="1"/>
  <c r="AV93" i="7"/>
  <c r="BT93" i="7" s="1"/>
  <c r="AR93" i="7"/>
  <c r="BP93" i="7" s="1"/>
  <c r="AZ92" i="7"/>
  <c r="BX92" i="7" s="1"/>
  <c r="AV92" i="7"/>
  <c r="BT92" i="7" s="1"/>
  <c r="AR92" i="7"/>
  <c r="BP92" i="7" s="1"/>
  <c r="AZ91" i="7"/>
  <c r="BX91" i="7" s="1"/>
  <c r="AV91" i="7"/>
  <c r="BT91" i="7" s="1"/>
  <c r="AR91" i="7"/>
  <c r="BP91" i="7" s="1"/>
  <c r="AZ90" i="7"/>
  <c r="BX90" i="7" s="1"/>
  <c r="AV90" i="7"/>
  <c r="BT90" i="7" s="1"/>
  <c r="AR90" i="7"/>
  <c r="BP90" i="7" s="1"/>
  <c r="AZ89" i="7"/>
  <c r="BX89" i="7" s="1"/>
  <c r="AV89" i="7"/>
  <c r="BT89" i="7" s="1"/>
  <c r="AR89" i="7"/>
  <c r="BP89" i="7" s="1"/>
  <c r="AZ88" i="7"/>
  <c r="BX88" i="7" s="1"/>
  <c r="AV88" i="7"/>
  <c r="BT88" i="7" s="1"/>
  <c r="AR88" i="7"/>
  <c r="BP88" i="7" s="1"/>
  <c r="AZ87" i="7"/>
  <c r="BX87" i="7" s="1"/>
  <c r="AV87" i="7"/>
  <c r="BT87" i="7" s="1"/>
  <c r="AR87" i="7"/>
  <c r="BP87" i="7" s="1"/>
  <c r="AZ86" i="7"/>
  <c r="BX86" i="7" s="1"/>
  <c r="AV86" i="7"/>
  <c r="BT86" i="7" s="1"/>
  <c r="AR86" i="7"/>
  <c r="BP86" i="7" s="1"/>
  <c r="AZ85" i="7"/>
  <c r="BX85" i="7" s="1"/>
  <c r="AV85" i="7"/>
  <c r="BT85" i="7" s="1"/>
  <c r="AR85" i="7"/>
  <c r="BP85" i="7" s="1"/>
  <c r="AZ84" i="7"/>
  <c r="BX84" i="7" s="1"/>
  <c r="AV84" i="7"/>
  <c r="BT84" i="7" s="1"/>
  <c r="AR84" i="7"/>
  <c r="BP84" i="7" s="1"/>
  <c r="AZ83" i="7"/>
  <c r="BX83" i="7" s="1"/>
  <c r="AV83" i="7"/>
  <c r="BT83" i="7" s="1"/>
  <c r="AR83" i="7"/>
  <c r="BP83" i="7" s="1"/>
  <c r="AZ82" i="7"/>
  <c r="BX82" i="7" s="1"/>
  <c r="AV82" i="7"/>
  <c r="BT82" i="7" s="1"/>
  <c r="AR82" i="7"/>
  <c r="BP82" i="7" s="1"/>
  <c r="AZ81" i="7"/>
  <c r="BX81" i="7" s="1"/>
  <c r="AV81" i="7"/>
  <c r="BT81" i="7" s="1"/>
  <c r="AR81" i="7"/>
  <c r="BP81" i="7" s="1"/>
  <c r="AZ80" i="7"/>
  <c r="BX80" i="7" s="1"/>
  <c r="AV80" i="7"/>
  <c r="BT80" i="7" s="1"/>
  <c r="AR80" i="7"/>
  <c r="BP80" i="7" s="1"/>
  <c r="AZ79" i="7"/>
  <c r="BX79" i="7" s="1"/>
  <c r="AV79" i="7"/>
  <c r="BT79" i="7" s="1"/>
  <c r="AR79" i="7"/>
  <c r="BP79" i="7" s="1"/>
  <c r="AZ78" i="7"/>
  <c r="BX78" i="7" s="1"/>
  <c r="AV78" i="7"/>
  <c r="BT78" i="7" s="1"/>
  <c r="AR78" i="7"/>
  <c r="BP78" i="7" s="1"/>
  <c r="AZ77" i="7"/>
  <c r="BX77" i="7" s="1"/>
  <c r="AV77" i="7"/>
  <c r="BT77" i="7" s="1"/>
  <c r="AR77" i="7"/>
  <c r="BP77" i="7" s="1"/>
  <c r="AZ76" i="7"/>
  <c r="BX76" i="7" s="1"/>
  <c r="AV76" i="7"/>
  <c r="BT76" i="7" s="1"/>
  <c r="AR76" i="7"/>
  <c r="BP76" i="7" s="1"/>
  <c r="AZ75" i="7"/>
  <c r="BX75" i="7" s="1"/>
  <c r="AV75" i="7"/>
  <c r="BT75" i="7" s="1"/>
  <c r="AR75" i="7"/>
  <c r="BP75" i="7" s="1"/>
  <c r="AZ74" i="7"/>
  <c r="BX74" i="7" s="1"/>
  <c r="AV74" i="7"/>
  <c r="BT74" i="7" s="1"/>
  <c r="AR74" i="7"/>
  <c r="BP74" i="7" s="1"/>
  <c r="AZ73" i="7"/>
  <c r="BX73" i="7" s="1"/>
  <c r="AV73" i="7"/>
  <c r="BT73" i="7" s="1"/>
  <c r="AR73" i="7"/>
  <c r="BP73" i="7" s="1"/>
  <c r="AZ72" i="7"/>
  <c r="BX72" i="7" s="1"/>
  <c r="AV72" i="7"/>
  <c r="BT72" i="7" s="1"/>
  <c r="AR72" i="7"/>
  <c r="BP72" i="7" s="1"/>
  <c r="AZ71" i="7"/>
  <c r="BX71" i="7" s="1"/>
  <c r="AV71" i="7"/>
  <c r="BT71" i="7" s="1"/>
  <c r="AR71" i="7"/>
  <c r="BP71" i="7" s="1"/>
  <c r="AZ70" i="7"/>
  <c r="BX70" i="7" s="1"/>
  <c r="AV70" i="7"/>
  <c r="BT70" i="7" s="1"/>
  <c r="AR70" i="7"/>
  <c r="BP70" i="7" s="1"/>
  <c r="AZ69" i="7"/>
  <c r="BX69" i="7" s="1"/>
  <c r="AV69" i="7"/>
  <c r="BT69" i="7" s="1"/>
  <c r="AR69" i="7"/>
  <c r="BP69" i="7" s="1"/>
  <c r="AZ68" i="7"/>
  <c r="BX68" i="7" s="1"/>
  <c r="AV68" i="7"/>
  <c r="BT68" i="7" s="1"/>
  <c r="AR68" i="7"/>
  <c r="BP68" i="7" s="1"/>
  <c r="AZ67" i="7"/>
  <c r="BX67" i="7" s="1"/>
  <c r="AV67" i="7"/>
  <c r="BT67" i="7" s="1"/>
  <c r="AR67" i="7"/>
  <c r="BP67" i="7" s="1"/>
  <c r="AZ66" i="7"/>
  <c r="BX66" i="7" s="1"/>
  <c r="AV66" i="7"/>
  <c r="BT66" i="7" s="1"/>
  <c r="AR66" i="7"/>
  <c r="BP66" i="7" s="1"/>
  <c r="AZ65" i="7"/>
  <c r="BX65" i="7" s="1"/>
  <c r="AV65" i="7"/>
  <c r="BT65" i="7" s="1"/>
  <c r="AR65" i="7"/>
  <c r="BP65" i="7" s="1"/>
  <c r="AZ64" i="7"/>
  <c r="BX64" i="7" s="1"/>
  <c r="AV64" i="7"/>
  <c r="BT64" i="7" s="1"/>
  <c r="AR64" i="7"/>
  <c r="BP64" i="7" s="1"/>
  <c r="AZ63" i="7"/>
  <c r="BX63" i="7" s="1"/>
  <c r="AV63" i="7"/>
  <c r="BT63" i="7" s="1"/>
  <c r="AR63" i="7"/>
  <c r="BP63" i="7" s="1"/>
  <c r="AZ62" i="7"/>
  <c r="BX62" i="7" s="1"/>
  <c r="AV62" i="7"/>
  <c r="BT62" i="7" s="1"/>
  <c r="AR62" i="7"/>
  <c r="BP62" i="7" s="1"/>
  <c r="AZ61" i="7"/>
  <c r="BX61" i="7" s="1"/>
  <c r="AV61" i="7"/>
  <c r="BT61" i="7" s="1"/>
  <c r="AR61" i="7"/>
  <c r="BP61" i="7" s="1"/>
  <c r="AZ60" i="7"/>
  <c r="BX60" i="7" s="1"/>
  <c r="AV60" i="7"/>
  <c r="BT60" i="7" s="1"/>
  <c r="AR60" i="7"/>
  <c r="BP60" i="7" s="1"/>
  <c r="AZ59" i="7"/>
  <c r="BX59" i="7" s="1"/>
  <c r="AV59" i="7"/>
  <c r="BT59" i="7" s="1"/>
  <c r="AR59" i="7"/>
  <c r="BP59" i="7" s="1"/>
  <c r="AZ58" i="7"/>
  <c r="BX58" i="7" s="1"/>
  <c r="AV58" i="7"/>
  <c r="BT58" i="7" s="1"/>
  <c r="AR58" i="7"/>
  <c r="BP58" i="7" s="1"/>
  <c r="AZ57" i="7"/>
  <c r="BX57" i="7" s="1"/>
  <c r="AV57" i="7"/>
  <c r="BT57" i="7" s="1"/>
  <c r="AR57" i="7"/>
  <c r="BP57" i="7" s="1"/>
  <c r="AZ56" i="7"/>
  <c r="BX56" i="7" s="1"/>
  <c r="AV56" i="7"/>
  <c r="BT56" i="7" s="1"/>
  <c r="AR56" i="7"/>
  <c r="BP56" i="7" s="1"/>
  <c r="AZ55" i="7"/>
  <c r="BX55" i="7" s="1"/>
  <c r="AV55" i="7"/>
  <c r="BT55" i="7" s="1"/>
  <c r="AR55" i="7"/>
  <c r="BP55" i="7" s="1"/>
  <c r="AZ54" i="7"/>
  <c r="BX54" i="7" s="1"/>
  <c r="AV54" i="7"/>
  <c r="BT54" i="7" s="1"/>
  <c r="AR54" i="7"/>
  <c r="BP54" i="7" s="1"/>
  <c r="AZ53" i="7"/>
  <c r="BX53" i="7" s="1"/>
  <c r="AV53" i="7"/>
  <c r="BT53" i="7" s="1"/>
  <c r="AR53" i="7"/>
  <c r="BP53" i="7" s="1"/>
  <c r="AZ52" i="7"/>
  <c r="BX52" i="7" s="1"/>
  <c r="AV52" i="7"/>
  <c r="BT52" i="7" s="1"/>
  <c r="AR127" i="7"/>
  <c r="BP127" i="7" s="1"/>
  <c r="AR126" i="7"/>
  <c r="BP126" i="7" s="1"/>
  <c r="AR125" i="7"/>
  <c r="BP125" i="7" s="1"/>
  <c r="AR124" i="7"/>
  <c r="BP124" i="7" s="1"/>
  <c r="AR123" i="7"/>
  <c r="BP123" i="7" s="1"/>
  <c r="AR122" i="7"/>
  <c r="BP122" i="7" s="1"/>
  <c r="AR121" i="7"/>
  <c r="BP121" i="7" s="1"/>
  <c r="AV120" i="7"/>
  <c r="BT120" i="7" s="1"/>
  <c r="AZ119" i="7"/>
  <c r="BX119" i="7" s="1"/>
  <c r="AR119" i="7"/>
  <c r="BP119" i="7" s="1"/>
  <c r="AV118" i="7"/>
  <c r="BT118" i="7" s="1"/>
  <c r="AZ117" i="7"/>
  <c r="BX117" i="7" s="1"/>
  <c r="AR117" i="7"/>
  <c r="BP117" i="7" s="1"/>
  <c r="AV116" i="7"/>
  <c r="BT116" i="7" s="1"/>
  <c r="AZ115" i="7"/>
  <c r="BX115" i="7" s="1"/>
  <c r="AR115" i="7"/>
  <c r="BP115" i="7" s="1"/>
  <c r="AV114" i="7"/>
  <c r="BT114" i="7" s="1"/>
  <c r="AZ113" i="7"/>
  <c r="BX113" i="7" s="1"/>
  <c r="AR113" i="7"/>
  <c r="BP113" i="7" s="1"/>
  <c r="AV112" i="7"/>
  <c r="BT112" i="7" s="1"/>
  <c r="AZ111" i="7"/>
  <c r="BX111" i="7" s="1"/>
  <c r="AR111" i="7"/>
  <c r="BP111" i="7" s="1"/>
  <c r="AV110" i="7"/>
  <c r="BT110" i="7" s="1"/>
  <c r="AZ109" i="7"/>
  <c r="BX109" i="7" s="1"/>
  <c r="AR109" i="7"/>
  <c r="BP109" i="7" s="1"/>
  <c r="AV108" i="7"/>
  <c r="BT108" i="7" s="1"/>
  <c r="AZ107" i="7"/>
  <c r="BX107" i="7" s="1"/>
  <c r="AR107" i="7"/>
  <c r="BP107" i="7" s="1"/>
  <c r="AV106" i="7"/>
  <c r="BT106" i="7" s="1"/>
  <c r="AZ105" i="7"/>
  <c r="BX105" i="7" s="1"/>
  <c r="AR105" i="7"/>
  <c r="BP105" i="7" s="1"/>
  <c r="AV104" i="7"/>
  <c r="BT104" i="7" s="1"/>
  <c r="AZ103" i="7"/>
  <c r="BX103" i="7" s="1"/>
  <c r="AR103" i="7"/>
  <c r="BP103" i="7" s="1"/>
  <c r="AV102" i="7"/>
  <c r="BT102" i="7" s="1"/>
  <c r="AZ101" i="7"/>
  <c r="BX101" i="7" s="1"/>
  <c r="AR101" i="7"/>
  <c r="BP101" i="7" s="1"/>
  <c r="AV100" i="7"/>
  <c r="BT100" i="7" s="1"/>
  <c r="AZ99" i="7"/>
  <c r="BX99" i="7" s="1"/>
  <c r="AR99" i="7"/>
  <c r="BP99" i="7" s="1"/>
  <c r="AV98" i="7"/>
  <c r="BT98" i="7" s="1"/>
  <c r="AZ97" i="7"/>
  <c r="BX97" i="7" s="1"/>
  <c r="AR97" i="7"/>
  <c r="BP97" i="7" s="1"/>
  <c r="AV96" i="7"/>
  <c r="BT96" i="7" s="1"/>
  <c r="AY95" i="7"/>
  <c r="BW95" i="7" s="1"/>
  <c r="AU95" i="7"/>
  <c r="BS95" i="7" s="1"/>
  <c r="AQ95" i="7"/>
  <c r="BO95" i="7" s="1"/>
  <c r="AY94" i="7"/>
  <c r="BW94" i="7" s="1"/>
  <c r="AU94" i="7"/>
  <c r="BS94" i="7" s="1"/>
  <c r="AQ94" i="7"/>
  <c r="BO94" i="7" s="1"/>
  <c r="AY93" i="7"/>
  <c r="BW93" i="7" s="1"/>
  <c r="AU93" i="7"/>
  <c r="BS93" i="7" s="1"/>
  <c r="AQ93" i="7"/>
  <c r="BO93" i="7" s="1"/>
  <c r="AY92" i="7"/>
  <c r="BW92" i="7" s="1"/>
  <c r="AU92" i="7"/>
  <c r="BS92" i="7" s="1"/>
  <c r="AQ92" i="7"/>
  <c r="BO92" i="7" s="1"/>
  <c r="AY91" i="7"/>
  <c r="BW91" i="7" s="1"/>
  <c r="AQ91" i="7"/>
  <c r="BO91" i="7" s="1"/>
  <c r="AS90" i="7"/>
  <c r="BQ90" i="7" s="1"/>
  <c r="AY89" i="7"/>
  <c r="BW89" i="7" s="1"/>
  <c r="AQ89" i="7"/>
  <c r="BO89" i="7" s="1"/>
  <c r="AS88" i="7"/>
  <c r="BQ88" i="7" s="1"/>
  <c r="AY87" i="7"/>
  <c r="BW87" i="7" s="1"/>
  <c r="AQ87" i="7"/>
  <c r="BO87" i="7" s="1"/>
  <c r="AS86" i="7"/>
  <c r="BQ86" i="7" s="1"/>
  <c r="AY85" i="7"/>
  <c r="BW85" i="7" s="1"/>
  <c r="AQ85" i="7"/>
  <c r="BO85" i="7" s="1"/>
  <c r="AS84" i="7"/>
  <c r="BQ84" i="7" s="1"/>
  <c r="AY83" i="7"/>
  <c r="BW83" i="7" s="1"/>
  <c r="AQ83" i="7"/>
  <c r="BO83" i="7" s="1"/>
  <c r="AS82" i="7"/>
  <c r="BQ82" i="7" s="1"/>
  <c r="AY81" i="7"/>
  <c r="BW81" i="7" s="1"/>
  <c r="AQ81" i="7"/>
  <c r="BO81" i="7" s="1"/>
  <c r="AS80" i="7"/>
  <c r="BQ80" i="7" s="1"/>
  <c r="AY79" i="7"/>
  <c r="BW79" i="7" s="1"/>
  <c r="AQ79" i="7"/>
  <c r="BO79" i="7" s="1"/>
  <c r="AS78" i="7"/>
  <c r="BQ78" i="7" s="1"/>
  <c r="AY77" i="7"/>
  <c r="BW77" i="7" s="1"/>
  <c r="AQ77" i="7"/>
  <c r="BO77" i="7" s="1"/>
  <c r="AS76" i="7"/>
  <c r="BQ76" i="7" s="1"/>
  <c r="AY75" i="7"/>
  <c r="BW75" i="7" s="1"/>
  <c r="AQ75" i="7"/>
  <c r="BO75" i="7" s="1"/>
  <c r="AS74" i="7"/>
  <c r="BQ74" i="7" s="1"/>
  <c r="AY73" i="7"/>
  <c r="BW73" i="7" s="1"/>
  <c r="AQ73" i="7"/>
  <c r="BO73" i="7" s="1"/>
  <c r="AS91" i="7"/>
  <c r="BQ91" i="7" s="1"/>
  <c r="AY90" i="7"/>
  <c r="BW90" i="7" s="1"/>
  <c r="AQ90" i="7"/>
  <c r="BO90" i="7" s="1"/>
  <c r="AS89" i="7"/>
  <c r="BQ89" i="7" s="1"/>
  <c r="AY88" i="7"/>
  <c r="BW88" i="7" s="1"/>
  <c r="AQ88" i="7"/>
  <c r="BO88" i="7" s="1"/>
  <c r="AS87" i="7"/>
  <c r="BQ87" i="7" s="1"/>
  <c r="AY86" i="7"/>
  <c r="BW86" i="7" s="1"/>
  <c r="AQ86" i="7"/>
  <c r="BO86" i="7" s="1"/>
  <c r="AS85" i="7"/>
  <c r="BQ85" i="7" s="1"/>
  <c r="AY84" i="7"/>
  <c r="BW84" i="7" s="1"/>
  <c r="AQ84" i="7"/>
  <c r="BO84" i="7" s="1"/>
  <c r="AS83" i="7"/>
  <c r="BQ83" i="7" s="1"/>
  <c r="AY82" i="7"/>
  <c r="BW82" i="7" s="1"/>
  <c r="AQ82" i="7"/>
  <c r="BO82" i="7" s="1"/>
  <c r="AS81" i="7"/>
  <c r="BQ81" i="7" s="1"/>
  <c r="AY80" i="7"/>
  <c r="BW80" i="7" s="1"/>
  <c r="AQ80" i="7"/>
  <c r="BO80" i="7" s="1"/>
  <c r="AS79" i="7"/>
  <c r="BQ79" i="7" s="1"/>
  <c r="AY78" i="7"/>
  <c r="BW78" i="7" s="1"/>
  <c r="AQ78" i="7"/>
  <c r="BO78" i="7" s="1"/>
  <c r="AS77" i="7"/>
  <c r="BQ77" i="7" s="1"/>
  <c r="AY76" i="7"/>
  <c r="BW76" i="7" s="1"/>
  <c r="AQ76" i="7"/>
  <c r="BO76" i="7" s="1"/>
  <c r="AS75" i="7"/>
  <c r="BQ75" i="7" s="1"/>
  <c r="AY74" i="7"/>
  <c r="BW74" i="7" s="1"/>
  <c r="AQ74" i="7"/>
  <c r="BO74" i="7" s="1"/>
  <c r="AS73" i="7"/>
  <c r="BQ73" i="7" s="1"/>
  <c r="AY72" i="7"/>
  <c r="BW72" i="7" s="1"/>
  <c r="AQ72" i="7"/>
  <c r="BO72" i="7" s="1"/>
  <c r="AS71" i="7"/>
  <c r="BQ71" i="7" s="1"/>
  <c r="AY70" i="7"/>
  <c r="BW70" i="7" s="1"/>
  <c r="AQ70" i="7"/>
  <c r="BO70" i="7" s="1"/>
  <c r="AS69" i="7"/>
  <c r="BQ69" i="7" s="1"/>
  <c r="AY68" i="7"/>
  <c r="BW68" i="7" s="1"/>
  <c r="AQ68" i="7"/>
  <c r="BO68" i="7" s="1"/>
  <c r="AS67" i="7"/>
  <c r="BQ67" i="7" s="1"/>
  <c r="AY66" i="7"/>
  <c r="BW66" i="7" s="1"/>
  <c r="AQ66" i="7"/>
  <c r="BO66" i="7" s="1"/>
  <c r="AS65" i="7"/>
  <c r="BQ65" i="7" s="1"/>
  <c r="AY64" i="7"/>
  <c r="BW64" i="7" s="1"/>
  <c r="AQ64" i="7"/>
  <c r="BO64" i="7" s="1"/>
  <c r="AS63" i="7"/>
  <c r="BQ63" i="7" s="1"/>
  <c r="AY62" i="7"/>
  <c r="BW62" i="7" s="1"/>
  <c r="AQ62" i="7"/>
  <c r="BO62" i="7" s="1"/>
  <c r="AS61" i="7"/>
  <c r="BQ61" i="7" s="1"/>
  <c r="AY60" i="7"/>
  <c r="BW60" i="7" s="1"/>
  <c r="AQ60" i="7"/>
  <c r="BO60" i="7" s="1"/>
  <c r="AS59" i="7"/>
  <c r="BQ59" i="7" s="1"/>
  <c r="AY58" i="7"/>
  <c r="BW58" i="7" s="1"/>
  <c r="AQ58" i="7"/>
  <c r="BO58" i="7" s="1"/>
  <c r="AS57" i="7"/>
  <c r="BQ57" i="7" s="1"/>
  <c r="AY56" i="7"/>
  <c r="BW56" i="7" s="1"/>
  <c r="AQ56" i="7"/>
  <c r="BO56" i="7" s="1"/>
  <c r="AS55" i="7"/>
  <c r="BQ55" i="7" s="1"/>
  <c r="AY54" i="7"/>
  <c r="BW54" i="7" s="1"/>
  <c r="AQ54" i="7"/>
  <c r="BO54" i="7" s="1"/>
  <c r="AS53" i="7"/>
  <c r="BQ53" i="7" s="1"/>
  <c r="AY52" i="7"/>
  <c r="BW52" i="7" s="1"/>
  <c r="AO52" i="7"/>
  <c r="BM52" i="7" s="1"/>
  <c r="AW51" i="7"/>
  <c r="BU51" i="7" s="1"/>
  <c r="AS51" i="7"/>
  <c r="BQ51" i="7" s="1"/>
  <c r="AO51" i="7"/>
  <c r="BM51" i="7" s="1"/>
  <c r="AW50" i="7"/>
  <c r="BU50" i="7" s="1"/>
  <c r="AS50" i="7"/>
  <c r="BQ50" i="7" s="1"/>
  <c r="AO50" i="7"/>
  <c r="BM50" i="7" s="1"/>
  <c r="AW49" i="7"/>
  <c r="BU49" i="7" s="1"/>
  <c r="AS49" i="7"/>
  <c r="BQ49" i="7" s="1"/>
  <c r="AO49" i="7"/>
  <c r="BM49" i="7" s="1"/>
  <c r="AW48" i="7"/>
  <c r="BU48" i="7" s="1"/>
  <c r="AS48" i="7"/>
  <c r="BQ48" i="7" s="1"/>
  <c r="AO48" i="7"/>
  <c r="BM48" i="7" s="1"/>
  <c r="AW47" i="7"/>
  <c r="BU47" i="7" s="1"/>
  <c r="AS47" i="7"/>
  <c r="BQ47" i="7" s="1"/>
  <c r="AO47" i="7"/>
  <c r="BM47" i="7" s="1"/>
  <c r="AW46" i="7"/>
  <c r="BU46" i="7" s="1"/>
  <c r="AS46" i="7"/>
  <c r="BQ46" i="7" s="1"/>
  <c r="AO46" i="7"/>
  <c r="BM46" i="7" s="1"/>
  <c r="AW45" i="7"/>
  <c r="BU45" i="7" s="1"/>
  <c r="AS45" i="7"/>
  <c r="BQ45" i="7" s="1"/>
  <c r="AO45" i="7"/>
  <c r="BM45" i="7" s="1"/>
  <c r="AW44" i="7"/>
  <c r="BU44" i="7" s="1"/>
  <c r="AS44" i="7"/>
  <c r="BQ44" i="7" s="1"/>
  <c r="AO40" i="7"/>
  <c r="BM40" i="7" s="1"/>
  <c r="AO44" i="7"/>
  <c r="BM44" i="7" s="1"/>
  <c r="AW43" i="7"/>
  <c r="BU43" i="7" s="1"/>
  <c r="AS43" i="7"/>
  <c r="BQ43" i="7" s="1"/>
  <c r="AO43" i="7"/>
  <c r="BM43" i="7" s="1"/>
  <c r="AW42" i="7"/>
  <c r="BU42" i="7" s="1"/>
  <c r="AS42" i="7"/>
  <c r="BQ42" i="7" s="1"/>
  <c r="AO42" i="7"/>
  <c r="BM42" i="7" s="1"/>
  <c r="AW41" i="7"/>
  <c r="BU41" i="7" s="1"/>
  <c r="AS41" i="7"/>
  <c r="BQ41" i="7" s="1"/>
  <c r="AO41" i="7"/>
  <c r="BM41" i="7" s="1"/>
  <c r="AW40" i="7"/>
  <c r="BU40" i="7" s="1"/>
  <c r="AS40" i="7"/>
  <c r="BQ40" i="7" s="1"/>
  <c r="AP52" i="7"/>
  <c r="BN52" i="7" s="1"/>
  <c r="AT51" i="7"/>
  <c r="BR51" i="7" s="1"/>
  <c r="AX50" i="7"/>
  <c r="BV50" i="7" s="1"/>
  <c r="AP50" i="7"/>
  <c r="BN50" i="7" s="1"/>
  <c r="AT49" i="7"/>
  <c r="BR49" i="7" s="1"/>
  <c r="AX48" i="7"/>
  <c r="BV48" i="7" s="1"/>
  <c r="AP48" i="7"/>
  <c r="BN48" i="7" s="1"/>
  <c r="AT47" i="7"/>
  <c r="BR47" i="7" s="1"/>
  <c r="AX46" i="7"/>
  <c r="BV46" i="7" s="1"/>
  <c r="AP46" i="7"/>
  <c r="BN46" i="7" s="1"/>
  <c r="AT45" i="7"/>
  <c r="BR45" i="7" s="1"/>
  <c r="AX44" i="7"/>
  <c r="BV44" i="7" s="1"/>
  <c r="AP44" i="7"/>
  <c r="BN44" i="7" s="1"/>
  <c r="AT43" i="7"/>
  <c r="BR43" i="7" s="1"/>
  <c r="AX42" i="7"/>
  <c r="BV42" i="7" s="1"/>
  <c r="AP42" i="7"/>
  <c r="BN42" i="7" s="1"/>
  <c r="AT41" i="7"/>
  <c r="BR41" i="7" s="1"/>
  <c r="AX40" i="7"/>
  <c r="BV40" i="7" s="1"/>
  <c r="AP40" i="7"/>
  <c r="BN40" i="7" s="1"/>
  <c r="AX39" i="7"/>
  <c r="BV39" i="7" s="1"/>
  <c r="AT39" i="7"/>
  <c r="BR39" i="7" s="1"/>
  <c r="AP39" i="7"/>
  <c r="BN39" i="7" s="1"/>
  <c r="AX38" i="7"/>
  <c r="BV38" i="7" s="1"/>
  <c r="AT38" i="7"/>
  <c r="BR38" i="7" s="1"/>
  <c r="AP38" i="7"/>
  <c r="BN38" i="7" s="1"/>
  <c r="AX37" i="7"/>
  <c r="BV37" i="7" s="1"/>
  <c r="AT37" i="7"/>
  <c r="BR37" i="7" s="1"/>
  <c r="AP37" i="7"/>
  <c r="BN37" i="7" s="1"/>
  <c r="AX36" i="7"/>
  <c r="BV36" i="7" s="1"/>
  <c r="AT36" i="7"/>
  <c r="BR36" i="7" s="1"/>
  <c r="AP36" i="7"/>
  <c r="BN36" i="7" s="1"/>
  <c r="AX35" i="7"/>
  <c r="BV35" i="7" s="1"/>
  <c r="AT35" i="7"/>
  <c r="BR35" i="7" s="1"/>
  <c r="AP35" i="7"/>
  <c r="BN35" i="7" s="1"/>
  <c r="AX34" i="7"/>
  <c r="BV34" i="7" s="1"/>
  <c r="AT34" i="7"/>
  <c r="BR34" i="7" s="1"/>
  <c r="AP34" i="7"/>
  <c r="BN34" i="7" s="1"/>
  <c r="AX33" i="7"/>
  <c r="BV33" i="7" s="1"/>
  <c r="AT33" i="7"/>
  <c r="BR33" i="7" s="1"/>
  <c r="AP33" i="7"/>
  <c r="BN33" i="7" s="1"/>
  <c r="AX32" i="7"/>
  <c r="BV32" i="7" s="1"/>
  <c r="AT32" i="7"/>
  <c r="BR32" i="7" s="1"/>
  <c r="AP32" i="7"/>
  <c r="BN32" i="7" s="1"/>
  <c r="AX31" i="7"/>
  <c r="BV31" i="7" s="1"/>
  <c r="AT31" i="7"/>
  <c r="BR31" i="7" s="1"/>
  <c r="AP31" i="7"/>
  <c r="BN31" i="7" s="1"/>
  <c r="AX30" i="7"/>
  <c r="BV30" i="7" s="1"/>
  <c r="AT30" i="7"/>
  <c r="BR30" i="7" s="1"/>
  <c r="AP30" i="7"/>
  <c r="BN30" i="7" s="1"/>
  <c r="AX29" i="7"/>
  <c r="BV29" i="7" s="1"/>
  <c r="AT29" i="7"/>
  <c r="BR29" i="7" s="1"/>
  <c r="AP29" i="7"/>
  <c r="BN29" i="7" s="1"/>
  <c r="AX28" i="7"/>
  <c r="BV28" i="7" s="1"/>
  <c r="AT28" i="7"/>
  <c r="BR28" i="7" s="1"/>
  <c r="AP28" i="7"/>
  <c r="BN28" i="7" s="1"/>
  <c r="AX27" i="7"/>
  <c r="BV27" i="7" s="1"/>
  <c r="AT27" i="7"/>
  <c r="BR27" i="7" s="1"/>
  <c r="AP27" i="7"/>
  <c r="BN27" i="7" s="1"/>
  <c r="AX26" i="7"/>
  <c r="BV26" i="7" s="1"/>
  <c r="AT26" i="7"/>
  <c r="BR26" i="7" s="1"/>
  <c r="AP26" i="7"/>
  <c r="BN26" i="7" s="1"/>
  <c r="AX25" i="7"/>
  <c r="BV25" i="7" s="1"/>
  <c r="AT25" i="7"/>
  <c r="BR25" i="7" s="1"/>
  <c r="AP25" i="7"/>
  <c r="BN25" i="7" s="1"/>
  <c r="AX24" i="7"/>
  <c r="BV24" i="7" s="1"/>
  <c r="AT24" i="7"/>
  <c r="BR24" i="7" s="1"/>
  <c r="AP24" i="7"/>
  <c r="BN24" i="7" s="1"/>
  <c r="AX23" i="7"/>
  <c r="BV23" i="7" s="1"/>
  <c r="AT23" i="7"/>
  <c r="BR23" i="7" s="1"/>
  <c r="AP23" i="7"/>
  <c r="BN23" i="7" s="1"/>
  <c r="AX22" i="7"/>
  <c r="BV22" i="7" s="1"/>
  <c r="AT22" i="7"/>
  <c r="BR22" i="7" s="1"/>
  <c r="AP22" i="7"/>
  <c r="BN22" i="7" s="1"/>
  <c r="AX21" i="7"/>
  <c r="BV21" i="7" s="1"/>
  <c r="AT21" i="7"/>
  <c r="BR21" i="7" s="1"/>
  <c r="AP21" i="7"/>
  <c r="BN21" i="7" s="1"/>
  <c r="AX20" i="7"/>
  <c r="BV20" i="7" s="1"/>
  <c r="AT20" i="7"/>
  <c r="BR20" i="7" s="1"/>
  <c r="AP20" i="7"/>
  <c r="BN20" i="7" s="1"/>
  <c r="AX19" i="7"/>
  <c r="BV19" i="7" s="1"/>
  <c r="AT19" i="7"/>
  <c r="BR19" i="7" s="1"/>
  <c r="AP19" i="7"/>
  <c r="BN19" i="7" s="1"/>
  <c r="AX18" i="7"/>
  <c r="BV18" i="7" s="1"/>
  <c r="AT18" i="7"/>
  <c r="BR18" i="7" s="1"/>
  <c r="AP18" i="7"/>
  <c r="BN18" i="7" s="1"/>
  <c r="AX17" i="7"/>
  <c r="BV17" i="7" s="1"/>
  <c r="AT17" i="7"/>
  <c r="BR17" i="7" s="1"/>
  <c r="AP17" i="7"/>
  <c r="BN17" i="7" s="1"/>
  <c r="AX16" i="7"/>
  <c r="BV16" i="7" s="1"/>
  <c r="AT16" i="7"/>
  <c r="BR16" i="7" s="1"/>
  <c r="AP16" i="7"/>
  <c r="BN16" i="7" s="1"/>
  <c r="AX15" i="7"/>
  <c r="BV15" i="7" s="1"/>
  <c r="AT15" i="7"/>
  <c r="BR15" i="7" s="1"/>
  <c r="AP15" i="7"/>
  <c r="BN15" i="7" s="1"/>
  <c r="AX14" i="7"/>
  <c r="BV14" i="7" s="1"/>
  <c r="AT14" i="7"/>
  <c r="BR14" i="7" s="1"/>
  <c r="AP14" i="7"/>
  <c r="BN14" i="7" s="1"/>
  <c r="AO56" i="7"/>
  <c r="BM56" i="7" s="1"/>
  <c r="AQ55" i="7"/>
  <c r="BO55" i="7" s="1"/>
  <c r="AO54" i="7"/>
  <c r="BM54" i="7" s="1"/>
  <c r="AQ53" i="7"/>
  <c r="BO53" i="7" s="1"/>
  <c r="AR52" i="7"/>
  <c r="BP52" i="7" s="1"/>
  <c r="AV51" i="7"/>
  <c r="BT51" i="7" s="1"/>
  <c r="AZ50" i="7"/>
  <c r="BX50" i="7" s="1"/>
  <c r="AR50" i="7"/>
  <c r="BP50" i="7" s="1"/>
  <c r="AV49" i="7"/>
  <c r="BT49" i="7" s="1"/>
  <c r="AZ48" i="7"/>
  <c r="BX48" i="7" s="1"/>
  <c r="AR48" i="7"/>
  <c r="BP48" i="7" s="1"/>
  <c r="AV47" i="7"/>
  <c r="BT47" i="7" s="1"/>
  <c r="AZ46" i="7"/>
  <c r="BX46" i="7" s="1"/>
  <c r="AR46" i="7"/>
  <c r="BP46" i="7" s="1"/>
  <c r="AV45" i="7"/>
  <c r="BT45" i="7" s="1"/>
  <c r="AZ44" i="7"/>
  <c r="BX44" i="7" s="1"/>
  <c r="AR44" i="7"/>
  <c r="BP44" i="7" s="1"/>
  <c r="AV43" i="7"/>
  <c r="BT43" i="7" s="1"/>
  <c r="AZ42" i="7"/>
  <c r="BX42" i="7" s="1"/>
  <c r="AR42" i="7"/>
  <c r="BP42" i="7" s="1"/>
  <c r="AV41" i="7"/>
  <c r="BT41" i="7" s="1"/>
  <c r="AZ40" i="7"/>
  <c r="BX40" i="7" s="1"/>
  <c r="AR40" i="7"/>
  <c r="BP40" i="7" s="1"/>
  <c r="AW39" i="7"/>
  <c r="BU39" i="7" s="1"/>
  <c r="AS39" i="7"/>
  <c r="BQ39" i="7" s="1"/>
  <c r="AO39" i="7"/>
  <c r="BM39" i="7" s="1"/>
  <c r="AW38" i="7"/>
  <c r="BU38" i="7" s="1"/>
  <c r="AS38" i="7"/>
  <c r="BQ38" i="7" s="1"/>
  <c r="AO38" i="7"/>
  <c r="BM38" i="7" s="1"/>
  <c r="AW37" i="7"/>
  <c r="BU37" i="7" s="1"/>
  <c r="AS37" i="7"/>
  <c r="BQ37" i="7" s="1"/>
  <c r="AO37" i="7"/>
  <c r="BM37" i="7" s="1"/>
  <c r="AW36" i="7"/>
  <c r="BU36" i="7" s="1"/>
  <c r="AS36" i="7"/>
  <c r="BQ36" i="7" s="1"/>
  <c r="AO36" i="7"/>
  <c r="BM36" i="7" s="1"/>
  <c r="AX13" i="7"/>
  <c r="BV13" i="7" s="1"/>
  <c r="AT13" i="7"/>
  <c r="BR13" i="7" s="1"/>
  <c r="AP13" i="7"/>
  <c r="BN13" i="7" s="1"/>
  <c r="AX12" i="7"/>
  <c r="BV12" i="7" s="1"/>
  <c r="AT12" i="7"/>
  <c r="BR12" i="7" s="1"/>
  <c r="AP12" i="7"/>
  <c r="BN12" i="7" s="1"/>
  <c r="AX11" i="7"/>
  <c r="BV11" i="7" s="1"/>
  <c r="AT11" i="7"/>
  <c r="BR11" i="7" s="1"/>
  <c r="AP11" i="7"/>
  <c r="BN11" i="7" s="1"/>
  <c r="AX10" i="7"/>
  <c r="BV10" i="7" s="1"/>
  <c r="AT10" i="7"/>
  <c r="BR10" i="7" s="1"/>
  <c r="AP10" i="7"/>
  <c r="BN10" i="7" s="1"/>
  <c r="AX9" i="7"/>
  <c r="BV9" i="7" s="1"/>
  <c r="AT9" i="7"/>
  <c r="BR9" i="7" s="1"/>
  <c r="AP9" i="7"/>
  <c r="BN9" i="7" s="1"/>
  <c r="AX8" i="7"/>
  <c r="BV8" i="7" s="1"/>
  <c r="AT8" i="7"/>
  <c r="BR8" i="7" s="1"/>
  <c r="AP8" i="7"/>
  <c r="BN8" i="7" s="1"/>
  <c r="AX7" i="7"/>
  <c r="BV7" i="7" s="1"/>
  <c r="AT7" i="7"/>
  <c r="BR7" i="7" s="1"/>
  <c r="AP7" i="7"/>
  <c r="BN7" i="7" s="1"/>
  <c r="AX6" i="7"/>
  <c r="BV6" i="7" s="1"/>
  <c r="AT6" i="7"/>
  <c r="BR6" i="7" s="1"/>
  <c r="AP6" i="7"/>
  <c r="BN6" i="7" s="1"/>
  <c r="AX5" i="7"/>
  <c r="BV5" i="7" s="1"/>
  <c r="AT5" i="7"/>
  <c r="BR5" i="7" s="1"/>
  <c r="AP5" i="7"/>
  <c r="BN5" i="7" s="1"/>
  <c r="AO72" i="7"/>
  <c r="BM72" i="7" s="1"/>
  <c r="AQ71" i="7"/>
  <c r="BO71" i="7" s="1"/>
  <c r="AO70" i="7"/>
  <c r="BM70" i="7" s="1"/>
  <c r="AQ69" i="7"/>
  <c r="BO69" i="7" s="1"/>
  <c r="AO68" i="7"/>
  <c r="BM68" i="7" s="1"/>
  <c r="AQ67" i="7"/>
  <c r="BO67" i="7" s="1"/>
  <c r="AO66" i="7"/>
  <c r="BM66" i="7" s="1"/>
  <c r="AQ65" i="7"/>
  <c r="BO65" i="7" s="1"/>
  <c r="AO64" i="7"/>
  <c r="BM64" i="7" s="1"/>
  <c r="AQ63" i="7"/>
  <c r="BO63" i="7" s="1"/>
  <c r="AO62" i="7"/>
  <c r="BM62" i="7" s="1"/>
  <c r="AQ61" i="7"/>
  <c r="BO61" i="7" s="1"/>
  <c r="AO60" i="7"/>
  <c r="BM60" i="7" s="1"/>
  <c r="AQ59" i="7"/>
  <c r="BO59" i="7" s="1"/>
  <c r="AO58" i="7"/>
  <c r="BM58" i="7" s="1"/>
  <c r="AQ57" i="7"/>
  <c r="BO57" i="7" s="1"/>
  <c r="AW35" i="7"/>
  <c r="BU35" i="7" s="1"/>
  <c r="AS35" i="7"/>
  <c r="BQ35" i="7" s="1"/>
  <c r="AO35" i="7"/>
  <c r="BM35" i="7" s="1"/>
  <c r="AW34" i="7"/>
  <c r="BU34" i="7" s="1"/>
  <c r="AS34" i="7"/>
  <c r="BQ34" i="7" s="1"/>
  <c r="AO34" i="7"/>
  <c r="BM34" i="7" s="1"/>
  <c r="AW33" i="7"/>
  <c r="BU33" i="7" s="1"/>
  <c r="AS33" i="7"/>
  <c r="BQ33" i="7" s="1"/>
  <c r="AO33" i="7"/>
  <c r="BM33" i="7" s="1"/>
  <c r="AW32" i="7"/>
  <c r="BU32" i="7" s="1"/>
  <c r="AS32" i="7"/>
  <c r="BQ32" i="7" s="1"/>
  <c r="AO32" i="7"/>
  <c r="BM32" i="7" s="1"/>
  <c r="AW31" i="7"/>
  <c r="BU31" i="7" s="1"/>
  <c r="AS31" i="7"/>
  <c r="BQ31" i="7" s="1"/>
  <c r="AO31" i="7"/>
  <c r="BM31" i="7" s="1"/>
  <c r="AW30" i="7"/>
  <c r="BU30" i="7" s="1"/>
  <c r="AS30" i="7"/>
  <c r="BQ30" i="7" s="1"/>
  <c r="AO30" i="7"/>
  <c r="BM30" i="7" s="1"/>
  <c r="AW29" i="7"/>
  <c r="BU29" i="7" s="1"/>
  <c r="AS29" i="7"/>
  <c r="BQ29" i="7" s="1"/>
  <c r="AO29" i="7"/>
  <c r="BM29" i="7" s="1"/>
  <c r="AW28" i="7"/>
  <c r="BU28" i="7" s="1"/>
  <c r="AS28" i="7"/>
  <c r="BQ28" i="7" s="1"/>
  <c r="AO28" i="7"/>
  <c r="BM28" i="7" s="1"/>
  <c r="AW27" i="7"/>
  <c r="BU27" i="7" s="1"/>
  <c r="AS27" i="7"/>
  <c r="BQ27" i="7" s="1"/>
  <c r="AO27" i="7"/>
  <c r="BM27" i="7" s="1"/>
  <c r="AW26" i="7"/>
  <c r="BU26" i="7" s="1"/>
  <c r="AS26" i="7"/>
  <c r="BQ26" i="7" s="1"/>
  <c r="AO26" i="7"/>
  <c r="BM26" i="7" s="1"/>
  <c r="AW25" i="7"/>
  <c r="BU25" i="7" s="1"/>
  <c r="AS25" i="7"/>
  <c r="BQ25" i="7" s="1"/>
  <c r="AO25" i="7"/>
  <c r="BM25" i="7" s="1"/>
  <c r="AW24" i="7"/>
  <c r="BU24" i="7" s="1"/>
  <c r="AS24" i="7"/>
  <c r="BQ24" i="7" s="1"/>
  <c r="AO24" i="7"/>
  <c r="BM24" i="7" s="1"/>
  <c r="AW23" i="7"/>
  <c r="BU23" i="7" s="1"/>
  <c r="AS23" i="7"/>
  <c r="BQ23" i="7" s="1"/>
  <c r="AO23" i="7"/>
  <c r="BM23" i="7" s="1"/>
  <c r="AW22" i="7"/>
  <c r="BU22" i="7" s="1"/>
  <c r="AS22" i="7"/>
  <c r="BQ22" i="7" s="1"/>
  <c r="AO22" i="7"/>
  <c r="BM22" i="7" s="1"/>
  <c r="AW21" i="7"/>
  <c r="BU21" i="7" s="1"/>
  <c r="AS21" i="7"/>
  <c r="BQ21" i="7" s="1"/>
  <c r="AO21" i="7"/>
  <c r="BM21" i="7" s="1"/>
  <c r="AW20" i="7"/>
  <c r="BU20" i="7" s="1"/>
  <c r="AS20" i="7"/>
  <c r="BQ20" i="7" s="1"/>
  <c r="AO20" i="7"/>
  <c r="BM20" i="7" s="1"/>
  <c r="AW19" i="7"/>
  <c r="BU19" i="7" s="1"/>
  <c r="AS19" i="7"/>
  <c r="BQ19" i="7" s="1"/>
  <c r="AO19" i="7"/>
  <c r="BM19" i="7" s="1"/>
  <c r="AW18" i="7"/>
  <c r="BU18" i="7" s="1"/>
  <c r="AS18" i="7"/>
  <c r="BQ18" i="7" s="1"/>
  <c r="AO18" i="7"/>
  <c r="BM18" i="7" s="1"/>
  <c r="AW17" i="7"/>
  <c r="BU17" i="7" s="1"/>
  <c r="AS17" i="7"/>
  <c r="BQ17" i="7" s="1"/>
  <c r="AO17" i="7"/>
  <c r="BM17" i="7" s="1"/>
  <c r="AW16" i="7"/>
  <c r="BU16" i="7" s="1"/>
  <c r="AS16" i="7"/>
  <c r="BQ16" i="7" s="1"/>
  <c r="AO16" i="7"/>
  <c r="BM16" i="7" s="1"/>
  <c r="AW15" i="7"/>
  <c r="BU15" i="7" s="1"/>
  <c r="AS15" i="7"/>
  <c r="BQ15" i="7" s="1"/>
  <c r="AO15" i="7"/>
  <c r="BM15" i="7" s="1"/>
  <c r="AW14" i="7"/>
  <c r="BU14" i="7" s="1"/>
  <c r="AS14" i="7"/>
  <c r="BQ14" i="7" s="1"/>
  <c r="AO14" i="7"/>
  <c r="BM14" i="7" s="1"/>
  <c r="AW13" i="7"/>
  <c r="BU13" i="7" s="1"/>
  <c r="AS13" i="7"/>
  <c r="BQ13" i="7" s="1"/>
  <c r="AO13" i="7"/>
  <c r="BM13" i="7" s="1"/>
  <c r="AW12" i="7"/>
  <c r="BU12" i="7" s="1"/>
  <c r="AS12" i="7"/>
  <c r="BQ12" i="7" s="1"/>
  <c r="AO12" i="7"/>
  <c r="BM12" i="7" s="1"/>
  <c r="AW11" i="7"/>
  <c r="BU11" i="7" s="1"/>
  <c r="AS11" i="7"/>
  <c r="BQ11" i="7" s="1"/>
  <c r="AO11" i="7"/>
  <c r="BM11" i="7" s="1"/>
  <c r="AW10" i="7"/>
  <c r="BU10" i="7" s="1"/>
  <c r="AS10" i="7"/>
  <c r="BQ10" i="7" s="1"/>
  <c r="AO10" i="7"/>
  <c r="BM10" i="7" s="1"/>
  <c r="AW9" i="7"/>
  <c r="BU9" i="7" s="1"/>
  <c r="AS9" i="7"/>
  <c r="BQ9" i="7" s="1"/>
  <c r="AO9" i="7"/>
  <c r="BM9" i="7" s="1"/>
  <c r="AW8" i="7"/>
  <c r="BU8" i="7" s="1"/>
  <c r="AS8" i="7"/>
  <c r="BQ8" i="7" s="1"/>
  <c r="AO8" i="7"/>
  <c r="BM8" i="7" s="1"/>
  <c r="AW7" i="7"/>
  <c r="BU7" i="7" s="1"/>
  <c r="AS7" i="7"/>
  <c r="BQ7" i="7" s="1"/>
  <c r="AO7" i="7"/>
  <c r="BM7" i="7" s="1"/>
  <c r="AW6" i="7"/>
  <c r="BU6" i="7" s="1"/>
  <c r="AS6" i="7"/>
  <c r="BQ6" i="7" s="1"/>
  <c r="AO6" i="7"/>
  <c r="BM6" i="7" s="1"/>
  <c r="AW5" i="7"/>
  <c r="BU5" i="7" s="1"/>
  <c r="AS5" i="7"/>
  <c r="BQ5" i="7" s="1"/>
  <c r="AU153" i="7"/>
  <c r="BS153" i="7" s="1"/>
  <c r="AY137" i="7"/>
  <c r="BW137" i="7" s="1"/>
  <c r="AW136" i="7"/>
  <c r="BU136" i="7" s="1"/>
  <c r="AY135" i="7"/>
  <c r="BW135" i="7" s="1"/>
  <c r="AV126" i="7"/>
  <c r="BT126" i="7" s="1"/>
  <c r="AV124" i="7"/>
  <c r="BT124" i="7" s="1"/>
  <c r="AV122" i="7"/>
  <c r="BT122" i="7" s="1"/>
  <c r="AS72" i="7"/>
  <c r="BQ72" i="7" s="1"/>
  <c r="AS70" i="7"/>
  <c r="BQ70" i="7" s="1"/>
  <c r="AS68" i="7"/>
  <c r="BQ68" i="7" s="1"/>
  <c r="AS66" i="7"/>
  <c r="BQ66" i="7" s="1"/>
  <c r="AS64" i="7"/>
  <c r="BQ64" i="7" s="1"/>
  <c r="AS62" i="7"/>
  <c r="BQ62" i="7" s="1"/>
  <c r="AS60" i="7"/>
  <c r="BQ60" i="7" s="1"/>
  <c r="AS58" i="7"/>
  <c r="BQ58" i="7" s="1"/>
  <c r="AS56" i="7"/>
  <c r="BQ56" i="7" s="1"/>
  <c r="AS54" i="7"/>
  <c r="BQ54" i="7" s="1"/>
  <c r="AZ39" i="7"/>
  <c r="BX39" i="7" s="1"/>
  <c r="AV39" i="7"/>
  <c r="BT39" i="7" s="1"/>
  <c r="AR39" i="7"/>
  <c r="BP39" i="7" s="1"/>
  <c r="AS154" i="7"/>
  <c r="BQ154" i="7" s="1"/>
  <c r="AX149" i="7"/>
  <c r="BV149" i="7" s="1"/>
  <c r="AT149" i="7"/>
  <c r="BR149" i="7" s="1"/>
  <c r="AP149" i="7"/>
  <c r="BN149" i="7" s="1"/>
  <c r="AU144" i="7"/>
  <c r="BS144" i="7" s="1"/>
  <c r="AS143" i="7"/>
  <c r="BQ143" i="7" s="1"/>
  <c r="AQ137" i="7"/>
  <c r="BO137" i="7" s="1"/>
  <c r="AO136" i="7"/>
  <c r="BM136" i="7" s="1"/>
  <c r="AQ135" i="7"/>
  <c r="BO135" i="7" s="1"/>
  <c r="AV127" i="7"/>
  <c r="BT127" i="7" s="1"/>
  <c r="AV125" i="7"/>
  <c r="BT125" i="7" s="1"/>
  <c r="AV123" i="7"/>
  <c r="BT123" i="7" s="1"/>
  <c r="AV121" i="7"/>
  <c r="BT121" i="7" s="1"/>
  <c r="AS52" i="7"/>
  <c r="BQ52" i="7" s="1"/>
  <c r="AU71" i="7"/>
  <c r="BS71" i="7" s="1"/>
  <c r="AU69" i="7"/>
  <c r="BS69" i="7" s="1"/>
  <c r="AU67" i="7"/>
  <c r="BS67" i="7" s="1"/>
  <c r="AU65" i="7"/>
  <c r="BS65" i="7" s="1"/>
  <c r="AU63" i="7"/>
  <c r="BS63" i="7" s="1"/>
  <c r="AU61" i="7"/>
  <c r="BS61" i="7" s="1"/>
  <c r="AU59" i="7"/>
  <c r="BS59" i="7" s="1"/>
  <c r="AU57" i="7"/>
  <c r="BS57" i="7" s="1"/>
  <c r="AU55" i="7"/>
  <c r="BS55" i="7" s="1"/>
  <c r="AU53" i="7"/>
  <c r="BS53" i="7" s="1"/>
  <c r="AA3" i="7"/>
  <c r="AO5" i="7"/>
  <c r="BM5" i="7" s="1"/>
  <c r="AS155" i="7"/>
  <c r="BQ155" i="7" s="1"/>
  <c r="AV152" i="7"/>
  <c r="BT152" i="7" s="1"/>
  <c r="AR151" i="7"/>
  <c r="BP151" i="7" s="1"/>
  <c r="AZ149" i="7"/>
  <c r="BX149" i="7" s="1"/>
  <c r="AV148" i="7"/>
  <c r="BT148" i="7" s="1"/>
  <c r="AR147" i="7"/>
  <c r="BP147" i="7" s="1"/>
  <c r="AZ145" i="7"/>
  <c r="BX145" i="7" s="1"/>
  <c r="AT150" i="7"/>
  <c r="BR150" i="7" s="1"/>
  <c r="AS144" i="7"/>
  <c r="BQ144" i="7" s="1"/>
  <c r="AS142" i="7"/>
  <c r="BQ142" i="7" s="1"/>
  <c r="AW143" i="7"/>
  <c r="BU143" i="7" s="1"/>
  <c r="AO143" i="7"/>
  <c r="BM143" i="7" s="1"/>
  <c r="AZ140" i="7"/>
  <c r="BX140" i="7" s="1"/>
  <c r="AV139" i="7"/>
  <c r="BT139" i="7" s="1"/>
  <c r="AR138" i="7"/>
  <c r="BP138" i="7" s="1"/>
  <c r="AZ136" i="7"/>
  <c r="BX136" i="7" s="1"/>
  <c r="AV135" i="7"/>
  <c r="BT135" i="7" s="1"/>
  <c r="AU128" i="7"/>
  <c r="BS128" i="7" s="1"/>
  <c r="AQ127" i="7"/>
  <c r="BO127" i="7" s="1"/>
  <c r="AY125" i="7"/>
  <c r="BW125" i="7" s="1"/>
  <c r="AX124" i="7"/>
  <c r="BV124" i="7" s="1"/>
  <c r="AP124" i="7"/>
  <c r="BN124" i="7" s="1"/>
  <c r="AT123" i="7"/>
  <c r="BR123" i="7" s="1"/>
  <c r="AX122" i="7"/>
  <c r="BV122" i="7" s="1"/>
  <c r="AP122" i="7"/>
  <c r="BN122" i="7" s="1"/>
  <c r="AT121" i="7"/>
  <c r="BR121" i="7" s="1"/>
  <c r="AU105" i="7"/>
  <c r="BS105" i="7" s="1"/>
  <c r="AQ104" i="7"/>
  <c r="BO104" i="7" s="1"/>
  <c r="AY102" i="7"/>
  <c r="BW102" i="7" s="1"/>
  <c r="AU101" i="7"/>
  <c r="BS101" i="7" s="1"/>
  <c r="AQ100" i="7"/>
  <c r="BO100" i="7" s="1"/>
  <c r="AS138" i="7"/>
  <c r="BQ138" i="7" s="1"/>
  <c r="AS136" i="7"/>
  <c r="BQ136" i="7" s="1"/>
  <c r="AR134" i="7"/>
  <c r="BP134" i="7" s="1"/>
  <c r="AV133" i="7"/>
  <c r="BT133" i="7" s="1"/>
  <c r="AZ132" i="7"/>
  <c r="BX132" i="7" s="1"/>
  <c r="AR132" i="7"/>
  <c r="BP132" i="7" s="1"/>
  <c r="AV131" i="7"/>
  <c r="BT131" i="7" s="1"/>
  <c r="AZ130" i="7"/>
  <c r="BX130" i="7" s="1"/>
  <c r="AR130" i="7"/>
  <c r="BP130" i="7" s="1"/>
  <c r="AV129" i="7"/>
  <c r="BT129" i="7" s="1"/>
  <c r="AZ128" i="7"/>
  <c r="BX128" i="7" s="1"/>
  <c r="AR128" i="7"/>
  <c r="BP128" i="7" s="1"/>
  <c r="ER41" i="6"/>
  <c r="EN40" i="6"/>
  <c r="EM39" i="6"/>
  <c r="EQ38" i="6"/>
  <c r="EM38" i="6"/>
  <c r="EQ37" i="6"/>
  <c r="EI37" i="6"/>
  <c r="EM36" i="6"/>
  <c r="EQ35" i="6"/>
  <c r="EI35" i="6"/>
  <c r="EM34" i="6"/>
  <c r="EQ33" i="6"/>
  <c r="EI33" i="6"/>
  <c r="EQ32" i="6"/>
  <c r="EI32" i="6"/>
  <c r="EM31" i="6"/>
  <c r="EQ30" i="6"/>
  <c r="EM30" i="6"/>
  <c r="EQ29" i="6"/>
  <c r="EI29" i="6"/>
  <c r="EM28" i="6"/>
  <c r="EQ27" i="6"/>
  <c r="EI27" i="6"/>
  <c r="EQ26" i="6"/>
  <c r="EI26" i="6"/>
  <c r="EM25" i="6"/>
  <c r="EQ24" i="6"/>
  <c r="EI24" i="6"/>
  <c r="EQ23" i="6"/>
  <c r="EI23" i="6"/>
  <c r="EM22" i="6"/>
  <c r="EQ21" i="6"/>
  <c r="EJ121" i="6"/>
  <c r="EN126" i="6"/>
  <c r="EN122" i="6"/>
  <c r="EN120" i="6"/>
  <c r="ER119" i="6"/>
  <c r="EJ119" i="6"/>
  <c r="EN118" i="6"/>
  <c r="ER117" i="6"/>
  <c r="EJ117" i="6"/>
  <c r="EN116" i="6"/>
  <c r="ER115" i="6"/>
  <c r="EJ115" i="6"/>
  <c r="EN114" i="6"/>
  <c r="ER113" i="6"/>
  <c r="EJ113" i="6"/>
  <c r="EN112" i="6"/>
  <c r="ER111" i="6"/>
  <c r="EJ111" i="6"/>
  <c r="EN110" i="6"/>
  <c r="ER109" i="6"/>
  <c r="EJ109" i="6"/>
  <c r="EN108" i="6"/>
  <c r="ER107" i="6"/>
  <c r="EJ107" i="6"/>
  <c r="EN106" i="6"/>
  <c r="ER105" i="6"/>
  <c r="EJ105" i="6"/>
  <c r="EN104" i="6"/>
  <c r="ER103" i="6"/>
  <c r="EJ103" i="6"/>
  <c r="EG70" i="6"/>
  <c r="EG54" i="6"/>
  <c r="ER124" i="6"/>
  <c r="ER123" i="6"/>
  <c r="ER122" i="6"/>
  <c r="EQ67" i="6"/>
  <c r="EG154" i="6"/>
  <c r="EI21" i="6"/>
  <c r="ER152" i="6"/>
  <c r="EJ152" i="6"/>
  <c r="EN151" i="6"/>
  <c r="ER150" i="6"/>
  <c r="EJ150" i="6"/>
  <c r="EM137" i="6"/>
  <c r="EI53" i="6"/>
  <c r="EJ52" i="6"/>
  <c r="EN51" i="6"/>
  <c r="ER50" i="6"/>
  <c r="EJ50" i="6"/>
  <c r="EN49" i="6"/>
  <c r="ER48" i="6"/>
  <c r="EJ48" i="6"/>
  <c r="EN47" i="6"/>
  <c r="ER46" i="6"/>
  <c r="EJ46" i="6"/>
  <c r="EN45" i="6"/>
  <c r="ER44" i="6"/>
  <c r="EJ44" i="6"/>
  <c r="EN43" i="6"/>
  <c r="ER42" i="6"/>
  <c r="EJ42" i="6"/>
  <c r="EN41" i="6"/>
  <c r="ER40" i="6"/>
  <c r="EJ40" i="6"/>
  <c r="EO39" i="6"/>
  <c r="EK39" i="6"/>
  <c r="EG39" i="6"/>
  <c r="EO38" i="6"/>
  <c r="EK38" i="6"/>
  <c r="EG38" i="6"/>
  <c r="EO37" i="6"/>
  <c r="EK37" i="6"/>
  <c r="EG37" i="6"/>
  <c r="EO36" i="6"/>
  <c r="EK36" i="6"/>
  <c r="EG36" i="6"/>
  <c r="EO35" i="6"/>
  <c r="EK35" i="6"/>
  <c r="EG35" i="6"/>
  <c r="EO34" i="6"/>
  <c r="EK34" i="6"/>
  <c r="EG34" i="6"/>
  <c r="EO33" i="6"/>
  <c r="EK33" i="6"/>
  <c r="EG33" i="6"/>
  <c r="EO32" i="6"/>
  <c r="EK32" i="6"/>
  <c r="EG32" i="6"/>
  <c r="EO31" i="6"/>
  <c r="EK31" i="6"/>
  <c r="EG31" i="6"/>
  <c r="EO30" i="6"/>
  <c r="EK30" i="6"/>
  <c r="EG30" i="6"/>
  <c r="EO29" i="6"/>
  <c r="EK29" i="6"/>
  <c r="EG29" i="6"/>
  <c r="EO28" i="6"/>
  <c r="EK28" i="6"/>
  <c r="EG28" i="6"/>
  <c r="EO27" i="6"/>
  <c r="EK27" i="6"/>
  <c r="EG27" i="6"/>
  <c r="EO26" i="6"/>
  <c r="EK26" i="6"/>
  <c r="EG26" i="6"/>
  <c r="EO25" i="6"/>
  <c r="EK25" i="6"/>
  <c r="EG25" i="6"/>
  <c r="EO24" i="6"/>
  <c r="EK24" i="6"/>
  <c r="EG24" i="6"/>
  <c r="EO23" i="6"/>
  <c r="EK23" i="6"/>
  <c r="EG23" i="6"/>
  <c r="EO22" i="6"/>
  <c r="EK22" i="6"/>
  <c r="EG22" i="6"/>
  <c r="EO21" i="6"/>
  <c r="EK21" i="6"/>
  <c r="EG21" i="6"/>
  <c r="EO20" i="6"/>
  <c r="EK20" i="6"/>
  <c r="EG20" i="6"/>
  <c r="EO19" i="6"/>
  <c r="EK19" i="6"/>
  <c r="EG19" i="6"/>
  <c r="EO18" i="6"/>
  <c r="EK18" i="6"/>
  <c r="EG18" i="6"/>
  <c r="EO17" i="6"/>
  <c r="EK17" i="6"/>
  <c r="EG17" i="6"/>
  <c r="EO16" i="6"/>
  <c r="EK16" i="6"/>
  <c r="EG16" i="6"/>
  <c r="EO15" i="6"/>
  <c r="EK15" i="6"/>
  <c r="EG15" i="6"/>
  <c r="EO14" i="6"/>
  <c r="EK14" i="6"/>
  <c r="EG14" i="6"/>
  <c r="EO13" i="6"/>
  <c r="EK13" i="6"/>
  <c r="EG13" i="6"/>
  <c r="EO12" i="6"/>
  <c r="EK12" i="6"/>
  <c r="EG12" i="6"/>
  <c r="EO11" i="6"/>
  <c r="EK11" i="6"/>
  <c r="EG11" i="6"/>
  <c r="EO10" i="6"/>
  <c r="EK10" i="6"/>
  <c r="EG10" i="6"/>
  <c r="EO9" i="6"/>
  <c r="EK9" i="6"/>
  <c r="EG9" i="6"/>
  <c r="EO8" i="6"/>
  <c r="EK8" i="6"/>
  <c r="EG8" i="6"/>
  <c r="EO7" i="6"/>
  <c r="EK7" i="6"/>
  <c r="EG7" i="6"/>
  <c r="EO6" i="6"/>
  <c r="EK6" i="6"/>
  <c r="EG6" i="6"/>
  <c r="EO5" i="6"/>
  <c r="EK5" i="6"/>
  <c r="EG143" i="6"/>
  <c r="ER39" i="6"/>
  <c r="EO66" i="6"/>
  <c r="EQ65" i="6"/>
  <c r="EQ63" i="6"/>
  <c r="EQ59" i="6"/>
  <c r="EM135" i="6"/>
  <c r="EN134" i="6"/>
  <c r="ER133" i="6"/>
  <c r="EJ133" i="6"/>
  <c r="EN132" i="6"/>
  <c r="ER131" i="6"/>
  <c r="EJ131" i="6"/>
  <c r="EN130" i="6"/>
  <c r="ER129" i="6"/>
  <c r="EJ129" i="6"/>
  <c r="EN128" i="6"/>
  <c r="EN125" i="6"/>
  <c r="EN121" i="6"/>
  <c r="EL120" i="6"/>
  <c r="EP119" i="6"/>
  <c r="EH119" i="6"/>
  <c r="EL118" i="6"/>
  <c r="EP117" i="6"/>
  <c r="EH117" i="6"/>
  <c r="EL116" i="6"/>
  <c r="EP115" i="6"/>
  <c r="EH115" i="6"/>
  <c r="EL114" i="6"/>
  <c r="EP113" i="6"/>
  <c r="EH113" i="6"/>
  <c r="EL112" i="6"/>
  <c r="EP111" i="6"/>
  <c r="EH111" i="6"/>
  <c r="EL110" i="6"/>
  <c r="EP109" i="6"/>
  <c r="EH109" i="6"/>
  <c r="EL108" i="6"/>
  <c r="EP107" i="6"/>
  <c r="EH107" i="6"/>
  <c r="EL106" i="6"/>
  <c r="EP105" i="6"/>
  <c r="EH105" i="6"/>
  <c r="EL104" i="6"/>
  <c r="EP103" i="6"/>
  <c r="EH103" i="6"/>
  <c r="EL102" i="6"/>
  <c r="EP101" i="6"/>
  <c r="EH101" i="6"/>
  <c r="EL100" i="6"/>
  <c r="EP99" i="6"/>
  <c r="EH99" i="6"/>
  <c r="EL98" i="6"/>
  <c r="EP97" i="6"/>
  <c r="EH97" i="6"/>
  <c r="EL96" i="6"/>
  <c r="ER95" i="6"/>
  <c r="EN95" i="6"/>
  <c r="EJ95" i="6"/>
  <c r="ER94" i="6"/>
  <c r="EN94" i="6"/>
  <c r="EJ94" i="6"/>
  <c r="ER93" i="6"/>
  <c r="EN93" i="6"/>
  <c r="EJ93" i="6"/>
  <c r="ER92" i="6"/>
  <c r="EN92" i="6"/>
  <c r="EJ92" i="6"/>
  <c r="ER91" i="6"/>
  <c r="EN91" i="6"/>
  <c r="EJ91" i="6"/>
  <c r="ER90" i="6"/>
  <c r="EI69" i="6"/>
  <c r="EG68" i="6"/>
  <c r="EG66" i="6"/>
  <c r="EG62" i="6"/>
  <c r="EM142" i="6"/>
  <c r="ER141" i="6"/>
  <c r="EN141" i="6"/>
  <c r="EJ141" i="6"/>
  <c r="ER140" i="6"/>
  <c r="EN140" i="6"/>
  <c r="EJ140" i="6"/>
  <c r="ER139" i="6"/>
  <c r="EN139" i="6"/>
  <c r="EJ139" i="6"/>
  <c r="ER138" i="6"/>
  <c r="EN138" i="6"/>
  <c r="EJ138" i="6"/>
  <c r="ER137" i="6"/>
  <c r="EN137" i="6"/>
  <c r="EJ137" i="6"/>
  <c r="ER136" i="6"/>
  <c r="EN136" i="6"/>
  <c r="EJ136" i="6"/>
  <c r="ER135" i="6"/>
  <c r="EN135" i="6"/>
  <c r="EJ135" i="6"/>
  <c r="EQ138" i="6"/>
  <c r="EI138" i="6"/>
  <c r="EK137" i="6"/>
  <c r="EQ136" i="6"/>
  <c r="EI136" i="6"/>
  <c r="EK135" i="6"/>
  <c r="EQ134" i="6"/>
  <c r="EM134" i="6"/>
  <c r="EI134" i="6"/>
  <c r="EQ133" i="6"/>
  <c r="EM133" i="6"/>
  <c r="EI133" i="6"/>
  <c r="EQ132" i="6"/>
  <c r="EM132" i="6"/>
  <c r="EI132" i="6"/>
  <c r="EQ131" i="6"/>
  <c r="EM131" i="6"/>
  <c r="EI131" i="6"/>
  <c r="EQ130" i="6"/>
  <c r="EM130" i="6"/>
  <c r="EI130" i="6"/>
  <c r="EQ129" i="6"/>
  <c r="EM129" i="6"/>
  <c r="EI129" i="6"/>
  <c r="EQ128" i="6"/>
  <c r="EM128" i="6"/>
  <c r="EI128" i="6"/>
  <c r="EQ127" i="6"/>
  <c r="EM127" i="6"/>
  <c r="EI127" i="6"/>
  <c r="EQ126" i="6"/>
  <c r="EM126" i="6"/>
  <c r="EI126" i="6"/>
  <c r="EQ125" i="6"/>
  <c r="EM125" i="6"/>
  <c r="EI125" i="6"/>
  <c r="EQ124" i="6"/>
  <c r="EM124" i="6"/>
  <c r="EI124" i="6"/>
  <c r="EQ123" i="6"/>
  <c r="EM123" i="6"/>
  <c r="EI123" i="6"/>
  <c r="EQ122" i="6"/>
  <c r="EM122" i="6"/>
  <c r="EI122" i="6"/>
  <c r="EQ121" i="6"/>
  <c r="EM121" i="6"/>
  <c r="EI121" i="6"/>
  <c r="EO138" i="6"/>
  <c r="EO136" i="6"/>
  <c r="EP134" i="6"/>
  <c r="EH134" i="6"/>
  <c r="EL133" i="6"/>
  <c r="EP132" i="6"/>
  <c r="EH132" i="6"/>
  <c r="EL131" i="6"/>
  <c r="EP130" i="6"/>
  <c r="EH130" i="6"/>
  <c r="EL129" i="6"/>
  <c r="EP128" i="6"/>
  <c r="EH128" i="6"/>
  <c r="EL127" i="6"/>
  <c r="EP126" i="6"/>
  <c r="EH126" i="6"/>
  <c r="EL125" i="6"/>
  <c r="EP124" i="6"/>
  <c r="EH124" i="6"/>
  <c r="EL123" i="6"/>
  <c r="EP122" i="6"/>
  <c r="EH122" i="6"/>
  <c r="EL121" i="6"/>
  <c r="EQ120" i="6"/>
  <c r="EM120" i="6"/>
  <c r="EI120" i="6"/>
  <c r="EQ119" i="6"/>
  <c r="EM119" i="6"/>
  <c r="EI119" i="6"/>
  <c r="EQ118" i="6"/>
  <c r="EM118" i="6"/>
  <c r="EI118" i="6"/>
  <c r="EQ117" i="6"/>
  <c r="EM117" i="6"/>
  <c r="EI117" i="6"/>
  <c r="EQ116" i="6"/>
  <c r="EM116" i="6"/>
  <c r="EI116" i="6"/>
  <c r="EQ115" i="6"/>
  <c r="EM115" i="6"/>
  <c r="EI115" i="6"/>
  <c r="EQ114" i="6"/>
  <c r="EM114" i="6"/>
  <c r="EI114" i="6"/>
  <c r="EQ113" i="6"/>
  <c r="EM113" i="6"/>
  <c r="EI113" i="6"/>
  <c r="EQ112" i="6"/>
  <c r="EM112" i="6"/>
  <c r="EI112" i="6"/>
  <c r="EQ111" i="6"/>
  <c r="EM111" i="6"/>
  <c r="EI111" i="6"/>
  <c r="EK70" i="6"/>
  <c r="EK66" i="6"/>
  <c r="EK62" i="6"/>
  <c r="EK58" i="6"/>
  <c r="EK54" i="6"/>
  <c r="EQ71" i="6"/>
  <c r="EO58" i="6"/>
  <c r="EQ57" i="6"/>
  <c r="EQ55" i="6"/>
  <c r="EH149" i="6"/>
  <c r="EK143" i="6"/>
  <c r="EG136" i="6"/>
  <c r="EN90" i="6"/>
  <c r="EJ90" i="6"/>
  <c r="ER89" i="6"/>
  <c r="EN89" i="6"/>
  <c r="EJ89" i="6"/>
  <c r="ER88" i="6"/>
  <c r="EN88" i="6"/>
  <c r="EJ88" i="6"/>
  <c r="ER87" i="6"/>
  <c r="EN87" i="6"/>
  <c r="EJ87" i="6"/>
  <c r="ER86" i="6"/>
  <c r="EN86" i="6"/>
  <c r="EJ86" i="6"/>
  <c r="ER85" i="6"/>
  <c r="EN85" i="6"/>
  <c r="EJ85" i="6"/>
  <c r="ER84" i="6"/>
  <c r="EN84" i="6"/>
  <c r="EJ84" i="6"/>
  <c r="ER83" i="6"/>
  <c r="EN83" i="6"/>
  <c r="EJ83" i="6"/>
  <c r="ER82" i="6"/>
  <c r="EN82" i="6"/>
  <c r="EJ82" i="6"/>
  <c r="ER81" i="6"/>
  <c r="EN81" i="6"/>
  <c r="EJ81" i="6"/>
  <c r="ER80" i="6"/>
  <c r="EN80" i="6"/>
  <c r="EJ80" i="6"/>
  <c r="ER79" i="6"/>
  <c r="EN79" i="6"/>
  <c r="EJ79" i="6"/>
  <c r="ER78" i="6"/>
  <c r="EN78" i="6"/>
  <c r="EJ78" i="6"/>
  <c r="ER77" i="6"/>
  <c r="EN77" i="6"/>
  <c r="EJ77" i="6"/>
  <c r="ER76" i="6"/>
  <c r="EN76" i="6"/>
  <c r="EJ76" i="6"/>
  <c r="ER75" i="6"/>
  <c r="EN75" i="6"/>
  <c r="EJ75" i="6"/>
  <c r="ER74" i="6"/>
  <c r="EN74" i="6"/>
  <c r="EJ74" i="6"/>
  <c r="ER73" i="6"/>
  <c r="EN73" i="6"/>
  <c r="EJ73" i="6"/>
  <c r="ER72" i="6"/>
  <c r="EN72" i="6"/>
  <c r="EJ72" i="6"/>
  <c r="ER71" i="6"/>
  <c r="EN71" i="6"/>
  <c r="EJ71" i="6"/>
  <c r="ER70" i="6"/>
  <c r="EN70" i="6"/>
  <c r="EJ70" i="6"/>
  <c r="ER69" i="6"/>
  <c r="EN69" i="6"/>
  <c r="EJ69" i="6"/>
  <c r="ER68" i="6"/>
  <c r="EN68" i="6"/>
  <c r="EJ68" i="6"/>
  <c r="ER67" i="6"/>
  <c r="EN67" i="6"/>
  <c r="EJ67" i="6"/>
  <c r="ER66" i="6"/>
  <c r="EN66" i="6"/>
  <c r="EJ66" i="6"/>
  <c r="ER65" i="6"/>
  <c r="EN65" i="6"/>
  <c r="EJ65" i="6"/>
  <c r="ER64" i="6"/>
  <c r="EN64" i="6"/>
  <c r="EJ64" i="6"/>
  <c r="ER63" i="6"/>
  <c r="EN63" i="6"/>
  <c r="EJ63" i="6"/>
  <c r="ER62" i="6"/>
  <c r="EN62" i="6"/>
  <c r="EJ62" i="6"/>
  <c r="ER61" i="6"/>
  <c r="EN61" i="6"/>
  <c r="EJ61" i="6"/>
  <c r="ER60" i="6"/>
  <c r="EN60" i="6"/>
  <c r="EJ60" i="6"/>
  <c r="ER59" i="6"/>
  <c r="EN59" i="6"/>
  <c r="EJ59" i="6"/>
  <c r="ER58" i="6"/>
  <c r="EN58" i="6"/>
  <c r="EJ58" i="6"/>
  <c r="ER57" i="6"/>
  <c r="EN57" i="6"/>
  <c r="EJ57" i="6"/>
  <c r="ER56" i="6"/>
  <c r="EN56" i="6"/>
  <c r="EJ56" i="6"/>
  <c r="ER55" i="6"/>
  <c r="EN55" i="6"/>
  <c r="EJ55" i="6"/>
  <c r="ER54" i="6"/>
  <c r="EN54" i="6"/>
  <c r="EJ54" i="6"/>
  <c r="ER53" i="6"/>
  <c r="EN53" i="6"/>
  <c r="EJ53" i="6"/>
  <c r="ER52" i="6"/>
  <c r="EN52" i="6"/>
  <c r="EJ127" i="6"/>
  <c r="EJ125" i="6"/>
  <c r="EN102" i="6"/>
  <c r="ER101" i="6"/>
  <c r="EJ101" i="6"/>
  <c r="EN100" i="6"/>
  <c r="ER99" i="6"/>
  <c r="EJ99" i="6"/>
  <c r="EN98" i="6"/>
  <c r="ER97" i="6"/>
  <c r="EJ97" i="6"/>
  <c r="EN96" i="6"/>
  <c r="EQ95" i="6"/>
  <c r="EM95" i="6"/>
  <c r="EI95" i="6"/>
  <c r="EQ94" i="6"/>
  <c r="EM94" i="6"/>
  <c r="EI94" i="6"/>
  <c r="EQ93" i="6"/>
  <c r="EM93" i="6"/>
  <c r="EI93" i="6"/>
  <c r="EQ92" i="6"/>
  <c r="EM92" i="6"/>
  <c r="EI92" i="6"/>
  <c r="EQ91" i="6"/>
  <c r="EI91" i="6"/>
  <c r="EK90" i="6"/>
  <c r="EQ89" i="6"/>
  <c r="EI89" i="6"/>
  <c r="EK88" i="6"/>
  <c r="EQ87" i="6"/>
  <c r="EI87" i="6"/>
  <c r="EK86" i="6"/>
  <c r="EQ85" i="6"/>
  <c r="EI85" i="6"/>
  <c r="EK84" i="6"/>
  <c r="EQ83" i="6"/>
  <c r="EI83" i="6"/>
  <c r="EK82" i="6"/>
  <c r="EQ81" i="6"/>
  <c r="EI81" i="6"/>
  <c r="EK80" i="6"/>
  <c r="EQ79" i="6"/>
  <c r="EI79" i="6"/>
  <c r="EK78" i="6"/>
  <c r="EQ77" i="6"/>
  <c r="EI77" i="6"/>
  <c r="EK76" i="6"/>
  <c r="EQ75" i="6"/>
  <c r="EI75" i="6"/>
  <c r="EK74" i="6"/>
  <c r="EQ73" i="6"/>
  <c r="EI73" i="6"/>
  <c r="EK91" i="6"/>
  <c r="EQ90" i="6"/>
  <c r="EI90" i="6"/>
  <c r="EK89" i="6"/>
  <c r="EQ88" i="6"/>
  <c r="EI88" i="6"/>
  <c r="EK87" i="6"/>
  <c r="EQ86" i="6"/>
  <c r="EI86" i="6"/>
  <c r="EK85" i="6"/>
  <c r="EQ84" i="6"/>
  <c r="EI84" i="6"/>
  <c r="EK83" i="6"/>
  <c r="EQ82" i="6"/>
  <c r="EI82" i="6"/>
  <c r="EK81" i="6"/>
  <c r="EQ80" i="6"/>
  <c r="EI80" i="6"/>
  <c r="EK79" i="6"/>
  <c r="EQ78" i="6"/>
  <c r="EI78" i="6"/>
  <c r="EK77" i="6"/>
  <c r="EQ76" i="6"/>
  <c r="EI76" i="6"/>
  <c r="EK75" i="6"/>
  <c r="EQ74" i="6"/>
  <c r="EI74" i="6"/>
  <c r="EK73" i="6"/>
  <c r="EQ72" i="6"/>
  <c r="EI72" i="6"/>
  <c r="EK71" i="6"/>
  <c r="EQ70" i="6"/>
  <c r="EI70" i="6"/>
  <c r="EK69" i="6"/>
  <c r="EQ68" i="6"/>
  <c r="EI68" i="6"/>
  <c r="EK67" i="6"/>
  <c r="EQ66" i="6"/>
  <c r="EI66" i="6"/>
  <c r="EK65" i="6"/>
  <c r="EQ64" i="6"/>
  <c r="EI64" i="6"/>
  <c r="EK63" i="6"/>
  <c r="EQ62" i="6"/>
  <c r="EI62" i="6"/>
  <c r="EK61" i="6"/>
  <c r="EQ60" i="6"/>
  <c r="EI60" i="6"/>
  <c r="EK59" i="6"/>
  <c r="EQ58" i="6"/>
  <c r="EI58" i="6"/>
  <c r="EK57" i="6"/>
  <c r="EQ56" i="6"/>
  <c r="EI56" i="6"/>
  <c r="EK55" i="6"/>
  <c r="EQ54" i="6"/>
  <c r="EI54" i="6"/>
  <c r="EK53" i="6"/>
  <c r="EQ52" i="6"/>
  <c r="EG52" i="6"/>
  <c r="EO51" i="6"/>
  <c r="EK51" i="6"/>
  <c r="EG51" i="6"/>
  <c r="EO50" i="6"/>
  <c r="EK50" i="6"/>
  <c r="EG50" i="6"/>
  <c r="EO49" i="6"/>
  <c r="EK49" i="6"/>
  <c r="EG49" i="6"/>
  <c r="EO48" i="6"/>
  <c r="EK48" i="6"/>
  <c r="EG48" i="6"/>
  <c r="EO47" i="6"/>
  <c r="EK47" i="6"/>
  <c r="EG47" i="6"/>
  <c r="EO46" i="6"/>
  <c r="EK46" i="6"/>
  <c r="EG46" i="6"/>
  <c r="EO45" i="6"/>
  <c r="EK45" i="6"/>
  <c r="EG45" i="6"/>
  <c r="EO44" i="6"/>
  <c r="EK44" i="6"/>
  <c r="EG44" i="6"/>
  <c r="EI61" i="6"/>
  <c r="EG60" i="6"/>
  <c r="EG58" i="6"/>
  <c r="EQ20" i="6"/>
  <c r="EI20" i="6"/>
  <c r="EQ19" i="6"/>
  <c r="EI19" i="6"/>
  <c r="EM18" i="6"/>
  <c r="EQ17" i="6"/>
  <c r="EI17" i="6"/>
  <c r="EQ16" i="6"/>
  <c r="EI16" i="6"/>
  <c r="EM15" i="6"/>
  <c r="EQ14" i="6"/>
  <c r="EI14" i="6"/>
  <c r="EM13" i="6"/>
  <c r="EI13" i="6"/>
  <c r="EM12" i="6"/>
  <c r="EQ11" i="6"/>
  <c r="EI11" i="6"/>
  <c r="EM10" i="6"/>
  <c r="EQ9" i="6"/>
  <c r="EI9" i="6"/>
  <c r="EM8" i="6"/>
  <c r="EQ7" i="6"/>
  <c r="EI7" i="6"/>
  <c r="EM6" i="6"/>
  <c r="EQ5" i="6"/>
  <c r="ER155" i="6"/>
  <c r="EN155" i="6"/>
  <c r="EJ155" i="6"/>
  <c r="ER154" i="6"/>
  <c r="EN154" i="6"/>
  <c r="EJ154" i="6"/>
  <c r="EQ155" i="6"/>
  <c r="EI155" i="6"/>
  <c r="EK155" i="6"/>
  <c r="EQ154" i="6"/>
  <c r="EI154" i="6"/>
  <c r="EP153" i="6"/>
  <c r="EL153" i="6"/>
  <c r="EH153" i="6"/>
  <c r="EO153" i="6"/>
  <c r="EG153" i="6"/>
  <c r="EO152" i="6"/>
  <c r="EK152" i="6"/>
  <c r="EG152" i="6"/>
  <c r="EO151" i="6"/>
  <c r="EK151" i="6"/>
  <c r="EG151" i="6"/>
  <c r="EO150" i="6"/>
  <c r="EK150" i="6"/>
  <c r="EG150" i="6"/>
  <c r="EN152" i="6"/>
  <c r="ER151" i="6"/>
  <c r="EJ151" i="6"/>
  <c r="EN150" i="6"/>
  <c r="ER149" i="6"/>
  <c r="EN149" i="6"/>
  <c r="EJ149" i="6"/>
  <c r="ER148" i="6"/>
  <c r="EN148" i="6"/>
  <c r="EJ148" i="6"/>
  <c r="ER147" i="6"/>
  <c r="EN147" i="6"/>
  <c r="EJ147" i="6"/>
  <c r="ER146" i="6"/>
  <c r="EN146" i="6"/>
  <c r="EJ146" i="6"/>
  <c r="ER145" i="6"/>
  <c r="EN145" i="6"/>
  <c r="EJ145" i="6"/>
  <c r="ER144" i="6"/>
  <c r="EN144" i="6"/>
  <c r="EJ144" i="6"/>
  <c r="EI153" i="6"/>
  <c r="ER142" i="6"/>
  <c r="EN142" i="6"/>
  <c r="EJ142" i="6"/>
  <c r="EK145" i="6"/>
  <c r="EQ143" i="6"/>
  <c r="EI143" i="6"/>
  <c r="EK142" i="6"/>
  <c r="EQ141" i="6"/>
  <c r="EM141" i="6"/>
  <c r="EI141" i="6"/>
  <c r="EQ140" i="6"/>
  <c r="EM140" i="6"/>
  <c r="EI140" i="6"/>
  <c r="EQ139" i="6"/>
  <c r="EM139" i="6"/>
  <c r="EI139" i="6"/>
  <c r="EO145" i="6"/>
  <c r="EQ144" i="6"/>
  <c r="ER120" i="6"/>
  <c r="EQ110" i="6"/>
  <c r="EM110" i="6"/>
  <c r="EI110" i="6"/>
  <c r="EQ109" i="6"/>
  <c r="EM109" i="6"/>
  <c r="EI109" i="6"/>
  <c r="EQ108" i="6"/>
  <c r="EM108" i="6"/>
  <c r="EI108" i="6"/>
  <c r="EQ107" i="6"/>
  <c r="EM107" i="6"/>
  <c r="EI107" i="6"/>
  <c r="EQ106" i="6"/>
  <c r="EM106" i="6"/>
  <c r="EI106" i="6"/>
  <c r="EQ105" i="6"/>
  <c r="EM105" i="6"/>
  <c r="EI105" i="6"/>
  <c r="EQ104" i="6"/>
  <c r="EM104" i="6"/>
  <c r="EI104" i="6"/>
  <c r="EQ103" i="6"/>
  <c r="EM103" i="6"/>
  <c r="EI103" i="6"/>
  <c r="EQ102" i="6"/>
  <c r="EM102" i="6"/>
  <c r="EI102" i="6"/>
  <c r="EQ101" i="6"/>
  <c r="EM101" i="6"/>
  <c r="EI101" i="6"/>
  <c r="EQ100" i="6"/>
  <c r="EM100" i="6"/>
  <c r="EI100" i="6"/>
  <c r="EQ99" i="6"/>
  <c r="EM99" i="6"/>
  <c r="EI99" i="6"/>
  <c r="EQ98" i="6"/>
  <c r="EM98" i="6"/>
  <c r="EI98" i="6"/>
  <c r="EQ97" i="6"/>
  <c r="EM97" i="6"/>
  <c r="EI97" i="6"/>
  <c r="EQ96" i="6"/>
  <c r="EM96" i="6"/>
  <c r="EI96" i="6"/>
  <c r="EK138" i="6"/>
  <c r="EK136" i="6"/>
  <c r="EH118" i="6"/>
  <c r="EL117" i="6"/>
  <c r="EP116" i="6"/>
  <c r="EH116" i="6"/>
  <c r="EL115" i="6"/>
  <c r="EP114" i="6"/>
  <c r="EH114" i="6"/>
  <c r="EL113" i="6"/>
  <c r="EP112" i="6"/>
  <c r="EH112" i="6"/>
  <c r="EL111" i="6"/>
  <c r="EP110" i="6"/>
  <c r="EH110" i="6"/>
  <c r="EL109" i="6"/>
  <c r="EP108" i="6"/>
  <c r="EH108" i="6"/>
  <c r="EL107" i="6"/>
  <c r="EP106" i="6"/>
  <c r="EH106" i="6"/>
  <c r="EL105" i="6"/>
  <c r="EP104" i="6"/>
  <c r="EH104" i="6"/>
  <c r="EL103" i="6"/>
  <c r="EP102" i="6"/>
  <c r="EH102" i="6"/>
  <c r="EL101" i="6"/>
  <c r="EP100" i="6"/>
  <c r="EH100" i="6"/>
  <c r="EL99" i="6"/>
  <c r="EP98" i="6"/>
  <c r="EH98" i="6"/>
  <c r="EL97" i="6"/>
  <c r="EP96" i="6"/>
  <c r="EH96" i="6"/>
  <c r="EP95" i="6"/>
  <c r="EL95" i="6"/>
  <c r="EH95" i="6"/>
  <c r="EP94" i="6"/>
  <c r="EL94" i="6"/>
  <c r="EH94" i="6"/>
  <c r="EP93" i="6"/>
  <c r="EL93" i="6"/>
  <c r="EH93" i="6"/>
  <c r="EP92" i="6"/>
  <c r="EL92" i="6"/>
  <c r="EH92" i="6"/>
  <c r="EP91" i="6"/>
  <c r="EL91" i="6"/>
  <c r="EH91" i="6"/>
  <c r="EP90" i="6"/>
  <c r="EL90" i="6"/>
  <c r="EH90" i="6"/>
  <c r="EP89" i="6"/>
  <c r="EL89" i="6"/>
  <c r="EH89" i="6"/>
  <c r="EP88" i="6"/>
  <c r="EL88" i="6"/>
  <c r="EH88" i="6"/>
  <c r="EP87" i="6"/>
  <c r="EL87" i="6"/>
  <c r="EH87" i="6"/>
  <c r="EP86" i="6"/>
  <c r="EL86" i="6"/>
  <c r="EH86" i="6"/>
  <c r="EP85" i="6"/>
  <c r="EL85" i="6"/>
  <c r="EH85" i="6"/>
  <c r="EP84" i="6"/>
  <c r="EL84" i="6"/>
  <c r="EH84" i="6"/>
  <c r="EP83" i="6"/>
  <c r="EL83" i="6"/>
  <c r="EH83" i="6"/>
  <c r="EP82" i="6"/>
  <c r="EL82" i="6"/>
  <c r="EH82" i="6"/>
  <c r="EP81" i="6"/>
  <c r="EL81" i="6"/>
  <c r="EH81" i="6"/>
  <c r="EP80" i="6"/>
  <c r="EL80" i="6"/>
  <c r="EH80" i="6"/>
  <c r="EP79" i="6"/>
  <c r="EL79" i="6"/>
  <c r="EH79" i="6"/>
  <c r="EP78" i="6"/>
  <c r="EL78" i="6"/>
  <c r="EH78" i="6"/>
  <c r="EP77" i="6"/>
  <c r="EL77" i="6"/>
  <c r="EH77" i="6"/>
  <c r="EP76" i="6"/>
  <c r="EL76" i="6"/>
  <c r="EH76" i="6"/>
  <c r="EP75" i="6"/>
  <c r="EL75" i="6"/>
  <c r="EH75" i="6"/>
  <c r="EP74" i="6"/>
  <c r="EL74" i="6"/>
  <c r="EH74" i="6"/>
  <c r="EP73" i="6"/>
  <c r="EL73" i="6"/>
  <c r="EH73" i="6"/>
  <c r="EP72" i="6"/>
  <c r="EL72" i="6"/>
  <c r="EH72" i="6"/>
  <c r="EP71" i="6"/>
  <c r="EL71" i="6"/>
  <c r="EH71" i="6"/>
  <c r="EP70" i="6"/>
  <c r="EL70" i="6"/>
  <c r="EH70" i="6"/>
  <c r="EP69" i="6"/>
  <c r="EL69" i="6"/>
  <c r="EH69" i="6"/>
  <c r="EP68" i="6"/>
  <c r="EL68" i="6"/>
  <c r="EH68" i="6"/>
  <c r="EP67" i="6"/>
  <c r="EL67" i="6"/>
  <c r="EH67" i="6"/>
  <c r="EP66" i="6"/>
  <c r="EL66" i="6"/>
  <c r="EH66" i="6"/>
  <c r="EP65" i="6"/>
  <c r="EL65" i="6"/>
  <c r="EH65" i="6"/>
  <c r="EP64" i="6"/>
  <c r="EL64" i="6"/>
  <c r="EH64" i="6"/>
  <c r="EP63" i="6"/>
  <c r="EL63" i="6"/>
  <c r="EH63" i="6"/>
  <c r="EP62" i="6"/>
  <c r="EL62" i="6"/>
  <c r="EH62" i="6"/>
  <c r="EP61" i="6"/>
  <c r="EL61" i="6"/>
  <c r="EH61" i="6"/>
  <c r="EP60" i="6"/>
  <c r="EL60" i="6"/>
  <c r="EH60" i="6"/>
  <c r="EP59" i="6"/>
  <c r="EL59" i="6"/>
  <c r="EH59" i="6"/>
  <c r="EP58" i="6"/>
  <c r="EL58" i="6"/>
  <c r="EH58" i="6"/>
  <c r="EP57" i="6"/>
  <c r="EL57" i="6"/>
  <c r="EH57" i="6"/>
  <c r="EP56" i="6"/>
  <c r="EL56" i="6"/>
  <c r="EH56" i="6"/>
  <c r="EP55" i="6"/>
  <c r="EL55" i="6"/>
  <c r="EH55" i="6"/>
  <c r="EP54" i="6"/>
  <c r="EL54" i="6"/>
  <c r="EH54" i="6"/>
  <c r="EP53" i="6"/>
  <c r="EL53" i="6"/>
  <c r="EH53" i="6"/>
  <c r="EP52" i="6"/>
  <c r="ER127" i="6"/>
  <c r="ER126" i="6"/>
  <c r="EJ120" i="6"/>
  <c r="EN119" i="6"/>
  <c r="ER118" i="6"/>
  <c r="EJ118" i="6"/>
  <c r="EN117" i="6"/>
  <c r="ER116" i="6"/>
  <c r="EJ116" i="6"/>
  <c r="EN115" i="6"/>
  <c r="ER114" i="6"/>
  <c r="EJ114" i="6"/>
  <c r="EN113" i="6"/>
  <c r="ER112" i="6"/>
  <c r="EJ112" i="6"/>
  <c r="EN111" i="6"/>
  <c r="ER110" i="6"/>
  <c r="EJ110" i="6"/>
  <c r="EN109" i="6"/>
  <c r="ER108" i="6"/>
  <c r="EJ108" i="6"/>
  <c r="EN107" i="6"/>
  <c r="ER106" i="6"/>
  <c r="EJ106" i="6"/>
  <c r="EN105" i="6"/>
  <c r="ER104" i="6"/>
  <c r="EJ104" i="6"/>
  <c r="EN103" i="6"/>
  <c r="ER102" i="6"/>
  <c r="EJ102" i="6"/>
  <c r="EN101" i="6"/>
  <c r="ER100" i="6"/>
  <c r="EJ100" i="6"/>
  <c r="EN99" i="6"/>
  <c r="ER98" i="6"/>
  <c r="EJ98" i="6"/>
  <c r="EN97" i="6"/>
  <c r="ER96" i="6"/>
  <c r="EJ96" i="6"/>
  <c r="EO95" i="6"/>
  <c r="EK95" i="6"/>
  <c r="EG95" i="6"/>
  <c r="EO94" i="6"/>
  <c r="EK94" i="6"/>
  <c r="EG94" i="6"/>
  <c r="EO93" i="6"/>
  <c r="EK93" i="6"/>
  <c r="EG93" i="6"/>
  <c r="EO92" i="6"/>
  <c r="EK92" i="6"/>
  <c r="EG92" i="6"/>
  <c r="EM91" i="6"/>
  <c r="EO90" i="6"/>
  <c r="EG90" i="6"/>
  <c r="EM89" i="6"/>
  <c r="EO88" i="6"/>
  <c r="EG88" i="6"/>
  <c r="EM87" i="6"/>
  <c r="EO86" i="6"/>
  <c r="EG86" i="6"/>
  <c r="EM85" i="6"/>
  <c r="EO84" i="6"/>
  <c r="EG84" i="6"/>
  <c r="EM83" i="6"/>
  <c r="EO82" i="6"/>
  <c r="EG82" i="6"/>
  <c r="EM81" i="6"/>
  <c r="EO80" i="6"/>
  <c r="EG80" i="6"/>
  <c r="EM79" i="6"/>
  <c r="EO78" i="6"/>
  <c r="EG78" i="6"/>
  <c r="EM77" i="6"/>
  <c r="EO76" i="6"/>
  <c r="EG76" i="6"/>
  <c r="EO43" i="6"/>
  <c r="EK43" i="6"/>
  <c r="EG43" i="6"/>
  <c r="EO42" i="6"/>
  <c r="EK42" i="6"/>
  <c r="EG42" i="6"/>
  <c r="EO41" i="6"/>
  <c r="EK41" i="6"/>
  <c r="EG41" i="6"/>
  <c r="EO40" i="6"/>
  <c r="EK40" i="6"/>
  <c r="EG40" i="6"/>
  <c r="EM69" i="6"/>
  <c r="EM65" i="6"/>
  <c r="EM61" i="6"/>
  <c r="EM57" i="6"/>
  <c r="EM53" i="6"/>
  <c r="EH52" i="6"/>
  <c r="EL51" i="6"/>
  <c r="EP50" i="6"/>
  <c r="EH50" i="6"/>
  <c r="EL49" i="6"/>
  <c r="EP48" i="6"/>
  <c r="EH48" i="6"/>
  <c r="EL47" i="6"/>
  <c r="EP46" i="6"/>
  <c r="EH46" i="6"/>
  <c r="EL45" i="6"/>
  <c r="EP44" i="6"/>
  <c r="EH44" i="6"/>
  <c r="EL43" i="6"/>
  <c r="EP42" i="6"/>
  <c r="EH42" i="6"/>
  <c r="EL41" i="6"/>
  <c r="EP40" i="6"/>
  <c r="EH40" i="6"/>
  <c r="EP39" i="6"/>
  <c r="EL39" i="6"/>
  <c r="EH39" i="6"/>
  <c r="EP38" i="6"/>
  <c r="EL38" i="6"/>
  <c r="EH38" i="6"/>
  <c r="EP37" i="6"/>
  <c r="EL37" i="6"/>
  <c r="EH37" i="6"/>
  <c r="EP36" i="6"/>
  <c r="EL36" i="6"/>
  <c r="EH36" i="6"/>
  <c r="EP35" i="6"/>
  <c r="EL35" i="6"/>
  <c r="EH35" i="6"/>
  <c r="EP34" i="6"/>
  <c r="EL34" i="6"/>
  <c r="EH34" i="6"/>
  <c r="EP33" i="6"/>
  <c r="EL33" i="6"/>
  <c r="EH33" i="6"/>
  <c r="EP32" i="6"/>
  <c r="EL32" i="6"/>
  <c r="EH32" i="6"/>
  <c r="EP31" i="6"/>
  <c r="EL31" i="6"/>
  <c r="EH31" i="6"/>
  <c r="EP30" i="6"/>
  <c r="EL30" i="6"/>
  <c r="EH30" i="6"/>
  <c r="EP29" i="6"/>
  <c r="EL29" i="6"/>
  <c r="EH29" i="6"/>
  <c r="EP28" i="6"/>
  <c r="EL28" i="6"/>
  <c r="EH28" i="6"/>
  <c r="EP27" i="6"/>
  <c r="EL27" i="6"/>
  <c r="EH27" i="6"/>
  <c r="EP26" i="6"/>
  <c r="EL26" i="6"/>
  <c r="EH26" i="6"/>
  <c r="EP25" i="6"/>
  <c r="EL25" i="6"/>
  <c r="EH25" i="6"/>
  <c r="EP24" i="6"/>
  <c r="EL24" i="6"/>
  <c r="EH24" i="6"/>
  <c r="EP23" i="6"/>
  <c r="EL23" i="6"/>
  <c r="EH23" i="6"/>
  <c r="EP22" i="6"/>
  <c r="EL22" i="6"/>
  <c r="EH22" i="6"/>
  <c r="EP21" i="6"/>
  <c r="EL21" i="6"/>
  <c r="EH21" i="6"/>
  <c r="EP20" i="6"/>
  <c r="EL20" i="6"/>
  <c r="EH20" i="6"/>
  <c r="EP19" i="6"/>
  <c r="EL19" i="6"/>
  <c r="EH19" i="6"/>
  <c r="EP18" i="6"/>
  <c r="EL18" i="6"/>
  <c r="EH18" i="6"/>
  <c r="EP17" i="6"/>
  <c r="EL17" i="6"/>
  <c r="EH17" i="6"/>
  <c r="EP16" i="6"/>
  <c r="EL16" i="6"/>
  <c r="EH16" i="6"/>
  <c r="EP15" i="6"/>
  <c r="EL15" i="6"/>
  <c r="EH15" i="6"/>
  <c r="EP14" i="6"/>
  <c r="EL14" i="6"/>
  <c r="EH14" i="6"/>
  <c r="EP13" i="6"/>
  <c r="EL13" i="6"/>
  <c r="EH13" i="6"/>
  <c r="EP12" i="6"/>
  <c r="EL12" i="6"/>
  <c r="EH12" i="6"/>
  <c r="EP11" i="6"/>
  <c r="EL11" i="6"/>
  <c r="EH11" i="6"/>
  <c r="EP10" i="6"/>
  <c r="EL10" i="6"/>
  <c r="EH10" i="6"/>
  <c r="EP9" i="6"/>
  <c r="EL9" i="6"/>
  <c r="EH9" i="6"/>
  <c r="EP8" i="6"/>
  <c r="EL8" i="6"/>
  <c r="EH8" i="6"/>
  <c r="EP7" i="6"/>
  <c r="EL7" i="6"/>
  <c r="EH7" i="6"/>
  <c r="EP6" i="6"/>
  <c r="EL6" i="6"/>
  <c r="EH6" i="6"/>
  <c r="EP5" i="6"/>
  <c r="EL5" i="6"/>
  <c r="EH5" i="6"/>
  <c r="EG72" i="6"/>
  <c r="EI65" i="6"/>
  <c r="EG64" i="6"/>
  <c r="EI57" i="6"/>
  <c r="EG56" i="6"/>
  <c r="EM75" i="6"/>
  <c r="EO74" i="6"/>
  <c r="EG74" i="6"/>
  <c r="EM73" i="6"/>
  <c r="EO91" i="6"/>
  <c r="EG91" i="6"/>
  <c r="EM90" i="6"/>
  <c r="EO89" i="6"/>
  <c r="EG89" i="6"/>
  <c r="EM88" i="6"/>
  <c r="EO87" i="6"/>
  <c r="EG87" i="6"/>
  <c r="EM86" i="6"/>
  <c r="EO85" i="6"/>
  <c r="EG85" i="6"/>
  <c r="EM84" i="6"/>
  <c r="EO83" i="6"/>
  <c r="EG83" i="6"/>
  <c r="EM82" i="6"/>
  <c r="EO81" i="6"/>
  <c r="EG81" i="6"/>
  <c r="EM80" i="6"/>
  <c r="EO79" i="6"/>
  <c r="EG79" i="6"/>
  <c r="EM78" i="6"/>
  <c r="EO77" i="6"/>
  <c r="EG77" i="6"/>
  <c r="EM76" i="6"/>
  <c r="EO75" i="6"/>
  <c r="EG75" i="6"/>
  <c r="EM74" i="6"/>
  <c r="EO73" i="6"/>
  <c r="EG73" i="6"/>
  <c r="EM72" i="6"/>
  <c r="EO71" i="6"/>
  <c r="EG71" i="6"/>
  <c r="EM70" i="6"/>
  <c r="EO69" i="6"/>
  <c r="EG69" i="6"/>
  <c r="EM68" i="6"/>
  <c r="EO67" i="6"/>
  <c r="EG67" i="6"/>
  <c r="EM66" i="6"/>
  <c r="EO65" i="6"/>
  <c r="EG65" i="6"/>
  <c r="EM64" i="6"/>
  <c r="EO63" i="6"/>
  <c r="EG63" i="6"/>
  <c r="EM62" i="6"/>
  <c r="EO61" i="6"/>
  <c r="EG61" i="6"/>
  <c r="EM60" i="6"/>
  <c r="EO59" i="6"/>
  <c r="EJ39" i="6"/>
  <c r="EO70" i="6"/>
  <c r="EQ69" i="6"/>
  <c r="EO62" i="6"/>
  <c r="EQ61" i="6"/>
  <c r="EO54" i="6"/>
  <c r="EQ53" i="6"/>
  <c r="EP149" i="6"/>
  <c r="EL149" i="6"/>
  <c r="EP148" i="6"/>
  <c r="EL148" i="6"/>
  <c r="EH148" i="6"/>
  <c r="EP147" i="6"/>
  <c r="EL147" i="6"/>
  <c r="EH147" i="6"/>
  <c r="EP146" i="6"/>
  <c r="EL146" i="6"/>
  <c r="EH146" i="6"/>
  <c r="EP145" i="6"/>
  <c r="EL145" i="6"/>
  <c r="EH145" i="6"/>
  <c r="EP144" i="6"/>
  <c r="EL144" i="6"/>
  <c r="EH144" i="6"/>
  <c r="EQ153" i="6"/>
  <c r="EJ124" i="6"/>
  <c r="EJ123" i="6"/>
  <c r="EM153" i="6"/>
  <c r="EO154" i="6"/>
  <c r="EL152" i="6"/>
  <c r="EP151" i="6"/>
  <c r="EH151" i="6"/>
  <c r="EL150" i="6"/>
  <c r="EQ149" i="6"/>
  <c r="EM149" i="6"/>
  <c r="EI149" i="6"/>
  <c r="EQ148" i="6"/>
  <c r="EI148" i="6"/>
  <c r="EK147" i="6"/>
  <c r="EQ146" i="6"/>
  <c r="EI146" i="6"/>
  <c r="EK148" i="6"/>
  <c r="EQ147" i="6"/>
  <c r="EI147" i="6"/>
  <c r="EK146" i="6"/>
  <c r="EQ145" i="6"/>
  <c r="EI145" i="6"/>
  <c r="EK144" i="6"/>
  <c r="ER143" i="6"/>
  <c r="EN143" i="6"/>
  <c r="EJ143" i="6"/>
  <c r="EO143" i="6"/>
  <c r="EQ137" i="6"/>
  <c r="EQ135" i="6"/>
  <c r="ER134" i="6"/>
  <c r="EJ134" i="6"/>
  <c r="EN133" i="6"/>
  <c r="ER132" i="6"/>
  <c r="EJ132" i="6"/>
  <c r="EN131" i="6"/>
  <c r="ER130" i="6"/>
  <c r="EJ130" i="6"/>
  <c r="EN129" i="6"/>
  <c r="ER128" i="6"/>
  <c r="EJ128" i="6"/>
  <c r="EN124" i="6"/>
  <c r="EP120" i="6"/>
  <c r="EH120" i="6"/>
  <c r="EL119" i="6"/>
  <c r="EP118" i="6"/>
  <c r="ER125" i="6"/>
  <c r="ER121" i="6"/>
  <c r="EG59" i="6"/>
  <c r="EM58" i="6"/>
  <c r="EO57" i="6"/>
  <c r="EG57" i="6"/>
  <c r="EM56" i="6"/>
  <c r="EO55" i="6"/>
  <c r="EG55" i="6"/>
  <c r="EM54" i="6"/>
  <c r="EO53" i="6"/>
  <c r="EG53" i="6"/>
  <c r="EM52" i="6"/>
  <c r="EI52" i="6"/>
  <c r="EQ51" i="6"/>
  <c r="EM51" i="6"/>
  <c r="EI51" i="6"/>
  <c r="EQ50" i="6"/>
  <c r="EM50" i="6"/>
  <c r="EI50" i="6"/>
  <c r="EQ49" i="6"/>
  <c r="EM49" i="6"/>
  <c r="EI49" i="6"/>
  <c r="EQ48" i="6"/>
  <c r="EM48" i="6"/>
  <c r="EI48" i="6"/>
  <c r="EQ47" i="6"/>
  <c r="EM47" i="6"/>
  <c r="EI47" i="6"/>
  <c r="EQ46" i="6"/>
  <c r="EM46" i="6"/>
  <c r="EI46" i="6"/>
  <c r="EQ45" i="6"/>
  <c r="EM45" i="6"/>
  <c r="EI45" i="6"/>
  <c r="EQ44" i="6"/>
  <c r="EM44" i="6"/>
  <c r="EI44" i="6"/>
  <c r="EQ43" i="6"/>
  <c r="EM43" i="6"/>
  <c r="EI43" i="6"/>
  <c r="EQ42" i="6"/>
  <c r="EM42" i="6"/>
  <c r="EI42" i="6"/>
  <c r="EQ41" i="6"/>
  <c r="EM41" i="6"/>
  <c r="EI41" i="6"/>
  <c r="EQ40" i="6"/>
  <c r="EM40" i="6"/>
  <c r="EI40" i="6"/>
  <c r="EK72" i="6"/>
  <c r="EK68" i="6"/>
  <c r="EK64" i="6"/>
  <c r="EK60" i="6"/>
  <c r="EK56" i="6"/>
  <c r="EL52" i="6"/>
  <c r="EP51" i="6"/>
  <c r="EH51" i="6"/>
  <c r="EL50" i="6"/>
  <c r="EP49" i="6"/>
  <c r="EH49" i="6"/>
  <c r="EL48" i="6"/>
  <c r="EP47" i="6"/>
  <c r="EH47" i="6"/>
  <c r="EL46" i="6"/>
  <c r="EP45" i="6"/>
  <c r="EH45" i="6"/>
  <c r="EL44" i="6"/>
  <c r="EP43" i="6"/>
  <c r="EH43" i="6"/>
  <c r="EL42" i="6"/>
  <c r="EP41" i="6"/>
  <c r="EH41" i="6"/>
  <c r="EL40" i="6"/>
  <c r="EN39" i="6"/>
  <c r="ER38" i="6"/>
  <c r="EN38" i="6"/>
  <c r="EJ38" i="6"/>
  <c r="ER37" i="6"/>
  <c r="EN37" i="6"/>
  <c r="EJ37" i="6"/>
  <c r="ER36" i="6"/>
  <c r="EN36" i="6"/>
  <c r="EJ36" i="6"/>
  <c r="ER35" i="6"/>
  <c r="EN35" i="6"/>
  <c r="EJ35" i="6"/>
  <c r="ER34" i="6"/>
  <c r="EN34" i="6"/>
  <c r="EJ34" i="6"/>
  <c r="ER33" i="6"/>
  <c r="EN33" i="6"/>
  <c r="EJ33" i="6"/>
  <c r="ER32" i="6"/>
  <c r="EN32" i="6"/>
  <c r="EJ32" i="6"/>
  <c r="ER31" i="6"/>
  <c r="EN31" i="6"/>
  <c r="EJ31" i="6"/>
  <c r="ER30" i="6"/>
  <c r="EN30" i="6"/>
  <c r="EJ30" i="6"/>
  <c r="ER29" i="6"/>
  <c r="EN29" i="6"/>
  <c r="EJ29" i="6"/>
  <c r="ER28" i="6"/>
  <c r="EN28" i="6"/>
  <c r="EJ28" i="6"/>
  <c r="ER27" i="6"/>
  <c r="EN27" i="6"/>
  <c r="EJ27" i="6"/>
  <c r="ER26" i="6"/>
  <c r="EN26" i="6"/>
  <c r="EJ26" i="6"/>
  <c r="ER25" i="6"/>
  <c r="EN25" i="6"/>
  <c r="EJ25" i="6"/>
  <c r="ER24" i="6"/>
  <c r="EN24" i="6"/>
  <c r="EJ24" i="6"/>
  <c r="ER23" i="6"/>
  <c r="EN23" i="6"/>
  <c r="EJ23" i="6"/>
  <c r="ER22" i="6"/>
  <c r="EN22" i="6"/>
  <c r="EJ22" i="6"/>
  <c r="ER21" i="6"/>
  <c r="EN21" i="6"/>
  <c r="EJ21" i="6"/>
  <c r="ER20" i="6"/>
  <c r="EN20" i="6"/>
  <c r="EJ20" i="6"/>
  <c r="ER19" i="6"/>
  <c r="EN19" i="6"/>
  <c r="EJ19" i="6"/>
  <c r="ER18" i="6"/>
  <c r="EN18" i="6"/>
  <c r="EJ18" i="6"/>
  <c r="ER17" i="6"/>
  <c r="EN17" i="6"/>
  <c r="EJ17" i="6"/>
  <c r="ER16" i="6"/>
  <c r="EN16" i="6"/>
  <c r="EJ16" i="6"/>
  <c r="ER15" i="6"/>
  <c r="EN15" i="6"/>
  <c r="EJ15" i="6"/>
  <c r="ER14" i="6"/>
  <c r="EN14" i="6"/>
  <c r="EJ14" i="6"/>
  <c r="ER13" i="6"/>
  <c r="EN13" i="6"/>
  <c r="EJ13" i="6"/>
  <c r="ER12" i="6"/>
  <c r="EN12" i="6"/>
  <c r="EJ12" i="6"/>
  <c r="ER11" i="6"/>
  <c r="EN11" i="6"/>
  <c r="EJ11" i="6"/>
  <c r="ER10" i="6"/>
  <c r="EN10" i="6"/>
  <c r="EJ10" i="6"/>
  <c r="ER9" i="6"/>
  <c r="EN9" i="6"/>
  <c r="EJ9" i="6"/>
  <c r="ER8" i="6"/>
  <c r="EN8" i="6"/>
  <c r="EJ8" i="6"/>
  <c r="ER7" i="6"/>
  <c r="EN7" i="6"/>
  <c r="EJ7" i="6"/>
  <c r="ER6" i="6"/>
  <c r="EN6" i="6"/>
  <c r="EJ6" i="6"/>
  <c r="ER5" i="6"/>
  <c r="EN5" i="6"/>
  <c r="EJ5" i="6"/>
  <c r="EO72" i="6"/>
  <c r="EO68" i="6"/>
  <c r="EO64" i="6"/>
  <c r="EO60" i="6"/>
  <c r="EO56" i="6"/>
  <c r="EO52" i="6"/>
  <c r="ER51" i="6"/>
  <c r="EJ51" i="6"/>
  <c r="EN50" i="6"/>
  <c r="ER49" i="6"/>
  <c r="EJ49" i="6"/>
  <c r="EN48" i="6"/>
  <c r="ER47" i="6"/>
  <c r="EJ47" i="6"/>
  <c r="EN46" i="6"/>
  <c r="ER45" i="6"/>
  <c r="EJ45" i="6"/>
  <c r="EN44" i="6"/>
  <c r="ER43" i="6"/>
  <c r="EJ43" i="6"/>
  <c r="EN42" i="6"/>
  <c r="EJ41" i="6"/>
  <c r="EQ39" i="6"/>
  <c r="EI39" i="6"/>
  <c r="EI38" i="6"/>
  <c r="EM37" i="6"/>
  <c r="EQ36" i="6"/>
  <c r="EI36" i="6"/>
  <c r="EM35" i="6"/>
  <c r="EQ34" i="6"/>
  <c r="EI34" i="6"/>
  <c r="EM33" i="6"/>
  <c r="EM32" i="6"/>
  <c r="EQ31" i="6"/>
  <c r="EI31" i="6"/>
  <c r="EI30" i="6"/>
  <c r="EM29" i="6"/>
  <c r="EQ28" i="6"/>
  <c r="EI28" i="6"/>
  <c r="EM27" i="6"/>
  <c r="EM26" i="6"/>
  <c r="EQ25" i="6"/>
  <c r="EI25" i="6"/>
  <c r="EM24" i="6"/>
  <c r="EM23" i="6"/>
  <c r="EQ22" i="6"/>
  <c r="EI22" i="6"/>
  <c r="EM21" i="6"/>
  <c r="EM20" i="6"/>
  <c r="EM19" i="6"/>
  <c r="EQ18" i="6"/>
  <c r="EI18" i="6"/>
  <c r="EM17" i="6"/>
  <c r="EM16" i="6"/>
  <c r="EQ15" i="6"/>
  <c r="EI15" i="6"/>
  <c r="EM14" i="6"/>
  <c r="EQ13" i="6"/>
  <c r="EQ12" i="6"/>
  <c r="EI12" i="6"/>
  <c r="EM11" i="6"/>
  <c r="EQ10" i="6"/>
  <c r="EI10" i="6"/>
  <c r="EM9" i="6"/>
  <c r="EQ8" i="6"/>
  <c r="EI8" i="6"/>
  <c r="EM7" i="6"/>
  <c r="EQ6" i="6"/>
  <c r="EI6" i="6"/>
  <c r="EI5" i="6"/>
  <c r="EP155" i="6"/>
  <c r="EL155" i="6"/>
  <c r="EH155" i="6"/>
  <c r="EP154" i="6"/>
  <c r="EL154" i="6"/>
  <c r="EH154" i="6"/>
  <c r="EM155" i="6"/>
  <c r="EO155" i="6"/>
  <c r="EG155" i="6"/>
  <c r="EM154" i="6"/>
  <c r="ER153" i="6"/>
  <c r="EN153" i="6"/>
  <c r="EJ153" i="6"/>
  <c r="EK154" i="6"/>
  <c r="EK153" i="6"/>
  <c r="EQ152" i="6"/>
  <c r="EM152" i="6"/>
  <c r="EI152" i="6"/>
  <c r="EQ151" i="6"/>
  <c r="EM151" i="6"/>
  <c r="EI151" i="6"/>
  <c r="EQ150" i="6"/>
  <c r="EM150" i="6"/>
  <c r="EI150" i="6"/>
  <c r="EP152" i="6"/>
  <c r="EH152" i="6"/>
  <c r="EL151" i="6"/>
  <c r="EP150" i="6"/>
  <c r="EH150" i="6"/>
  <c r="EO149" i="6"/>
  <c r="EK149" i="6"/>
  <c r="EG149" i="6"/>
  <c r="EM148" i="6"/>
  <c r="EO147" i="6"/>
  <c r="EG147" i="6"/>
  <c r="EM146" i="6"/>
  <c r="EO148" i="6"/>
  <c r="EG148" i="6"/>
  <c r="EM147" i="6"/>
  <c r="EO146" i="6"/>
  <c r="EG146" i="6"/>
  <c r="EM145" i="6"/>
  <c r="EO144" i="6"/>
  <c r="EG144" i="6"/>
  <c r="EP143" i="6"/>
  <c r="EL143" i="6"/>
  <c r="EH143" i="6"/>
  <c r="EP142" i="6"/>
  <c r="EL142" i="6"/>
  <c r="EH142" i="6"/>
  <c r="EM144" i="6"/>
  <c r="EM143" i="6"/>
  <c r="EO142" i="6"/>
  <c r="EG142" i="6"/>
  <c r="EO141" i="6"/>
  <c r="EK141" i="6"/>
  <c r="EG141" i="6"/>
  <c r="EO140" i="6"/>
  <c r="EK140" i="6"/>
  <c r="EG140" i="6"/>
  <c r="EO139" i="6"/>
  <c r="EK139" i="6"/>
  <c r="EG139" i="6"/>
  <c r="EG145" i="6"/>
  <c r="EI144" i="6"/>
  <c r="EQ142" i="6"/>
  <c r="EI142" i="6"/>
  <c r="EP141" i="6"/>
  <c r="EL141" i="6"/>
  <c r="EH141" i="6"/>
  <c r="EP140" i="6"/>
  <c r="EL140" i="6"/>
  <c r="EH140" i="6"/>
  <c r="EP139" i="6"/>
  <c r="EL139" i="6"/>
  <c r="EH139" i="6"/>
  <c r="EP138" i="6"/>
  <c r="EL138" i="6"/>
  <c r="EH138" i="6"/>
  <c r="EP137" i="6"/>
  <c r="EL137" i="6"/>
  <c r="EH137" i="6"/>
  <c r="EP136" i="6"/>
  <c r="EL136" i="6"/>
  <c r="EH136" i="6"/>
  <c r="EP135" i="6"/>
  <c r="EL135" i="6"/>
  <c r="EH135" i="6"/>
  <c r="EM138" i="6"/>
  <c r="EO137" i="6"/>
  <c r="EG137" i="6"/>
  <c r="EM136" i="6"/>
  <c r="EO135" i="6"/>
  <c r="EG135" i="6"/>
  <c r="EO134" i="6"/>
  <c r="EK134" i="6"/>
  <c r="EG134" i="6"/>
  <c r="EO133" i="6"/>
  <c r="EK133" i="6"/>
  <c r="EG133" i="6"/>
  <c r="EO132" i="6"/>
  <c r="EK132" i="6"/>
  <c r="EG132" i="6"/>
  <c r="EO131" i="6"/>
  <c r="EK131" i="6"/>
  <c r="EG131" i="6"/>
  <c r="EO130" i="6"/>
  <c r="EK130" i="6"/>
  <c r="EG130" i="6"/>
  <c r="EO129" i="6"/>
  <c r="EK129" i="6"/>
  <c r="EG129" i="6"/>
  <c r="EO128" i="6"/>
  <c r="EK128" i="6"/>
  <c r="EG128" i="6"/>
  <c r="EO127" i="6"/>
  <c r="EK127" i="6"/>
  <c r="EG127" i="6"/>
  <c r="EO126" i="6"/>
  <c r="EK126" i="6"/>
  <c r="EG126" i="6"/>
  <c r="EO125" i="6"/>
  <c r="EK125" i="6"/>
  <c r="EG125" i="6"/>
  <c r="EO124" i="6"/>
  <c r="EK124" i="6"/>
  <c r="EG124" i="6"/>
  <c r="EO123" i="6"/>
  <c r="EK123" i="6"/>
  <c r="EG123" i="6"/>
  <c r="EO122" i="6"/>
  <c r="EK122" i="6"/>
  <c r="EG122" i="6"/>
  <c r="EO121" i="6"/>
  <c r="EK121" i="6"/>
  <c r="EG121" i="6"/>
  <c r="EG138" i="6"/>
  <c r="EI137" i="6"/>
  <c r="EI135" i="6"/>
  <c r="EL134" i="6"/>
  <c r="EP133" i="6"/>
  <c r="EH133" i="6"/>
  <c r="EL132" i="6"/>
  <c r="EP131" i="6"/>
  <c r="EH131" i="6"/>
  <c r="EL130" i="6"/>
  <c r="EP129" i="6"/>
  <c r="EH129" i="6"/>
  <c r="EL128" i="6"/>
  <c r="EP127" i="6"/>
  <c r="EH127" i="6"/>
  <c r="EL126" i="6"/>
  <c r="EP125" i="6"/>
  <c r="EH125" i="6"/>
  <c r="EL124" i="6"/>
  <c r="EP123" i="6"/>
  <c r="EH123" i="6"/>
  <c r="EL122" i="6"/>
  <c r="EP121" i="6"/>
  <c r="EH121" i="6"/>
  <c r="EO120" i="6"/>
  <c r="EK120" i="6"/>
  <c r="EG120" i="6"/>
  <c r="EO119" i="6"/>
  <c r="EK119" i="6"/>
  <c r="EG119" i="6"/>
  <c r="EO118" i="6"/>
  <c r="EK118" i="6"/>
  <c r="EG118" i="6"/>
  <c r="EO117" i="6"/>
  <c r="EK117" i="6"/>
  <c r="EG117" i="6"/>
  <c r="EO116" i="6"/>
  <c r="EK116" i="6"/>
  <c r="EG116" i="6"/>
  <c r="EO115" i="6"/>
  <c r="EK115" i="6"/>
  <c r="EG115" i="6"/>
  <c r="EO114" i="6"/>
  <c r="EK114" i="6"/>
  <c r="EG114" i="6"/>
  <c r="EO113" i="6"/>
  <c r="EK113" i="6"/>
  <c r="EG113" i="6"/>
  <c r="EO112" i="6"/>
  <c r="EK112" i="6"/>
  <c r="EG112" i="6"/>
  <c r="EO111" i="6"/>
  <c r="EK111" i="6"/>
  <c r="EG111" i="6"/>
  <c r="EO110" i="6"/>
  <c r="EK110" i="6"/>
  <c r="EG110" i="6"/>
  <c r="EO109" i="6"/>
  <c r="EK109" i="6"/>
  <c r="EG109" i="6"/>
  <c r="EO108" i="6"/>
  <c r="EK108" i="6"/>
  <c r="EG108" i="6"/>
  <c r="EO107" i="6"/>
  <c r="EK107" i="6"/>
  <c r="EG107" i="6"/>
  <c r="EO106" i="6"/>
  <c r="EK106" i="6"/>
  <c r="EG106" i="6"/>
  <c r="EO105" i="6"/>
  <c r="EK105" i="6"/>
  <c r="EG105" i="6"/>
  <c r="EO104" i="6"/>
  <c r="EK104" i="6"/>
  <c r="EG104" i="6"/>
  <c r="EO103" i="6"/>
  <c r="EK103" i="6"/>
  <c r="EG103" i="6"/>
  <c r="EO102" i="6"/>
  <c r="EK102" i="6"/>
  <c r="EG102" i="6"/>
  <c r="EO101" i="6"/>
  <c r="EK101" i="6"/>
  <c r="EG101" i="6"/>
  <c r="EO100" i="6"/>
  <c r="EK100" i="6"/>
  <c r="EG100" i="6"/>
  <c r="EO99" i="6"/>
  <c r="EK99" i="6"/>
  <c r="EG99" i="6"/>
  <c r="EO98" i="6"/>
  <c r="EK98" i="6"/>
  <c r="EG98" i="6"/>
  <c r="EO97" i="6"/>
  <c r="EK97" i="6"/>
  <c r="EG97" i="6"/>
  <c r="EO96" i="6"/>
  <c r="EK96" i="6"/>
  <c r="EG96" i="6"/>
  <c r="EN127" i="6"/>
  <c r="EN123" i="6"/>
  <c r="EJ126" i="6"/>
  <c r="EJ122" i="6"/>
  <c r="EK52" i="6"/>
  <c r="EM71" i="6"/>
  <c r="EM67" i="6"/>
  <c r="EM63" i="6"/>
  <c r="EM59" i="6"/>
  <c r="EM55" i="6"/>
  <c r="EI71" i="6"/>
  <c r="EI67" i="6"/>
  <c r="EI63" i="6"/>
  <c r="EI59" i="6"/>
  <c r="EI55" i="6"/>
  <c r="EM5" i="6"/>
  <c r="DS3" i="6"/>
  <c r="EG5" i="6"/>
  <c r="C179" i="2"/>
  <c r="B180" i="2"/>
  <c r="BW3" i="7" l="1"/>
  <c r="AY3" i="7"/>
  <c r="EQ3" i="6"/>
  <c r="D179" i="2"/>
  <c r="F179" i="2" s="1"/>
  <c r="C180" i="2"/>
  <c r="B181" i="2"/>
  <c r="B182" i="2" s="1"/>
  <c r="C182" i="2" s="1"/>
  <c r="D182" i="2" l="1"/>
  <c r="F182" i="2" s="1"/>
  <c r="D180" i="2"/>
  <c r="F180" i="2" s="1"/>
  <c r="C181" i="2"/>
  <c r="G182" i="2" l="1"/>
  <c r="G169" i="2"/>
  <c r="G132" i="2"/>
  <c r="G34" i="2"/>
  <c r="G113" i="2"/>
  <c r="G94" i="2"/>
  <c r="G58" i="2"/>
  <c r="F181" i="2"/>
  <c r="D181" i="2"/>
  <c r="G136" i="2"/>
  <c r="G16" i="2"/>
  <c r="G52" i="2"/>
  <c r="G156" i="2"/>
  <c r="G170" i="2"/>
  <c r="G138" i="2"/>
  <c r="G26" i="2"/>
  <c r="G27" i="2"/>
  <c r="G175" i="2"/>
  <c r="G133" i="2"/>
  <c r="G33" i="2"/>
  <c r="G153" i="2"/>
  <c r="G50" i="2"/>
  <c r="G122" i="2"/>
  <c r="G125" i="2"/>
  <c r="G13" i="2"/>
  <c r="G35" i="2"/>
  <c r="G151" i="2"/>
  <c r="G75" i="2"/>
  <c r="G145" i="2"/>
  <c r="G115" i="2"/>
  <c r="G39" i="2"/>
  <c r="G162" i="2"/>
  <c r="G173" i="2"/>
  <c r="G11" i="2"/>
  <c r="G163" i="2"/>
  <c r="G167" i="2"/>
  <c r="G171" i="2"/>
  <c r="G66" i="2"/>
  <c r="G88" i="2"/>
  <c r="G110" i="2"/>
  <c r="G3" i="2"/>
  <c r="G146" i="2"/>
  <c r="G150" i="2"/>
  <c r="G174" i="2"/>
  <c r="G129" i="2"/>
  <c r="G158" i="2"/>
  <c r="G89" i="2"/>
  <c r="G77" i="2"/>
  <c r="G172" i="2"/>
  <c r="G128" i="2"/>
  <c r="G102" i="2"/>
  <c r="G32" i="2"/>
  <c r="G134" i="2"/>
  <c r="G124" i="2"/>
  <c r="G112" i="2"/>
  <c r="G55" i="2"/>
  <c r="G76" i="2"/>
  <c r="G49" i="2"/>
  <c r="G28" i="2"/>
  <c r="G65" i="2"/>
  <c r="G155" i="2"/>
  <c r="G42" i="2"/>
  <c r="G97" i="2"/>
  <c r="G81" i="2"/>
  <c r="G5" i="2"/>
  <c r="G69" i="2"/>
  <c r="G116" i="2"/>
  <c r="G99" i="2"/>
  <c r="G118" i="2"/>
  <c r="G48" i="2"/>
  <c r="G119" i="2"/>
  <c r="G63" i="2"/>
  <c r="G18" i="2"/>
  <c r="G111" i="2"/>
  <c r="G104" i="2"/>
  <c r="G84" i="2"/>
  <c r="G73" i="2"/>
  <c r="G30" i="2"/>
  <c r="G64" i="2"/>
  <c r="G166" i="2"/>
  <c r="G105" i="2"/>
  <c r="G9" i="2"/>
  <c r="G109" i="2"/>
  <c r="G54" i="2"/>
  <c r="G123" i="2"/>
  <c r="G45" i="2"/>
  <c r="G86" i="2"/>
  <c r="G93" i="2"/>
  <c r="G141" i="2"/>
  <c r="G70" i="2"/>
  <c r="G178" i="2"/>
  <c r="CI3" i="1"/>
  <c r="CV3" i="1" s="1"/>
  <c r="G114" i="2" l="1"/>
  <c r="G108" i="2"/>
  <c r="G83" i="2"/>
  <c r="G40" i="2"/>
  <c r="G25" i="2"/>
  <c r="G96" i="2"/>
  <c r="G87" i="2"/>
  <c r="G98" i="2"/>
  <c r="G44" i="2"/>
  <c r="G107" i="2"/>
  <c r="G74" i="2"/>
  <c r="G43" i="2"/>
  <c r="G143" i="2"/>
  <c r="G180" i="2"/>
  <c r="G154" i="2"/>
  <c r="G176" i="2"/>
  <c r="G8" i="2"/>
  <c r="G24" i="2"/>
  <c r="G68" i="2"/>
  <c r="G126" i="2"/>
  <c r="G164" i="2"/>
  <c r="G159" i="2"/>
  <c r="G51" i="2"/>
  <c r="G80" i="2"/>
  <c r="G53" i="2"/>
  <c r="G21" i="2"/>
  <c r="G144" i="2"/>
  <c r="G17" i="2"/>
  <c r="G57" i="2"/>
  <c r="G37" i="2"/>
  <c r="G47" i="2"/>
  <c r="G148" i="2"/>
  <c r="G19" i="2"/>
  <c r="G36" i="2"/>
  <c r="G46" i="2"/>
  <c r="G20" i="2"/>
  <c r="G23" i="2"/>
  <c r="G62" i="2"/>
  <c r="G7" i="2"/>
  <c r="G135" i="2"/>
  <c r="G165" i="2"/>
  <c r="G29" i="2"/>
  <c r="G79" i="2"/>
  <c r="G4" i="2"/>
  <c r="G15" i="2"/>
  <c r="G71" i="2"/>
  <c r="G56" i="2"/>
  <c r="G61" i="2"/>
  <c r="G78" i="2"/>
  <c r="G140" i="2"/>
  <c r="G72" i="2"/>
  <c r="G142" i="2"/>
  <c r="G6" i="2"/>
  <c r="G22" i="2"/>
  <c r="G121" i="2"/>
  <c r="G147" i="2"/>
  <c r="G177" i="2"/>
  <c r="G137" i="2"/>
  <c r="G91" i="2"/>
  <c r="G120" i="2"/>
  <c r="G117" i="2"/>
  <c r="G168" i="2"/>
  <c r="G31" i="2"/>
  <c r="G130" i="2"/>
  <c r="G157" i="2"/>
  <c r="G10" i="2"/>
  <c r="G181" i="2"/>
  <c r="G59" i="2"/>
  <c r="G95" i="2"/>
  <c r="G131" i="2"/>
  <c r="G152" i="2"/>
  <c r="G12" i="2"/>
  <c r="G106" i="2"/>
  <c r="G139" i="2"/>
  <c r="G14" i="2"/>
  <c r="G41" i="2"/>
  <c r="G92" i="2"/>
  <c r="G179" i="2"/>
  <c r="G160" i="2"/>
  <c r="G85" i="2"/>
  <c r="G127" i="2"/>
  <c r="G103" i="2"/>
  <c r="G82" i="2"/>
  <c r="G101" i="2"/>
  <c r="G100" i="2"/>
  <c r="G60" i="2"/>
  <c r="G90" i="2"/>
  <c r="G38" i="2"/>
  <c r="G161" i="2"/>
  <c r="G67" i="2"/>
  <c r="G149" i="2"/>
  <c r="CK19" i="1"/>
  <c r="CW19" i="1" s="1"/>
  <c r="CS19" i="1"/>
  <c r="DE19" i="1" s="1"/>
  <c r="CL19" i="1"/>
  <c r="CX19" i="1" s="1"/>
  <c r="CT19" i="1"/>
  <c r="DF19" i="1" s="1"/>
  <c r="CN19" i="1"/>
  <c r="CZ19" i="1" s="1"/>
  <c r="CR19" i="1"/>
  <c r="DD19" i="1" s="1"/>
  <c r="CM19" i="1"/>
  <c r="CY19" i="1" s="1"/>
  <c r="CU19" i="1"/>
  <c r="DG19" i="1" s="1"/>
  <c r="CV19" i="1"/>
  <c r="DH19" i="1" s="1"/>
  <c r="CO19" i="1"/>
  <c r="DA19" i="1" s="1"/>
  <c r="CP19" i="1"/>
  <c r="DB19" i="1" s="1"/>
  <c r="CQ19" i="1"/>
  <c r="DC19" i="1" s="1"/>
  <c r="CN139" i="1"/>
  <c r="CZ139" i="1" s="1"/>
  <c r="CN142" i="1"/>
  <c r="CZ142" i="1" s="1"/>
  <c r="CS108" i="1"/>
  <c r="DE108" i="1" s="1"/>
  <c r="CL74" i="1"/>
  <c r="CX74" i="1" s="1"/>
  <c r="CO44" i="1"/>
  <c r="DA44" i="1" s="1"/>
  <c r="CR152" i="1"/>
  <c r="DD152" i="1" s="1"/>
  <c r="CO17" i="1"/>
  <c r="CS115" i="1"/>
  <c r="DE115" i="1" s="1"/>
  <c r="CL82" i="1"/>
  <c r="CX82" i="1" s="1"/>
  <c r="CN148" i="1"/>
  <c r="CZ148" i="1" s="1"/>
  <c r="CP9" i="1"/>
  <c r="CN120" i="1"/>
  <c r="CZ120" i="1" s="1"/>
  <c r="CS154" i="1"/>
  <c r="DE154" i="1" s="1"/>
  <c r="CN152" i="1"/>
  <c r="CZ152" i="1" s="1"/>
  <c r="CN109" i="1"/>
  <c r="CZ109" i="1" s="1"/>
  <c r="CU47" i="1"/>
  <c r="DG47" i="1" s="1"/>
  <c r="CV43" i="1"/>
  <c r="DH43" i="1" s="1"/>
  <c r="CN56" i="1"/>
  <c r="CZ56" i="1" s="1"/>
  <c r="CT126" i="1"/>
  <c r="DF126" i="1" s="1"/>
  <c r="CM146" i="1"/>
  <c r="CY146" i="1" s="1"/>
  <c r="CK154" i="1"/>
  <c r="CW154" i="1" s="1"/>
  <c r="CM54" i="1"/>
  <c r="CY54" i="1" s="1"/>
  <c r="CM56" i="1"/>
  <c r="CY56" i="1" s="1"/>
  <c r="CO129" i="1"/>
  <c r="DA129" i="1" s="1"/>
  <c r="CS42" i="1"/>
  <c r="DE42" i="1" s="1"/>
  <c r="CN125" i="1"/>
  <c r="CZ125" i="1" s="1"/>
  <c r="CV97" i="1"/>
  <c r="DH97" i="1" s="1"/>
  <c r="CK134" i="1"/>
  <c r="CW134" i="1" s="1"/>
  <c r="CV154" i="1"/>
  <c r="DH154" i="1" s="1"/>
  <c r="CL110" i="1"/>
  <c r="CX110" i="1" s="1"/>
  <c r="CK32" i="1"/>
  <c r="CW32" i="1" s="1"/>
  <c r="CM144" i="1"/>
  <c r="CY144" i="1" s="1"/>
  <c r="CP78" i="1"/>
  <c r="DB78" i="1" s="1"/>
  <c r="CS36" i="1"/>
  <c r="DE36" i="1" s="1"/>
  <c r="CQ122" i="1"/>
  <c r="DC122" i="1" s="1"/>
  <c r="CL146" i="1"/>
  <c r="CX146" i="1" s="1"/>
  <c r="CK103" i="1"/>
  <c r="CW103" i="1" s="1"/>
  <c r="CU31" i="1"/>
  <c r="DG31" i="1" s="1"/>
  <c r="CV109" i="1"/>
  <c r="DH109" i="1" s="1"/>
  <c r="CS12" i="1"/>
  <c r="CP98" i="1"/>
  <c r="DB98" i="1" s="1"/>
  <c r="CL26" i="1"/>
  <c r="CX26" i="1" s="1"/>
  <c r="CO151" i="1"/>
  <c r="DA151" i="1" s="1"/>
  <c r="CK115" i="1"/>
  <c r="CW115" i="1" s="1"/>
  <c r="CM134" i="1"/>
  <c r="CY134" i="1" s="1"/>
  <c r="CU88" i="1"/>
  <c r="DG88" i="1" s="1"/>
  <c r="CT152" i="1"/>
  <c r="DF152" i="1" s="1"/>
  <c r="CO94" i="1"/>
  <c r="DA94" i="1" s="1"/>
  <c r="CN151" i="1"/>
  <c r="CZ151" i="1" s="1"/>
  <c r="CM139" i="1"/>
  <c r="CY139" i="1" s="1"/>
  <c r="CK66" i="1"/>
  <c r="CW66" i="1" s="1"/>
  <c r="CS21" i="1"/>
  <c r="DE21" i="1" s="1"/>
  <c r="CT57" i="1"/>
  <c r="DF57" i="1" s="1"/>
  <c r="CT77" i="1"/>
  <c r="DF77" i="1" s="1"/>
  <c r="CP101" i="1"/>
  <c r="DB101" i="1" s="1"/>
  <c r="CO118" i="1"/>
  <c r="DA118" i="1" s="1"/>
  <c r="CV27" i="1"/>
  <c r="DH27" i="1" s="1"/>
  <c r="CQ78" i="1"/>
  <c r="DC78" i="1" s="1"/>
  <c r="CR32" i="1"/>
  <c r="DD32" i="1" s="1"/>
  <c r="CS75" i="1"/>
  <c r="DE75" i="1" s="1"/>
  <c r="CK50" i="1"/>
  <c r="CW50" i="1" s="1"/>
  <c r="CR95" i="1"/>
  <c r="DD95" i="1" s="1"/>
  <c r="CV102" i="1"/>
  <c r="DH102" i="1" s="1"/>
  <c r="CU11" i="1"/>
  <c r="DG11" i="1" s="1"/>
  <c r="CV138" i="1"/>
  <c r="DH138" i="1" s="1"/>
  <c r="CM22" i="1"/>
  <c r="CY22" i="1" s="1"/>
  <c r="CK91" i="1"/>
  <c r="CW91" i="1" s="1"/>
  <c r="CU62" i="1"/>
  <c r="DG62" i="1" s="1"/>
  <c r="CN14" i="1"/>
  <c r="CZ14" i="1" s="1"/>
  <c r="CK52" i="1"/>
  <c r="CW52" i="1" s="1"/>
  <c r="CP90" i="1"/>
  <c r="DB90" i="1" s="1"/>
  <c r="CU65" i="1"/>
  <c r="DG65" i="1" s="1"/>
  <c r="CT10" i="1"/>
  <c r="DF10" i="1" s="1"/>
  <c r="CT111" i="1"/>
  <c r="DF111" i="1" s="1"/>
  <c r="CO144" i="1"/>
  <c r="DA144" i="1" s="1"/>
  <c r="CP137" i="1"/>
  <c r="DB137" i="1" s="1"/>
  <c r="CO97" i="1"/>
  <c r="DA97" i="1" s="1"/>
  <c r="CQ124" i="1"/>
  <c r="DC124" i="1" s="1"/>
  <c r="CU37" i="1"/>
  <c r="DG37" i="1" s="1"/>
  <c r="CM127" i="1"/>
  <c r="CY127" i="1" s="1"/>
  <c r="CV20" i="1"/>
  <c r="DH20" i="1" s="1"/>
  <c r="CU18" i="1"/>
  <c r="DG18" i="1" s="1"/>
  <c r="CU138" i="1"/>
  <c r="DG138" i="1" s="1"/>
  <c r="CT138" i="1"/>
  <c r="DF138" i="1" s="1"/>
  <c r="CK31" i="1"/>
  <c r="CW31" i="1" s="1"/>
  <c r="CL7" i="1"/>
  <c r="CX7" i="1" s="1"/>
  <c r="CK120" i="1"/>
  <c r="CW120" i="1" s="1"/>
  <c r="CM112" i="1"/>
  <c r="CY112" i="1" s="1"/>
  <c r="CP155" i="1"/>
  <c r="DB155" i="1" s="1"/>
  <c r="CN98" i="1"/>
  <c r="CZ98" i="1" s="1"/>
  <c r="CV59" i="1"/>
  <c r="DH59" i="1" s="1"/>
  <c r="CP59" i="1"/>
  <c r="DB59" i="1" s="1"/>
  <c r="CK75" i="1"/>
  <c r="CW75" i="1" s="1"/>
  <c r="CR98" i="1"/>
  <c r="DD98" i="1" s="1"/>
  <c r="CV116" i="1"/>
  <c r="DH116" i="1" s="1"/>
  <c r="CK74" i="1"/>
  <c r="CW74" i="1" s="1"/>
  <c r="CS110" i="1"/>
  <c r="DE110" i="1" s="1"/>
  <c r="CR69" i="1"/>
  <c r="DD69" i="1" s="1"/>
  <c r="CU135" i="1"/>
  <c r="DG135" i="1" s="1"/>
  <c r="CR144" i="1"/>
  <c r="DD144" i="1" s="1"/>
  <c r="CN16" i="1"/>
  <c r="CZ16" i="1" s="1"/>
  <c r="CS127" i="1"/>
  <c r="DE127" i="1" s="1"/>
  <c r="CV145" i="1"/>
  <c r="DH145" i="1" s="1"/>
  <c r="CV23" i="1"/>
  <c r="DH23" i="1" s="1"/>
  <c r="CU61" i="1"/>
  <c r="DG61" i="1" s="1"/>
  <c r="CM41" i="1"/>
  <c r="CY41" i="1" s="1"/>
  <c r="CQ37" i="1"/>
  <c r="DC37" i="1" s="1"/>
  <c r="CO89" i="1"/>
  <c r="DA89" i="1" s="1"/>
  <c r="CN17" i="1"/>
  <c r="CZ17" i="1" s="1"/>
  <c r="CU27" i="1"/>
  <c r="DG27" i="1" s="1"/>
  <c r="CV30" i="1"/>
  <c r="DH30" i="1" s="1"/>
  <c r="CQ13" i="1"/>
  <c r="DC13" i="1" s="1"/>
  <c r="CU20" i="1"/>
  <c r="DG20" i="1" s="1"/>
  <c r="CK56" i="1"/>
  <c r="CW56" i="1" s="1"/>
  <c r="CK23" i="1"/>
  <c r="CW23" i="1" s="1"/>
  <c r="CS24" i="1"/>
  <c r="DE24" i="1" s="1"/>
  <c r="CQ146" i="1"/>
  <c r="DC146" i="1" s="1"/>
  <c r="CT128" i="1"/>
  <c r="DF128" i="1" s="1"/>
  <c r="CR15" i="1"/>
  <c r="DD15" i="1" s="1"/>
  <c r="CM15" i="1"/>
  <c r="CY15" i="1" s="1"/>
  <c r="CT94" i="1"/>
  <c r="DF94" i="1" s="1"/>
  <c r="CM17" i="1"/>
  <c r="CY17" i="1" s="1"/>
  <c r="CS44" i="1"/>
  <c r="DE44" i="1" s="1"/>
  <c r="CO16" i="1"/>
  <c r="DA16" i="1" s="1"/>
  <c r="CP23" i="1"/>
  <c r="DB23" i="1" s="1"/>
  <c r="CT8" i="1"/>
  <c r="DF8" i="1" s="1"/>
  <c r="CP80" i="1"/>
  <c r="DB80" i="1" s="1"/>
  <c r="CO86" i="1"/>
  <c r="DA86" i="1" s="1"/>
  <c r="CV15" i="1"/>
  <c r="DH15" i="1" s="1"/>
  <c r="CT105" i="1"/>
  <c r="DF105" i="1" s="1"/>
  <c r="CS95" i="1"/>
  <c r="DE95" i="1" s="1"/>
  <c r="CS153" i="1"/>
  <c r="DE153" i="1" s="1"/>
  <c r="CP92" i="1"/>
  <c r="DB92" i="1" s="1"/>
  <c r="CT103" i="1"/>
  <c r="DF103" i="1" s="1"/>
  <c r="CR42" i="1"/>
  <c r="DD42" i="1" s="1"/>
  <c r="CQ64" i="1"/>
  <c r="DC64" i="1" s="1"/>
  <c r="CP96" i="1"/>
  <c r="DB96" i="1" s="1"/>
  <c r="CR121" i="1"/>
  <c r="DD121" i="1" s="1"/>
  <c r="CO119" i="1"/>
  <c r="DA119" i="1" s="1"/>
  <c r="CO150" i="1"/>
  <c r="DA150" i="1" s="1"/>
  <c r="CK14" i="1"/>
  <c r="CW14" i="1" s="1"/>
  <c r="CS15" i="1"/>
  <c r="DE15" i="1" s="1"/>
  <c r="CT54" i="1"/>
  <c r="DF54" i="1" s="1"/>
  <c r="CL136" i="1"/>
  <c r="CX136" i="1" s="1"/>
  <c r="CR108" i="1"/>
  <c r="DD108" i="1" s="1"/>
  <c r="CR58" i="1"/>
  <c r="DD58" i="1" s="1"/>
  <c r="CM123" i="1"/>
  <c r="CY123" i="1" s="1"/>
  <c r="CM125" i="1"/>
  <c r="CY125" i="1" s="1"/>
  <c r="CO30" i="1"/>
  <c r="DA30" i="1" s="1"/>
  <c r="CS89" i="1"/>
  <c r="DE89" i="1" s="1"/>
  <c r="CT40" i="1"/>
  <c r="DF40" i="1" s="1"/>
  <c r="CT43" i="1"/>
  <c r="DF43" i="1" s="1"/>
  <c r="CR145" i="1"/>
  <c r="DD145" i="1" s="1"/>
  <c r="CS13" i="1"/>
  <c r="DE13" i="1" s="1"/>
  <c r="CO15" i="1"/>
  <c r="DA15" i="1" s="1"/>
  <c r="CN15" i="1"/>
  <c r="CZ15" i="1" s="1"/>
  <c r="CS131" i="1"/>
  <c r="DE131" i="1" s="1"/>
  <c r="CO35" i="1"/>
  <c r="DA35" i="1" s="1"/>
  <c r="CO40" i="1"/>
  <c r="DA40" i="1" s="1"/>
  <c r="CL102" i="1"/>
  <c r="CX102" i="1" s="1"/>
  <c r="CQ134" i="1"/>
  <c r="DC134" i="1" s="1"/>
  <c r="CM91" i="1"/>
  <c r="CY91" i="1" s="1"/>
  <c r="CS94" i="1"/>
  <c r="DE94" i="1" s="1"/>
  <c r="CT51" i="1"/>
  <c r="DF51" i="1" s="1"/>
  <c r="CQ15" i="1"/>
  <c r="DC15" i="1" s="1"/>
  <c r="CO22" i="1"/>
  <c r="DA22" i="1" s="1"/>
  <c r="CK30" i="1"/>
  <c r="CW30" i="1" s="1"/>
  <c r="CK95" i="1"/>
  <c r="CW95" i="1" s="1"/>
  <c r="CK152" i="1"/>
  <c r="CW152" i="1" s="1"/>
  <c r="CM60" i="1"/>
  <c r="CY60" i="1" s="1"/>
  <c r="CL15" i="1"/>
  <c r="CX15" i="1" s="1"/>
  <c r="CO64" i="1"/>
  <c r="DA64" i="1" s="1"/>
  <c r="CR93" i="1"/>
  <c r="DD93" i="1" s="1"/>
  <c r="CL63" i="1"/>
  <c r="CX63" i="1" s="1"/>
  <c r="CQ36" i="1"/>
  <c r="DC36" i="1" s="1"/>
  <c r="CT141" i="1"/>
  <c r="DF141" i="1" s="1"/>
  <c r="CQ89" i="1"/>
  <c r="DC89" i="1" s="1"/>
  <c r="CT24" i="1"/>
  <c r="DF24" i="1" s="1"/>
  <c r="CS34" i="1"/>
  <c r="DE34" i="1" s="1"/>
  <c r="CQ49" i="1"/>
  <c r="DC49" i="1" s="1"/>
  <c r="CR105" i="1"/>
  <c r="DD105" i="1" s="1"/>
  <c r="CR147" i="1"/>
  <c r="DD147" i="1" s="1"/>
  <c r="CT45" i="1"/>
  <c r="DF45" i="1" s="1"/>
  <c r="CK45" i="1"/>
  <c r="CW45" i="1" s="1"/>
  <c r="CL95" i="1"/>
  <c r="CX95" i="1" s="1"/>
  <c r="CS41" i="1"/>
  <c r="DE41" i="1" s="1"/>
  <c r="CQ66" i="1"/>
  <c r="DC66" i="1" s="1"/>
  <c r="CU15" i="1"/>
  <c r="DG15" i="1" s="1"/>
  <c r="CT154" i="1"/>
  <c r="DF154" i="1" s="1"/>
  <c r="CK101" i="1"/>
  <c r="CW101" i="1" s="1"/>
  <c r="CP72" i="1"/>
  <c r="DB72" i="1" s="1"/>
  <c r="CR36" i="1"/>
  <c r="DD36" i="1" s="1"/>
  <c r="CS142" i="1"/>
  <c r="DE142" i="1" s="1"/>
  <c r="CQ131" i="1"/>
  <c r="DC131" i="1" s="1"/>
  <c r="CR79" i="1"/>
  <c r="DD79" i="1" s="1"/>
  <c r="CO50" i="1"/>
  <c r="DA50" i="1" s="1"/>
  <c r="CL99" i="1"/>
  <c r="CX99" i="1" s="1"/>
  <c r="CQ33" i="1"/>
  <c r="DC33" i="1" s="1"/>
  <c r="CQ87" i="1"/>
  <c r="DC87" i="1" s="1"/>
  <c r="CP128" i="1"/>
  <c r="DB128" i="1" s="1"/>
  <c r="CS104" i="1"/>
  <c r="DE104" i="1" s="1"/>
  <c r="CT15" i="1"/>
  <c r="DF15" i="1" s="1"/>
  <c r="CP18" i="1"/>
  <c r="DB18" i="1" s="1"/>
  <c r="CT116" i="1"/>
  <c r="DF116" i="1" s="1"/>
  <c r="CK125" i="1"/>
  <c r="CW125" i="1" s="1"/>
  <c r="CL142" i="1"/>
  <c r="CX142" i="1" s="1"/>
  <c r="CS74" i="1"/>
  <c r="DE74" i="1" s="1"/>
  <c r="CQ151" i="1"/>
  <c r="DC151" i="1" s="1"/>
  <c r="CS128" i="1"/>
  <c r="DE128" i="1" s="1"/>
  <c r="CQ81" i="1"/>
  <c r="DC81" i="1" s="1"/>
  <c r="CK71" i="1"/>
  <c r="CW71" i="1" s="1"/>
  <c r="CP86" i="1"/>
  <c r="DB86" i="1" s="1"/>
  <c r="CQ150" i="1"/>
  <c r="DC150" i="1" s="1"/>
  <c r="CO43" i="1"/>
  <c r="DA43" i="1" s="1"/>
  <c r="CS122" i="1"/>
  <c r="DE122" i="1" s="1"/>
  <c r="CR49" i="1"/>
  <c r="DD49" i="1" s="1"/>
  <c r="CP153" i="1"/>
  <c r="DB153" i="1" s="1"/>
  <c r="CR78" i="1"/>
  <c r="DD78" i="1" s="1"/>
  <c r="CT87" i="1"/>
  <c r="DF87" i="1" s="1"/>
  <c r="CR21" i="1"/>
  <c r="DD21" i="1" s="1"/>
  <c r="CO107" i="1"/>
  <c r="DA107" i="1" s="1"/>
  <c r="CR120" i="1"/>
  <c r="DD120" i="1" s="1"/>
  <c r="CR40" i="1"/>
  <c r="DD40" i="1" s="1"/>
  <c r="CR146" i="1"/>
  <c r="DD146" i="1" s="1"/>
  <c r="CR102" i="1"/>
  <c r="DD102" i="1" s="1"/>
  <c r="CT88" i="1"/>
  <c r="DF88" i="1" s="1"/>
  <c r="CQ61" i="1"/>
  <c r="DC61" i="1" s="1"/>
  <c r="CT140" i="1"/>
  <c r="DF140" i="1" s="1"/>
  <c r="CM34" i="1"/>
  <c r="CY34" i="1" s="1"/>
  <c r="CK127" i="1"/>
  <c r="CW127" i="1" s="1"/>
  <c r="CT7" i="1"/>
  <c r="DF7" i="1" s="1"/>
  <c r="CQ43" i="1"/>
  <c r="DC43" i="1" s="1"/>
  <c r="CT26" i="1"/>
  <c r="DF26" i="1" s="1"/>
  <c r="CQ117" i="1"/>
  <c r="DC117" i="1" s="1"/>
  <c r="CR56" i="1"/>
  <c r="DD56" i="1" s="1"/>
  <c r="CO116" i="1"/>
  <c r="DA116" i="1" s="1"/>
  <c r="CK35" i="1"/>
  <c r="CW35" i="1" s="1"/>
  <c r="CT90" i="1"/>
  <c r="DF90" i="1" s="1"/>
  <c r="CS96" i="1"/>
  <c r="DE96" i="1" s="1"/>
  <c r="CQ123" i="1"/>
  <c r="DC123" i="1" s="1"/>
  <c r="CO53" i="1"/>
  <c r="DA53" i="1" s="1"/>
  <c r="CK29" i="1"/>
  <c r="CW29" i="1" s="1"/>
  <c r="CL72" i="1"/>
  <c r="CX72" i="1" s="1"/>
  <c r="CR92" i="1"/>
  <c r="DD92" i="1" s="1"/>
  <c r="CL57" i="1"/>
  <c r="CX57" i="1" s="1"/>
  <c r="CM155" i="1"/>
  <c r="CY155" i="1" s="1"/>
  <c r="CR17" i="1"/>
  <c r="DD17" i="1" s="1"/>
  <c r="CT41" i="1"/>
  <c r="DF41" i="1" s="1"/>
  <c r="CQ118" i="1"/>
  <c r="DC118" i="1" s="1"/>
  <c r="CO36" i="1"/>
  <c r="DA36" i="1" s="1"/>
  <c r="CS135" i="1"/>
  <c r="DE135" i="1" s="1"/>
  <c r="CO87" i="1"/>
  <c r="DA87" i="1" s="1"/>
  <c r="CP45" i="1"/>
  <c r="DB45" i="1" s="1"/>
  <c r="CQ51" i="1"/>
  <c r="DC51" i="1" s="1"/>
  <c r="CR48" i="1"/>
  <c r="DD48" i="1" s="1"/>
  <c r="CP13" i="1"/>
  <c r="DB13" i="1" s="1"/>
  <c r="CR57" i="1"/>
  <c r="DD57" i="1" s="1"/>
  <c r="CP70" i="1"/>
  <c r="DB70" i="1" s="1"/>
  <c r="CK99" i="1"/>
  <c r="CW99" i="1" s="1"/>
  <c r="CS31" i="1"/>
  <c r="DE31" i="1" s="1"/>
  <c r="CP127" i="1"/>
  <c r="DB127" i="1" s="1"/>
  <c r="CQ39" i="1"/>
  <c r="DC39" i="1" s="1"/>
  <c r="CR33" i="1"/>
  <c r="DD33" i="1" s="1"/>
  <c r="CT48" i="1"/>
  <c r="DF48" i="1" s="1"/>
  <c r="CP15" i="1"/>
  <c r="DB15" i="1" s="1"/>
  <c r="CS66" i="1"/>
  <c r="DE66" i="1" s="1"/>
  <c r="CK102" i="1"/>
  <c r="CW102" i="1" s="1"/>
  <c r="CQ28" i="1"/>
  <c r="DC28" i="1" s="1"/>
  <c r="CS124" i="1"/>
  <c r="DE124" i="1" s="1"/>
  <c r="CM120" i="1"/>
  <c r="CY120" i="1" s="1"/>
  <c r="CP81" i="1"/>
  <c r="DB81" i="1" s="1"/>
  <c r="CS26" i="1"/>
  <c r="DE26" i="1" s="1"/>
  <c r="CT93" i="1"/>
  <c r="DF93" i="1" s="1"/>
  <c r="CO56" i="1"/>
  <c r="DA56" i="1" s="1"/>
  <c r="CO105" i="1"/>
  <c r="DA105" i="1" s="1"/>
  <c r="CM61" i="1"/>
  <c r="CY61" i="1" s="1"/>
  <c r="CR135" i="1"/>
  <c r="DD135" i="1" s="1"/>
  <c r="CS69" i="1"/>
  <c r="DE69" i="1" s="1"/>
  <c r="CS29" i="1"/>
  <c r="DE29" i="1" s="1"/>
  <c r="CQ143" i="1"/>
  <c r="DC143" i="1" s="1"/>
  <c r="CR125" i="1"/>
  <c r="DD125" i="1" s="1"/>
  <c r="CO134" i="1"/>
  <c r="DA134" i="1" s="1"/>
  <c r="CM57" i="1"/>
  <c r="CY57" i="1" s="1"/>
  <c r="CR63" i="1"/>
  <c r="DD63" i="1" s="1"/>
  <c r="CS152" i="1"/>
  <c r="DE152" i="1" s="1"/>
  <c r="CP124" i="1"/>
  <c r="DB124" i="1" s="1"/>
  <c r="CO46" i="1"/>
  <c r="DA46" i="1" s="1"/>
  <c r="CQ139" i="1"/>
  <c r="DC139" i="1" s="1"/>
  <c r="CR81" i="1"/>
  <c r="DD81" i="1" s="1"/>
  <c r="CT107" i="1"/>
  <c r="DF107" i="1" s="1"/>
  <c r="CR143" i="1"/>
  <c r="DD143" i="1" s="1"/>
  <c r="CO41" i="1"/>
  <c r="DA41" i="1" s="1"/>
  <c r="CO81" i="1"/>
  <c r="DA81" i="1" s="1"/>
  <c r="CK123" i="1"/>
  <c r="CW123" i="1" s="1"/>
  <c r="CO61" i="1"/>
  <c r="DA61" i="1" s="1"/>
  <c r="CQ72" i="1"/>
  <c r="DC72" i="1" s="1"/>
  <c r="CP17" i="1"/>
  <c r="DB17" i="1" s="1"/>
  <c r="CP43" i="1"/>
  <c r="DB43" i="1" s="1"/>
  <c r="CR20" i="1"/>
  <c r="DD20" i="1" s="1"/>
  <c r="CR75" i="1"/>
  <c r="DD75" i="1" s="1"/>
  <c r="CT114" i="1"/>
  <c r="DF114" i="1" s="1"/>
  <c r="CK108" i="1"/>
  <c r="CW108" i="1" s="1"/>
  <c r="CO38" i="1"/>
  <c r="DA38" i="1" s="1"/>
  <c r="CQ98" i="1"/>
  <c r="DC98" i="1" s="1"/>
  <c r="CM58" i="1"/>
  <c r="CY58" i="1" s="1"/>
  <c r="CK110" i="1"/>
  <c r="CW110" i="1" s="1"/>
  <c r="CM97" i="1"/>
  <c r="CY97" i="1" s="1"/>
  <c r="CQ154" i="1"/>
  <c r="DC154" i="1" s="1"/>
  <c r="CT143" i="1"/>
  <c r="DF143" i="1" s="1"/>
  <c r="CQ63" i="1"/>
  <c r="DC63" i="1" s="1"/>
  <c r="CR109" i="1"/>
  <c r="DD109" i="1" s="1"/>
  <c r="CT81" i="1"/>
  <c r="DF81" i="1" s="1"/>
  <c r="CM109" i="1"/>
  <c r="CY109" i="1" s="1"/>
  <c r="CT29" i="1"/>
  <c r="DF29" i="1" s="1"/>
  <c r="CS17" i="1"/>
  <c r="DE17" i="1" s="1"/>
  <c r="CS38" i="1"/>
  <c r="DE38" i="1" s="1"/>
  <c r="CT22" i="1"/>
  <c r="DF22" i="1" s="1"/>
  <c r="CT14" i="1"/>
  <c r="DF14" i="1" s="1"/>
  <c r="CQ53" i="1"/>
  <c r="DC53" i="1" s="1"/>
  <c r="CO76" i="1"/>
  <c r="DA76" i="1" s="1"/>
  <c r="CP57" i="1"/>
  <c r="DB57" i="1" s="1"/>
  <c r="CR90" i="1"/>
  <c r="DD90" i="1" s="1"/>
  <c r="CS126" i="1"/>
  <c r="DE126" i="1" s="1"/>
  <c r="CS133" i="1"/>
  <c r="DE133" i="1" s="1"/>
  <c r="CP138" i="1"/>
  <c r="DB138" i="1" s="1"/>
  <c r="CS61" i="1"/>
  <c r="DE61" i="1" s="1"/>
  <c r="CT59" i="1"/>
  <c r="DF59" i="1" s="1"/>
  <c r="CK116" i="1"/>
  <c r="CW116" i="1" s="1"/>
  <c r="CS102" i="1"/>
  <c r="DE102" i="1" s="1"/>
  <c r="CM105" i="1"/>
  <c r="CY105" i="1" s="1"/>
  <c r="CK76" i="1"/>
  <c r="CW76" i="1" s="1"/>
  <c r="CK86" i="1"/>
  <c r="CW86" i="1" s="1"/>
  <c r="CQ50" i="1"/>
  <c r="DC50" i="1" s="1"/>
  <c r="CM99" i="1"/>
  <c r="CY99" i="1" s="1"/>
  <c r="CT84" i="1"/>
  <c r="DF84" i="1" s="1"/>
  <c r="CP144" i="1"/>
  <c r="DB144" i="1" s="1"/>
  <c r="CQ14" i="1"/>
  <c r="DC14" i="1" s="1"/>
  <c r="CV150" i="1"/>
  <c r="DH150" i="1" s="1"/>
  <c r="CT16" i="1"/>
  <c r="DF16" i="1" s="1"/>
  <c r="CS88" i="1"/>
  <c r="DE88" i="1" s="1"/>
  <c r="CS16" i="1"/>
  <c r="DE16" i="1" s="1"/>
  <c r="CR11" i="1"/>
  <c r="DD11" i="1" s="1"/>
  <c r="CK97" i="1"/>
  <c r="CW97" i="1" s="1"/>
  <c r="CL70" i="1"/>
  <c r="CX70" i="1" s="1"/>
  <c r="CK15" i="1"/>
  <c r="CW15" i="1" s="1"/>
  <c r="CR54" i="1"/>
  <c r="DD54" i="1" s="1"/>
  <c r="CO153" i="1"/>
  <c r="DA153" i="1" s="1"/>
  <c r="CP68" i="1"/>
  <c r="DB68" i="1" s="1"/>
  <c r="CO65" i="1"/>
  <c r="DA65" i="1" s="1"/>
  <c r="CL113" i="1"/>
  <c r="CX113" i="1" s="1"/>
  <c r="CP53" i="1"/>
  <c r="DB53" i="1" s="1"/>
  <c r="CP99" i="1"/>
  <c r="DB99" i="1" s="1"/>
  <c r="CQ59" i="1"/>
  <c r="DC59" i="1" s="1"/>
  <c r="CQ141" i="1"/>
  <c r="DC141" i="1" s="1"/>
  <c r="CO149" i="1"/>
  <c r="DA149" i="1" s="1"/>
  <c r="CR13" i="1"/>
  <c r="DD13" i="1" s="1"/>
  <c r="CT60" i="1"/>
  <c r="DF60" i="1" s="1"/>
  <c r="CQ116" i="1"/>
  <c r="DC116" i="1" s="1"/>
  <c r="CT72" i="1"/>
  <c r="DF72" i="1" s="1"/>
  <c r="CK139" i="1"/>
  <c r="CW139" i="1" s="1"/>
  <c r="CS147" i="1"/>
  <c r="DE147" i="1" s="1"/>
  <c r="CT151" i="1"/>
  <c r="DF151" i="1" s="1"/>
  <c r="CM115" i="1"/>
  <c r="CY115" i="1" s="1"/>
  <c r="CP14" i="1"/>
  <c r="DB14" i="1" s="1"/>
  <c r="CL83" i="1"/>
  <c r="CX83" i="1" s="1"/>
  <c r="CP82" i="1"/>
  <c r="DB82" i="1" s="1"/>
  <c r="CT9" i="1"/>
  <c r="DF9" i="1" s="1"/>
  <c r="CQ46" i="1"/>
  <c r="DC46" i="1" s="1"/>
  <c r="CK43" i="1"/>
  <c r="CW43" i="1" s="1"/>
  <c r="CO121" i="1"/>
  <c r="DA121" i="1" s="1"/>
  <c r="CO114" i="1"/>
  <c r="DA114" i="1" s="1"/>
  <c r="CS91" i="1"/>
  <c r="DE91" i="1" s="1"/>
  <c r="CL58" i="1"/>
  <c r="CX58" i="1" s="1"/>
  <c r="CU36" i="1"/>
  <c r="DG36" i="1" s="1"/>
  <c r="CO75" i="1"/>
  <c r="DA75" i="1" s="1"/>
  <c r="CP48" i="1"/>
  <c r="DB48" i="1" s="1"/>
  <c r="CT98" i="1"/>
  <c r="DF98" i="1" s="1"/>
  <c r="CM42" i="1"/>
  <c r="CY42" i="1" s="1"/>
  <c r="CM148" i="1"/>
  <c r="CY148" i="1" s="1"/>
  <c r="CM47" i="1"/>
  <c r="CY47" i="1" s="1"/>
  <c r="CM21" i="1"/>
  <c r="CY21" i="1" s="1"/>
  <c r="CK21" i="1"/>
  <c r="CW21" i="1" s="1"/>
  <c r="CQ31" i="1"/>
  <c r="DC31" i="1" s="1"/>
  <c r="CT46" i="1"/>
  <c r="DF46" i="1" s="1"/>
  <c r="CQ77" i="1"/>
  <c r="DC77" i="1" s="1"/>
  <c r="CT118" i="1"/>
  <c r="DF118" i="1" s="1"/>
  <c r="CV25" i="1"/>
  <c r="DH25" i="1" s="1"/>
  <c r="CR67" i="1"/>
  <c r="DD67" i="1" s="1"/>
  <c r="CN101" i="1"/>
  <c r="CZ101" i="1" s="1"/>
  <c r="CT86" i="1"/>
  <c r="DF86" i="1" s="1"/>
  <c r="CP62" i="1"/>
  <c r="DB62" i="1" s="1"/>
  <c r="CS27" i="1"/>
  <c r="DE27" i="1" s="1"/>
  <c r="CT38" i="1"/>
  <c r="DF38" i="1" s="1"/>
  <c r="CS97" i="1"/>
  <c r="DE97" i="1" s="1"/>
  <c r="CL126" i="1"/>
  <c r="CX126" i="1" s="1"/>
  <c r="CL118" i="1"/>
  <c r="CX118" i="1" s="1"/>
  <c r="CU75" i="1"/>
  <c r="DG75" i="1" s="1"/>
  <c r="CP41" i="1"/>
  <c r="DB41" i="1" s="1"/>
  <c r="CK114" i="1"/>
  <c r="CW114" i="1" s="1"/>
  <c r="CT30" i="1"/>
  <c r="DF30" i="1" s="1"/>
  <c r="CS98" i="1"/>
  <c r="DE98" i="1" s="1"/>
  <c r="CM108" i="1"/>
  <c r="CY108" i="1" s="1"/>
  <c r="CK78" i="1"/>
  <c r="CW78" i="1" s="1"/>
  <c r="CK135" i="1"/>
  <c r="CW135" i="1" s="1"/>
  <c r="CM76" i="1"/>
  <c r="CY76" i="1" s="1"/>
  <c r="CS81" i="1"/>
  <c r="DE81" i="1" s="1"/>
  <c r="CP132" i="1"/>
  <c r="DB132" i="1" s="1"/>
  <c r="CO143" i="1"/>
  <c r="DA143" i="1" s="1"/>
  <c r="CM124" i="1"/>
  <c r="CY124" i="1" s="1"/>
  <c r="CU48" i="1"/>
  <c r="DG48" i="1" s="1"/>
  <c r="CO90" i="1"/>
  <c r="DA90" i="1" s="1"/>
  <c r="CL93" i="1"/>
  <c r="CX93" i="1" s="1"/>
  <c r="CR82" i="1"/>
  <c r="DD82" i="1" s="1"/>
  <c r="CP20" i="1"/>
  <c r="DB20" i="1" s="1"/>
  <c r="CN92" i="1"/>
  <c r="CZ92" i="1" s="1"/>
  <c r="CM13" i="1"/>
  <c r="CY13" i="1" s="1"/>
  <c r="CP33" i="1"/>
  <c r="DB33" i="1" s="1"/>
  <c r="CO58" i="1"/>
  <c r="DA58" i="1" s="1"/>
  <c r="CK65" i="1"/>
  <c r="CW65" i="1" s="1"/>
  <c r="CN99" i="1"/>
  <c r="CZ99" i="1" s="1"/>
  <c r="CO34" i="1"/>
  <c r="DA34" i="1" s="1"/>
  <c r="CS57" i="1"/>
  <c r="DE57" i="1" s="1"/>
  <c r="CR55" i="1"/>
  <c r="DD55" i="1" s="1"/>
  <c r="CM118" i="1"/>
  <c r="CY118" i="1" s="1"/>
  <c r="CS136" i="1"/>
  <c r="DE136" i="1" s="1"/>
  <c r="CK136" i="1"/>
  <c r="CW136" i="1" s="1"/>
  <c r="CP77" i="1"/>
  <c r="DB77" i="1" s="1"/>
  <c r="CO29" i="1"/>
  <c r="DA29" i="1" s="1"/>
  <c r="CK100" i="1"/>
  <c r="CW100" i="1" s="1"/>
  <c r="CQ79" i="1"/>
  <c r="DC79" i="1" s="1"/>
  <c r="CQ96" i="1"/>
  <c r="DC96" i="1" s="1"/>
  <c r="CV81" i="1"/>
  <c r="DH81" i="1" s="1"/>
  <c r="CL104" i="1"/>
  <c r="CX104" i="1" s="1"/>
  <c r="CK79" i="1"/>
  <c r="CW79" i="1" s="1"/>
  <c r="CR124" i="1"/>
  <c r="DD124" i="1" s="1"/>
  <c r="CO125" i="1"/>
  <c r="DA125" i="1" s="1"/>
  <c r="CP152" i="1"/>
  <c r="DB152" i="1" s="1"/>
  <c r="CO131" i="1"/>
  <c r="DA131" i="1" s="1"/>
  <c r="CL111" i="1"/>
  <c r="CX111" i="1" s="1"/>
  <c r="CT64" i="1"/>
  <c r="DF64" i="1" s="1"/>
  <c r="CS72" i="1"/>
  <c r="DE72" i="1" s="1"/>
  <c r="CR66" i="1"/>
  <c r="DD66" i="1" s="1"/>
  <c r="CR104" i="1"/>
  <c r="DD104" i="1" s="1"/>
  <c r="CT129" i="1"/>
  <c r="DF129" i="1" s="1"/>
  <c r="CT50" i="1"/>
  <c r="DF50" i="1" s="1"/>
  <c r="CR84" i="1"/>
  <c r="DD84" i="1" s="1"/>
  <c r="CM33" i="1"/>
  <c r="CY33" i="1" s="1"/>
  <c r="CT76" i="1"/>
  <c r="DF76" i="1" s="1"/>
  <c r="CS83" i="1"/>
  <c r="DE83" i="1" s="1"/>
  <c r="CM71" i="1"/>
  <c r="CY71" i="1" s="1"/>
  <c r="CP28" i="1"/>
  <c r="DB28" i="1" s="1"/>
  <c r="CS39" i="1"/>
  <c r="DE39" i="1" s="1"/>
  <c r="CS79" i="1"/>
  <c r="DE79" i="1" s="1"/>
  <c r="CR114" i="1"/>
  <c r="DD114" i="1" s="1"/>
  <c r="CT55" i="1"/>
  <c r="DF55" i="1" s="1"/>
  <c r="CQ9" i="1"/>
  <c r="DC9" i="1" s="1"/>
  <c r="CK11" i="1"/>
  <c r="CW11" i="1" s="1"/>
  <c r="CT20" i="1"/>
  <c r="DF20" i="1" s="1"/>
  <c r="CP27" i="1"/>
  <c r="DB27" i="1" s="1"/>
  <c r="CP37" i="1"/>
  <c r="DB37" i="1" s="1"/>
  <c r="CM128" i="1"/>
  <c r="CY128" i="1" s="1"/>
  <c r="CQ26" i="1"/>
  <c r="DC26" i="1" s="1"/>
  <c r="CQ149" i="1"/>
  <c r="DC149" i="1" s="1"/>
  <c r="CR139" i="1"/>
  <c r="DD139" i="1" s="1"/>
  <c r="CL12" i="1"/>
  <c r="CX12" i="1" s="1"/>
  <c r="CO130" i="1"/>
  <c r="DA130" i="1" s="1"/>
  <c r="CU85" i="1"/>
  <c r="DG85" i="1" s="1"/>
  <c r="CQ142" i="1"/>
  <c r="DC142" i="1" s="1"/>
  <c r="CL42" i="1"/>
  <c r="CX42" i="1" s="1"/>
  <c r="CR137" i="1"/>
  <c r="DD137" i="1" s="1"/>
  <c r="CL117" i="1"/>
  <c r="CX117" i="1" s="1"/>
  <c r="CT52" i="1"/>
  <c r="DF52" i="1" s="1"/>
  <c r="CQ32" i="1"/>
  <c r="DC32" i="1" s="1"/>
  <c r="CU84" i="1"/>
  <c r="DG84" i="1" s="1"/>
  <c r="CS73" i="1"/>
  <c r="DE73" i="1" s="1"/>
  <c r="CK7" i="1"/>
  <c r="CW7" i="1" s="1"/>
  <c r="CP49" i="1"/>
  <c r="DB49" i="1" s="1"/>
  <c r="CQ145" i="1"/>
  <c r="DC145" i="1" s="1"/>
  <c r="CK59" i="1"/>
  <c r="CW59" i="1" s="1"/>
  <c r="CR89" i="1"/>
  <c r="DD89" i="1" s="1"/>
  <c r="CV78" i="1"/>
  <c r="DH78" i="1" s="1"/>
  <c r="CN122" i="1"/>
  <c r="CZ122" i="1" s="1"/>
  <c r="CR141" i="1"/>
  <c r="DD141" i="1" s="1"/>
  <c r="CO122" i="1"/>
  <c r="DA122" i="1" s="1"/>
  <c r="CQ44" i="1"/>
  <c r="DC44" i="1" s="1"/>
  <c r="CO71" i="1"/>
  <c r="DA71" i="1" s="1"/>
  <c r="CQ70" i="1"/>
  <c r="DC70" i="1" s="1"/>
  <c r="CQ48" i="1"/>
  <c r="DC48" i="1" s="1"/>
  <c r="CT119" i="1"/>
  <c r="DF119" i="1" s="1"/>
  <c r="CK60" i="1"/>
  <c r="CW60" i="1" s="1"/>
  <c r="CL152" i="1"/>
  <c r="CX152" i="1" s="1"/>
  <c r="CS149" i="1"/>
  <c r="DE149" i="1" s="1"/>
  <c r="CN59" i="1"/>
  <c r="CZ59" i="1" s="1"/>
  <c r="CK109" i="1"/>
  <c r="CW109" i="1" s="1"/>
  <c r="CU79" i="1"/>
  <c r="DG79" i="1" s="1"/>
  <c r="CP46" i="1"/>
  <c r="DB46" i="1" s="1"/>
  <c r="CU110" i="1"/>
  <c r="DG110" i="1" s="1"/>
  <c r="CS55" i="1"/>
  <c r="DE55" i="1" s="1"/>
  <c r="CM143" i="1"/>
  <c r="CY143" i="1" s="1"/>
  <c r="CK141" i="1"/>
  <c r="CW141" i="1" s="1"/>
  <c r="CT113" i="1"/>
  <c r="DF113" i="1" s="1"/>
  <c r="CT96" i="1"/>
  <c r="DF96" i="1" s="1"/>
  <c r="CP40" i="1"/>
  <c r="DB40" i="1" s="1"/>
  <c r="CV94" i="1"/>
  <c r="DH94" i="1" s="1"/>
  <c r="CL32" i="1"/>
  <c r="CX32" i="1" s="1"/>
  <c r="CM130" i="1"/>
  <c r="CY130" i="1" s="1"/>
  <c r="CS93" i="1"/>
  <c r="DE93" i="1" s="1"/>
  <c r="CP115" i="1"/>
  <c r="DB115" i="1" s="1"/>
  <c r="CT89" i="1"/>
  <c r="DF89" i="1" s="1"/>
  <c r="CR52" i="1"/>
  <c r="DD52" i="1" s="1"/>
  <c r="CQ18" i="1"/>
  <c r="DC18" i="1" s="1"/>
  <c r="CR106" i="1"/>
  <c r="DD106" i="1" s="1"/>
  <c r="CR97" i="1"/>
  <c r="DD97" i="1" s="1"/>
  <c r="CQ45" i="1"/>
  <c r="DC45" i="1" s="1"/>
  <c r="CQ106" i="1"/>
  <c r="DC106" i="1" s="1"/>
  <c r="CL69" i="1"/>
  <c r="CX69" i="1" s="1"/>
  <c r="CR25" i="1"/>
  <c r="DD25" i="1" s="1"/>
  <c r="CQ73" i="1"/>
  <c r="DC73" i="1" s="1"/>
  <c r="CP12" i="1"/>
  <c r="DB12" i="1" s="1"/>
  <c r="CT115" i="1"/>
  <c r="DF115" i="1" s="1"/>
  <c r="CK61" i="1"/>
  <c r="CW61" i="1" s="1"/>
  <c r="CK133" i="1"/>
  <c r="CW133" i="1" s="1"/>
  <c r="CR107" i="1"/>
  <c r="DD107" i="1" s="1"/>
  <c r="CP104" i="1"/>
  <c r="DB104" i="1" s="1"/>
  <c r="CQ135" i="1"/>
  <c r="DC135" i="1" s="1"/>
  <c r="CO60" i="1"/>
  <c r="DA60" i="1" s="1"/>
  <c r="CT12" i="1"/>
  <c r="DF12" i="1" s="1"/>
  <c r="CL81" i="1"/>
  <c r="CX81" i="1" s="1"/>
  <c r="CQ83" i="1"/>
  <c r="DC83" i="1" s="1"/>
  <c r="CM51" i="1"/>
  <c r="CY51" i="1" s="1"/>
  <c r="CP126" i="1"/>
  <c r="DB126" i="1" s="1"/>
  <c r="CO85" i="1"/>
  <c r="DA85" i="1" s="1"/>
  <c r="CR37" i="1"/>
  <c r="DD37" i="1" s="1"/>
  <c r="CS143" i="1"/>
  <c r="DE143" i="1" s="1"/>
  <c r="CT11" i="1"/>
  <c r="DF11" i="1" s="1"/>
  <c r="CQ137" i="1"/>
  <c r="DC137" i="1" s="1"/>
  <c r="CM85" i="1"/>
  <c r="CY85" i="1" s="1"/>
  <c r="CQ120" i="1"/>
  <c r="DC120" i="1" s="1"/>
  <c r="CM135" i="1"/>
  <c r="CY135" i="1" s="1"/>
  <c r="CM68" i="1"/>
  <c r="CY68" i="1" s="1"/>
  <c r="CP31" i="1"/>
  <c r="DB31" i="1" s="1"/>
  <c r="CR47" i="1"/>
  <c r="DD47" i="1" s="1"/>
  <c r="CT142" i="1"/>
  <c r="DF142" i="1" s="1"/>
  <c r="CP65" i="1"/>
  <c r="DB65" i="1" s="1"/>
  <c r="CQ55" i="1"/>
  <c r="DC55" i="1" s="1"/>
  <c r="CP134" i="1"/>
  <c r="DB134" i="1" s="1"/>
  <c r="CR128" i="1"/>
  <c r="DD128" i="1" s="1"/>
  <c r="CT73" i="1"/>
  <c r="DF73" i="1" s="1"/>
  <c r="CQ24" i="1"/>
  <c r="DC24" i="1" s="1"/>
  <c r="CP107" i="1"/>
  <c r="DB107" i="1" s="1"/>
  <c r="CK42" i="1"/>
  <c r="CW42" i="1" s="1"/>
  <c r="CM59" i="1"/>
  <c r="CY59" i="1" s="1"/>
  <c r="CT25" i="1"/>
  <c r="DF25" i="1" s="1"/>
  <c r="CO128" i="1"/>
  <c r="DA128" i="1" s="1"/>
  <c r="CO142" i="1"/>
  <c r="DA142" i="1" s="1"/>
  <c r="CQ57" i="1"/>
  <c r="DC57" i="1" s="1"/>
  <c r="CS59" i="1"/>
  <c r="DE59" i="1" s="1"/>
  <c r="CL61" i="1"/>
  <c r="CX61" i="1" s="1"/>
  <c r="CK143" i="1"/>
  <c r="CW143" i="1" s="1"/>
  <c r="CO54" i="1"/>
  <c r="DA54" i="1" s="1"/>
  <c r="CQ58" i="1"/>
  <c r="DC58" i="1" s="1"/>
  <c r="CK51" i="1"/>
  <c r="CW51" i="1" s="1"/>
  <c r="CU120" i="1"/>
  <c r="DG120" i="1" s="1"/>
  <c r="CR29" i="1"/>
  <c r="DD29" i="1" s="1"/>
  <c r="CL85" i="1"/>
  <c r="CX85" i="1" s="1"/>
  <c r="CT6" i="1"/>
  <c r="DF6" i="1" s="1"/>
  <c r="CS129" i="1"/>
  <c r="DE129" i="1" s="1"/>
  <c r="CS6" i="1"/>
  <c r="DE6" i="1" s="1"/>
  <c r="CM87" i="1"/>
  <c r="CY87" i="1" s="1"/>
  <c r="CR24" i="1"/>
  <c r="DD24" i="1" s="1"/>
  <c r="CO24" i="1"/>
  <c r="DA24" i="1" s="1"/>
  <c r="CU115" i="1"/>
  <c r="DG115" i="1" s="1"/>
  <c r="CQ107" i="1"/>
  <c r="DC107" i="1" s="1"/>
  <c r="CK67" i="1"/>
  <c r="CW67" i="1" s="1"/>
  <c r="CK94" i="1"/>
  <c r="CW94" i="1" s="1"/>
  <c r="CS33" i="1"/>
  <c r="DE33" i="1" s="1"/>
  <c r="CR10" i="1"/>
  <c r="DD10" i="1" s="1"/>
  <c r="CU8" i="1"/>
  <c r="DG8" i="1" s="1"/>
  <c r="CR117" i="1"/>
  <c r="DD117" i="1" s="1"/>
  <c r="CU124" i="1"/>
  <c r="DG124" i="1" s="1"/>
  <c r="CU44" i="1"/>
  <c r="DG44" i="1" s="1"/>
  <c r="CQ41" i="1"/>
  <c r="DC41" i="1" s="1"/>
  <c r="CQ138" i="1"/>
  <c r="DC138" i="1" s="1"/>
  <c r="CR77" i="1"/>
  <c r="DD77" i="1" s="1"/>
  <c r="CM137" i="1"/>
  <c r="CY137" i="1" s="1"/>
  <c r="CT99" i="1"/>
  <c r="DF99" i="1" s="1"/>
  <c r="CM119" i="1"/>
  <c r="CY119" i="1" s="1"/>
  <c r="CR51" i="1"/>
  <c r="DD51" i="1" s="1"/>
  <c r="CQ92" i="1"/>
  <c r="DC92" i="1" s="1"/>
  <c r="CT68" i="1"/>
  <c r="DF68" i="1" s="1"/>
  <c r="CP109" i="1"/>
  <c r="DB109" i="1" s="1"/>
  <c r="CO133" i="1"/>
  <c r="DA133" i="1" s="1"/>
  <c r="CR12" i="1"/>
  <c r="DD12" i="1" s="1"/>
  <c r="CK16" i="1"/>
  <c r="CW16" i="1" s="1"/>
  <c r="CV26" i="1"/>
  <c r="DH26" i="1" s="1"/>
  <c r="CM29" i="1"/>
  <c r="CY29" i="1" s="1"/>
  <c r="CS23" i="1"/>
  <c r="DE23" i="1" s="1"/>
  <c r="CM6" i="1"/>
  <c r="CY6" i="1" s="1"/>
  <c r="CS30" i="1"/>
  <c r="DE30" i="1" s="1"/>
  <c r="CT137" i="1"/>
  <c r="DF137" i="1" s="1"/>
  <c r="CQ129" i="1"/>
  <c r="DC129" i="1" s="1"/>
  <c r="CS84" i="1"/>
  <c r="DE84" i="1" s="1"/>
  <c r="CM40" i="1"/>
  <c r="CY40" i="1" s="1"/>
  <c r="CR99" i="1"/>
  <c r="DD99" i="1" s="1"/>
  <c r="CT85" i="1"/>
  <c r="DF85" i="1" s="1"/>
  <c r="CP139" i="1"/>
  <c r="DB139" i="1" s="1"/>
  <c r="CS65" i="1"/>
  <c r="DE65" i="1" s="1"/>
  <c r="CS106" i="1"/>
  <c r="DE106" i="1" s="1"/>
  <c r="CT56" i="1"/>
  <c r="DF56" i="1" s="1"/>
  <c r="CS85" i="1"/>
  <c r="DE85" i="1" s="1"/>
  <c r="CR61" i="1"/>
  <c r="DD61" i="1" s="1"/>
  <c r="CN79" i="1"/>
  <c r="CZ79" i="1" s="1"/>
  <c r="CP69" i="1"/>
  <c r="DB69" i="1" s="1"/>
  <c r="CO52" i="1"/>
  <c r="DA52" i="1" s="1"/>
  <c r="CQ95" i="1"/>
  <c r="DC95" i="1" s="1"/>
  <c r="CQ97" i="1"/>
  <c r="DC97" i="1" s="1"/>
  <c r="CT21" i="1"/>
  <c r="DF21" i="1" s="1"/>
  <c r="CQ147" i="1"/>
  <c r="DC147" i="1" s="1"/>
  <c r="CU12" i="1"/>
  <c r="DG12" i="1" s="1"/>
  <c r="CV117" i="1"/>
  <c r="DH117" i="1" s="1"/>
  <c r="CU100" i="1"/>
  <c r="DG100" i="1" s="1"/>
  <c r="CS116" i="1"/>
  <c r="DE116" i="1" s="1"/>
  <c r="CK39" i="1"/>
  <c r="CW39" i="1" s="1"/>
  <c r="CR6" i="1"/>
  <c r="DD6" i="1" s="1"/>
  <c r="CR65" i="1"/>
  <c r="DD65" i="1" s="1"/>
  <c r="CK128" i="1"/>
  <c r="CW128" i="1" s="1"/>
  <c r="CT148" i="1"/>
  <c r="DF148" i="1" s="1"/>
  <c r="CK37" i="1"/>
  <c r="CW37" i="1" s="1"/>
  <c r="CK26" i="1"/>
  <c r="CW26" i="1" s="1"/>
  <c r="CK44" i="1"/>
  <c r="CW44" i="1" s="1"/>
  <c r="CK8" i="1"/>
  <c r="CW8" i="1" s="1"/>
  <c r="CR154" i="1"/>
  <c r="DD154" i="1" s="1"/>
  <c r="CK105" i="1"/>
  <c r="CW105" i="1" s="1"/>
  <c r="CU16" i="1"/>
  <c r="DG16" i="1" s="1"/>
  <c r="CP30" i="1"/>
  <c r="DB30" i="1" s="1"/>
  <c r="CR9" i="1"/>
  <c r="DD9" i="1" s="1"/>
  <c r="CU52" i="1"/>
  <c r="DG52" i="1" s="1"/>
  <c r="CT112" i="1"/>
  <c r="DF112" i="1" s="1"/>
  <c r="CN112" i="1"/>
  <c r="CZ112" i="1" s="1"/>
  <c r="CL143" i="1"/>
  <c r="CX143" i="1" s="1"/>
  <c r="CS11" i="1"/>
  <c r="DE11" i="1" s="1"/>
  <c r="CQ52" i="1"/>
  <c r="DC52" i="1" s="1"/>
  <c r="CU87" i="1"/>
  <c r="DG87" i="1" s="1"/>
  <c r="CU93" i="1"/>
  <c r="DG93" i="1" s="1"/>
  <c r="CK85" i="1"/>
  <c r="CW85" i="1" s="1"/>
  <c r="CP11" i="1"/>
  <c r="DB11" i="1" s="1"/>
  <c r="CT101" i="1"/>
  <c r="DF101" i="1" s="1"/>
  <c r="CN55" i="1"/>
  <c r="CZ55" i="1" s="1"/>
  <c r="CP95" i="1"/>
  <c r="DB95" i="1" s="1"/>
  <c r="CS28" i="1"/>
  <c r="DE28" i="1" s="1"/>
  <c r="CK131" i="1"/>
  <c r="CW131" i="1" s="1"/>
  <c r="CT123" i="1"/>
  <c r="DF123" i="1" s="1"/>
  <c r="CK138" i="1"/>
  <c r="CW138" i="1" s="1"/>
  <c r="CQ65" i="1"/>
  <c r="DC65" i="1" s="1"/>
  <c r="CM150" i="1"/>
  <c r="CY150" i="1" s="1"/>
  <c r="CV42" i="1"/>
  <c r="DH42" i="1" s="1"/>
  <c r="CP122" i="1"/>
  <c r="DB122" i="1" s="1"/>
  <c r="CS63" i="1"/>
  <c r="DE63" i="1" s="1"/>
  <c r="CV58" i="1"/>
  <c r="DH58" i="1" s="1"/>
  <c r="CU43" i="1"/>
  <c r="DG43" i="1" s="1"/>
  <c r="CR18" i="1"/>
  <c r="DD18" i="1" s="1"/>
  <c r="CU77" i="1"/>
  <c r="DG77" i="1" s="1"/>
  <c r="CS130" i="1"/>
  <c r="DE130" i="1" s="1"/>
  <c r="CL80" i="1"/>
  <c r="CX80" i="1" s="1"/>
  <c r="CV48" i="1"/>
  <c r="DH48" i="1" s="1"/>
  <c r="CT69" i="1"/>
  <c r="DF69" i="1" s="1"/>
  <c r="CQ10" i="1"/>
  <c r="DC10" i="1" s="1"/>
  <c r="CT83" i="1"/>
  <c r="DF83" i="1" s="1"/>
  <c r="CQ88" i="1"/>
  <c r="DC88" i="1" s="1"/>
  <c r="CR23" i="1"/>
  <c r="DD23" i="1" s="1"/>
  <c r="CL6" i="1"/>
  <c r="CX6" i="1" s="1"/>
  <c r="CR50" i="1"/>
  <c r="DD50" i="1" s="1"/>
  <c r="CM86" i="1"/>
  <c r="CY86" i="1" s="1"/>
  <c r="CT18" i="1"/>
  <c r="DF18" i="1" s="1"/>
  <c r="CO70" i="1"/>
  <c r="DA70" i="1" s="1"/>
  <c r="CV8" i="1"/>
  <c r="DH8" i="1" s="1"/>
  <c r="CL25" i="1"/>
  <c r="CX25" i="1" s="1"/>
  <c r="CQ130" i="1"/>
  <c r="DC130" i="1" s="1"/>
  <c r="CM62" i="1"/>
  <c r="CY62" i="1" s="1"/>
  <c r="CM73" i="1"/>
  <c r="CY73" i="1" s="1"/>
  <c r="CP32" i="1"/>
  <c r="DB32" i="1" s="1"/>
  <c r="CM53" i="1"/>
  <c r="CY53" i="1" s="1"/>
  <c r="CP63" i="1"/>
  <c r="DB63" i="1" s="1"/>
  <c r="CS10" i="1"/>
  <c r="DE10" i="1" s="1"/>
  <c r="CQ103" i="1"/>
  <c r="DC103" i="1" s="1"/>
  <c r="CL40" i="1"/>
  <c r="CX40" i="1" s="1"/>
  <c r="CK129" i="1"/>
  <c r="CW129" i="1" s="1"/>
  <c r="CL79" i="1"/>
  <c r="CX79" i="1" s="1"/>
  <c r="CL105" i="1"/>
  <c r="CX105" i="1" s="1"/>
  <c r="CT109" i="1"/>
  <c r="DF109" i="1" s="1"/>
  <c r="CL92" i="1"/>
  <c r="CX92" i="1" s="1"/>
  <c r="CN81" i="1"/>
  <c r="CZ81" i="1" s="1"/>
  <c r="CM81" i="1"/>
  <c r="CY81" i="1" s="1"/>
  <c r="CV63" i="1"/>
  <c r="DH63" i="1" s="1"/>
  <c r="CK107" i="1"/>
  <c r="CW107" i="1" s="1"/>
  <c r="CL50" i="1"/>
  <c r="CX50" i="1" s="1"/>
  <c r="CK113" i="1"/>
  <c r="CW113" i="1" s="1"/>
  <c r="CT144" i="1"/>
  <c r="DF144" i="1" s="1"/>
  <c r="CN76" i="1"/>
  <c r="CZ76" i="1" s="1"/>
  <c r="CV46" i="1"/>
  <c r="DH46" i="1" s="1"/>
  <c r="CS146" i="1"/>
  <c r="DE146" i="1" s="1"/>
  <c r="CS114" i="1"/>
  <c r="DE114" i="1" s="1"/>
  <c r="CL115" i="1"/>
  <c r="CX115" i="1" s="1"/>
  <c r="CS120" i="1"/>
  <c r="DE120" i="1" s="1"/>
  <c r="CK146" i="1"/>
  <c r="CW146" i="1" s="1"/>
  <c r="CR30" i="1"/>
  <c r="DD30" i="1" s="1"/>
  <c r="CP64" i="1"/>
  <c r="DB64" i="1" s="1"/>
  <c r="CM92" i="1"/>
  <c r="CY92" i="1" s="1"/>
  <c r="CO109" i="1"/>
  <c r="DA109" i="1" s="1"/>
  <c r="CT67" i="1"/>
  <c r="DF67" i="1" s="1"/>
  <c r="CU68" i="1"/>
  <c r="DG68" i="1" s="1"/>
  <c r="CP105" i="1"/>
  <c r="DB105" i="1" s="1"/>
  <c r="CV125" i="1"/>
  <c r="DH125" i="1" s="1"/>
  <c r="CR123" i="1"/>
  <c r="DD123" i="1" s="1"/>
  <c r="CP149" i="1"/>
  <c r="DB149" i="1" s="1"/>
  <c r="CM106" i="1"/>
  <c r="CY106" i="1" s="1"/>
  <c r="CV40" i="1"/>
  <c r="DH40" i="1" s="1"/>
  <c r="CM24" i="1"/>
  <c r="CY24" i="1" s="1"/>
  <c r="CV53" i="1"/>
  <c r="DH53" i="1" s="1"/>
  <c r="CT35" i="1"/>
  <c r="DF35" i="1" s="1"/>
  <c r="CV137" i="1"/>
  <c r="DH137" i="1" s="1"/>
  <c r="CS111" i="1"/>
  <c r="DE111" i="1" s="1"/>
  <c r="CQ12" i="1"/>
  <c r="DC12" i="1" s="1"/>
  <c r="CO8" i="1"/>
  <c r="DA8" i="1" s="1"/>
  <c r="CV118" i="1"/>
  <c r="DH118" i="1" s="1"/>
  <c r="CM103" i="1"/>
  <c r="CY103" i="1" s="1"/>
  <c r="CV126" i="1"/>
  <c r="DH126" i="1" s="1"/>
  <c r="CS18" i="1"/>
  <c r="DE18" i="1" s="1"/>
  <c r="CL90" i="1"/>
  <c r="CX90" i="1" s="1"/>
  <c r="CQ86" i="1"/>
  <c r="DC86" i="1" s="1"/>
  <c r="CO147" i="1"/>
  <c r="DA147" i="1" s="1"/>
  <c r="CQ42" i="1"/>
  <c r="DC42" i="1" s="1"/>
  <c r="CN29" i="1"/>
  <c r="CZ29" i="1" s="1"/>
  <c r="CP150" i="1"/>
  <c r="DB150" i="1" s="1"/>
  <c r="CQ113" i="1"/>
  <c r="DC113" i="1" s="1"/>
  <c r="CM129" i="1"/>
  <c r="CY129" i="1" s="1"/>
  <c r="CL29" i="1"/>
  <c r="CX29" i="1" s="1"/>
  <c r="CP26" i="1"/>
  <c r="DB26" i="1" s="1"/>
  <c r="CQ115" i="1"/>
  <c r="DC115" i="1" s="1"/>
  <c r="CQ152" i="1"/>
  <c r="DC152" i="1" s="1"/>
  <c r="CM80" i="1"/>
  <c r="CY80" i="1" s="1"/>
  <c r="CK63" i="1"/>
  <c r="CW63" i="1" s="1"/>
  <c r="CR27" i="1"/>
  <c r="DD27" i="1" s="1"/>
  <c r="CU114" i="1"/>
  <c r="DG114" i="1" s="1"/>
  <c r="CS151" i="1"/>
  <c r="DE151" i="1" s="1"/>
  <c r="CN43" i="1"/>
  <c r="CZ43" i="1" s="1"/>
  <c r="CK121" i="1"/>
  <c r="CW121" i="1" s="1"/>
  <c r="CR150" i="1"/>
  <c r="DD150" i="1" s="1"/>
  <c r="CT104" i="1"/>
  <c r="DF104" i="1" s="1"/>
  <c r="CR41" i="1"/>
  <c r="DD41" i="1" s="1"/>
  <c r="CV114" i="1"/>
  <c r="DH114" i="1" s="1"/>
  <c r="CS43" i="1"/>
  <c r="DE43" i="1" s="1"/>
  <c r="CP87" i="1"/>
  <c r="DB87" i="1" s="1"/>
  <c r="CS86" i="1"/>
  <c r="DE86" i="1" s="1"/>
  <c r="CT61" i="1"/>
  <c r="DF61" i="1" s="1"/>
  <c r="CL45" i="1"/>
  <c r="CX45" i="1" s="1"/>
  <c r="CO92" i="1"/>
  <c r="DA92" i="1" s="1"/>
  <c r="CP61" i="1"/>
  <c r="DB61" i="1" s="1"/>
  <c r="CL101" i="1"/>
  <c r="CX101" i="1" s="1"/>
  <c r="CK90" i="1"/>
  <c r="CW90" i="1" s="1"/>
  <c r="CR132" i="1"/>
  <c r="DD132" i="1" s="1"/>
  <c r="CS32" i="1"/>
  <c r="DE32" i="1" s="1"/>
  <c r="CV67" i="1"/>
  <c r="DH67" i="1" s="1"/>
  <c r="CT62" i="1"/>
  <c r="DF62" i="1" s="1"/>
  <c r="CL51" i="1"/>
  <c r="CX51" i="1" s="1"/>
  <c r="CT17" i="1"/>
  <c r="DF17" i="1" s="1"/>
  <c r="CO110" i="1"/>
  <c r="DA110" i="1" s="1"/>
  <c r="CK18" i="1"/>
  <c r="CW18" i="1" s="1"/>
  <c r="CR34" i="1"/>
  <c r="DD34" i="1" s="1"/>
  <c r="CK68" i="1"/>
  <c r="CW68" i="1" s="1"/>
  <c r="CQ22" i="1"/>
  <c r="DC22" i="1" s="1"/>
  <c r="CM65" i="1"/>
  <c r="CY65" i="1" s="1"/>
  <c r="CV47" i="1"/>
  <c r="DH47" i="1" s="1"/>
  <c r="CU107" i="1"/>
  <c r="DG107" i="1" s="1"/>
  <c r="CR134" i="1"/>
  <c r="DD134" i="1" s="1"/>
  <c r="CU82" i="1"/>
  <c r="DG82" i="1" s="1"/>
  <c r="CU153" i="1"/>
  <c r="DG153" i="1" s="1"/>
  <c r="CN36" i="1"/>
  <c r="CZ36" i="1" s="1"/>
  <c r="CV70" i="1"/>
  <c r="DH70" i="1" s="1"/>
  <c r="CP118" i="1"/>
  <c r="DB118" i="1" s="1"/>
  <c r="CQ155" i="1"/>
  <c r="DC155" i="1" s="1"/>
  <c r="CS67" i="1"/>
  <c r="DE67" i="1" s="1"/>
  <c r="CK151" i="1"/>
  <c r="CW151" i="1" s="1"/>
  <c r="CT147" i="1"/>
  <c r="DF147" i="1" s="1"/>
  <c r="CS47" i="1"/>
  <c r="DE47" i="1" s="1"/>
  <c r="CS25" i="1"/>
  <c r="DE25" i="1" s="1"/>
  <c r="CU55" i="1"/>
  <c r="DG55" i="1" s="1"/>
  <c r="CO99" i="1"/>
  <c r="DA99" i="1" s="1"/>
  <c r="CL141" i="1"/>
  <c r="CX141" i="1" s="1"/>
  <c r="CS155" i="1"/>
  <c r="DE155" i="1" s="1"/>
  <c r="CR153" i="1"/>
  <c r="DD153" i="1" s="1"/>
  <c r="CT39" i="1"/>
  <c r="DF39" i="1" s="1"/>
  <c r="CO106" i="1"/>
  <c r="DA106" i="1" s="1"/>
  <c r="CK17" i="1"/>
  <c r="CW17" i="1" s="1"/>
  <c r="CL65" i="1"/>
  <c r="CX65" i="1" s="1"/>
  <c r="CQ11" i="1"/>
  <c r="DC11" i="1" s="1"/>
  <c r="CS140" i="1"/>
  <c r="DE140" i="1" s="1"/>
  <c r="CM83" i="1"/>
  <c r="CY83" i="1" s="1"/>
  <c r="CL28" i="1"/>
  <c r="CX28" i="1" s="1"/>
  <c r="CP29" i="1"/>
  <c r="DB29" i="1" s="1"/>
  <c r="CN39" i="1"/>
  <c r="CZ39" i="1" s="1"/>
  <c r="CS80" i="1"/>
  <c r="DE80" i="1" s="1"/>
  <c r="CM48" i="1"/>
  <c r="CY48" i="1" s="1"/>
  <c r="CK77" i="1"/>
  <c r="CW77" i="1" s="1"/>
  <c r="CQ94" i="1"/>
  <c r="DC94" i="1" s="1"/>
  <c r="CL123" i="1"/>
  <c r="CX123" i="1" s="1"/>
  <c r="CL132" i="1"/>
  <c r="CX132" i="1" s="1"/>
  <c r="CL89" i="1"/>
  <c r="CX89" i="1" s="1"/>
  <c r="CQ110" i="1"/>
  <c r="DC110" i="1" s="1"/>
  <c r="CS103" i="1"/>
  <c r="DE103" i="1" s="1"/>
  <c r="CR118" i="1"/>
  <c r="DD118" i="1" s="1"/>
  <c r="CK64" i="1"/>
  <c r="CW64" i="1" s="1"/>
  <c r="CT120" i="1"/>
  <c r="DF120" i="1" s="1"/>
  <c r="CS90" i="1"/>
  <c r="DE90" i="1" s="1"/>
  <c r="CU140" i="1"/>
  <c r="DG140" i="1" s="1"/>
  <c r="CR148" i="1"/>
  <c r="DD148" i="1" s="1"/>
  <c r="CU80" i="1"/>
  <c r="DG80" i="1" s="1"/>
  <c r="CM44" i="1"/>
  <c r="CY44" i="1" s="1"/>
  <c r="CL24" i="1"/>
  <c r="CX24" i="1" s="1"/>
  <c r="CN5" i="1"/>
  <c r="CZ5" i="1" s="1"/>
  <c r="CM117" i="1"/>
  <c r="CY117" i="1" s="1"/>
  <c r="CN20" i="1"/>
  <c r="CZ20" i="1" s="1"/>
  <c r="CS141" i="1"/>
  <c r="DE141" i="1" s="1"/>
  <c r="CP66" i="1"/>
  <c r="DB66" i="1" s="1"/>
  <c r="CS5" i="1"/>
  <c r="DE5" i="1" s="1"/>
  <c r="CS60" i="1"/>
  <c r="DE60" i="1" s="1"/>
  <c r="CU122" i="1"/>
  <c r="DG122" i="1" s="1"/>
  <c r="CN58" i="1"/>
  <c r="CZ58" i="1" s="1"/>
  <c r="CR73" i="1"/>
  <c r="DD73" i="1" s="1"/>
  <c r="CK41" i="1"/>
  <c r="CW41" i="1" s="1"/>
  <c r="CN65" i="1"/>
  <c r="CZ65" i="1" s="1"/>
  <c r="CR88" i="1"/>
  <c r="DD88" i="1" s="1"/>
  <c r="CN46" i="1"/>
  <c r="CZ46" i="1" s="1"/>
  <c r="CP67" i="1"/>
  <c r="DB67" i="1" s="1"/>
  <c r="CM28" i="1"/>
  <c r="CY28" i="1" s="1"/>
  <c r="CL59" i="1"/>
  <c r="CX59" i="1" s="1"/>
  <c r="CQ133" i="1"/>
  <c r="DC133" i="1" s="1"/>
  <c r="CL131" i="1"/>
  <c r="CX131" i="1" s="1"/>
  <c r="CN96" i="1"/>
  <c r="CZ96" i="1" s="1"/>
  <c r="CN133" i="1"/>
  <c r="CZ133" i="1" s="1"/>
  <c r="CN35" i="1"/>
  <c r="CZ35" i="1" s="1"/>
  <c r="CM52" i="1"/>
  <c r="CY52" i="1" s="1"/>
  <c r="CN140" i="1"/>
  <c r="CZ140" i="1" s="1"/>
  <c r="CN149" i="1"/>
  <c r="CZ149" i="1" s="1"/>
  <c r="CU108" i="1"/>
  <c r="DG108" i="1" s="1"/>
  <c r="CS78" i="1"/>
  <c r="DE78" i="1" s="1"/>
  <c r="CT5" i="1"/>
  <c r="DF5" i="1" s="1"/>
  <c r="CS148" i="1"/>
  <c r="DE148" i="1" s="1"/>
  <c r="CT108" i="1"/>
  <c r="DF108" i="1" s="1"/>
  <c r="CT117" i="1"/>
  <c r="DF117" i="1" s="1"/>
  <c r="CU42" i="1"/>
  <c r="DG42" i="1" s="1"/>
  <c r="CL88" i="1"/>
  <c r="CX88" i="1" s="1"/>
  <c r="CR45" i="1"/>
  <c r="DD45" i="1" s="1"/>
  <c r="CL34" i="1"/>
  <c r="CX34" i="1" s="1"/>
  <c r="CR8" i="1"/>
  <c r="DD8" i="1" s="1"/>
  <c r="CL75" i="1"/>
  <c r="CX75" i="1" s="1"/>
  <c r="CT106" i="1"/>
  <c r="DF106" i="1" s="1"/>
  <c r="CR38" i="1"/>
  <c r="DD38" i="1" s="1"/>
  <c r="CK12" i="1"/>
  <c r="CW12" i="1" s="1"/>
  <c r="CL20" i="1"/>
  <c r="CX20" i="1" s="1"/>
  <c r="CS7" i="1"/>
  <c r="DE7" i="1" s="1"/>
  <c r="CL108" i="1"/>
  <c r="CX108" i="1" s="1"/>
  <c r="CP102" i="1"/>
  <c r="DB102" i="1" s="1"/>
  <c r="CP36" i="1"/>
  <c r="DB36" i="1" s="1"/>
  <c r="CR112" i="1"/>
  <c r="DD112" i="1" s="1"/>
  <c r="CP142" i="1"/>
  <c r="DB142" i="1" s="1"/>
  <c r="CN45" i="1"/>
  <c r="CZ45" i="1" s="1"/>
  <c r="CQ153" i="1"/>
  <c r="DC153" i="1" s="1"/>
  <c r="CV54" i="1"/>
  <c r="DH54" i="1" s="1"/>
  <c r="CS70" i="1"/>
  <c r="DE70" i="1" s="1"/>
  <c r="CO102" i="1"/>
  <c r="DA102" i="1" s="1"/>
  <c r="CN67" i="1"/>
  <c r="CZ67" i="1" s="1"/>
  <c r="CS58" i="1"/>
  <c r="DE58" i="1" s="1"/>
  <c r="CO112" i="1"/>
  <c r="DA112" i="1" s="1"/>
  <c r="CK38" i="1"/>
  <c r="CW38" i="1" s="1"/>
  <c r="CT102" i="1"/>
  <c r="DF102" i="1" s="1"/>
  <c r="CM9" i="1"/>
  <c r="CY9" i="1" s="1"/>
  <c r="CS8" i="1"/>
  <c r="DE8" i="1" s="1"/>
  <c r="CN150" i="1"/>
  <c r="CZ150" i="1" s="1"/>
  <c r="CM90" i="1"/>
  <c r="CY90" i="1" s="1"/>
  <c r="CK13" i="1"/>
  <c r="CW13" i="1" s="1"/>
  <c r="CV66" i="1"/>
  <c r="DH66" i="1" s="1"/>
  <c r="CT122" i="1"/>
  <c r="DF122" i="1" s="1"/>
  <c r="CR28" i="1"/>
  <c r="DD28" i="1" s="1"/>
  <c r="CK24" i="1"/>
  <c r="CW24" i="1" s="1"/>
  <c r="CK10" i="1"/>
  <c r="CW10" i="1" s="1"/>
  <c r="CN145" i="1"/>
  <c r="CZ145" i="1" s="1"/>
  <c r="CK92" i="1"/>
  <c r="CW92" i="1" s="1"/>
  <c r="CL55" i="1"/>
  <c r="CX55" i="1" s="1"/>
  <c r="CS134" i="1"/>
  <c r="DE134" i="1" s="1"/>
  <c r="CL62" i="1"/>
  <c r="CX62" i="1" s="1"/>
  <c r="CP119" i="1"/>
  <c r="DB119" i="1" s="1"/>
  <c r="CS49" i="1"/>
  <c r="DE49" i="1" s="1"/>
  <c r="CS51" i="1"/>
  <c r="DE51" i="1" s="1"/>
  <c r="CU151" i="1"/>
  <c r="DG151" i="1" s="1"/>
  <c r="CU99" i="1"/>
  <c r="DG99" i="1" s="1"/>
  <c r="CR72" i="1"/>
  <c r="DD72" i="1" s="1"/>
  <c r="CL31" i="1"/>
  <c r="CX31" i="1" s="1"/>
  <c r="CM151" i="1"/>
  <c r="CY151" i="1" s="1"/>
  <c r="CV149" i="1"/>
  <c r="DH149" i="1" s="1"/>
  <c r="CR74" i="1"/>
  <c r="DD74" i="1" s="1"/>
  <c r="CQ40" i="1"/>
  <c r="DC40" i="1" s="1"/>
  <c r="CU89" i="1"/>
  <c r="DG89" i="1" s="1"/>
  <c r="CU125" i="1"/>
  <c r="DG125" i="1" s="1"/>
  <c r="CN116" i="1"/>
  <c r="CZ116" i="1" s="1"/>
  <c r="CP108" i="1"/>
  <c r="DB108" i="1" s="1"/>
  <c r="CN61" i="1"/>
  <c r="CZ61" i="1" s="1"/>
  <c r="CV62" i="1"/>
  <c r="DH62" i="1" s="1"/>
  <c r="CR111" i="1"/>
  <c r="DD111" i="1" s="1"/>
  <c r="CT139" i="1"/>
  <c r="DF139" i="1" s="1"/>
  <c r="CK150" i="1"/>
  <c r="CW150" i="1" s="1"/>
  <c r="CQ38" i="1"/>
  <c r="DC38" i="1" s="1"/>
  <c r="CP94" i="1"/>
  <c r="DB94" i="1" s="1"/>
  <c r="CP25" i="1"/>
  <c r="DB25" i="1" s="1"/>
  <c r="CT49" i="1"/>
  <c r="DF49" i="1" s="1"/>
  <c r="CV22" i="1"/>
  <c r="DH22" i="1" s="1"/>
  <c r="CK22" i="1"/>
  <c r="CW22" i="1" s="1"/>
  <c r="CU130" i="1"/>
  <c r="DG130" i="1" s="1"/>
  <c r="CO84" i="1"/>
  <c r="DA84" i="1" s="1"/>
  <c r="CL125" i="1"/>
  <c r="CX125" i="1" s="1"/>
  <c r="CR138" i="1"/>
  <c r="DD138" i="1" s="1"/>
  <c r="CR101" i="1"/>
  <c r="DD101" i="1" s="1"/>
  <c r="CM72" i="1"/>
  <c r="CY72" i="1" s="1"/>
  <c r="CR94" i="1"/>
  <c r="DD94" i="1" s="1"/>
  <c r="CN44" i="1"/>
  <c r="CZ44" i="1" s="1"/>
  <c r="CK81" i="1"/>
  <c r="CW81" i="1" s="1"/>
  <c r="CL17" i="1"/>
  <c r="CX17" i="1" s="1"/>
  <c r="CP136" i="1"/>
  <c r="DB136" i="1" s="1"/>
  <c r="CQ76" i="1"/>
  <c r="DC76" i="1" s="1"/>
  <c r="CN12" i="1"/>
  <c r="CZ12" i="1" s="1"/>
  <c r="CM77" i="1"/>
  <c r="CY77" i="1" s="1"/>
  <c r="CV71" i="1"/>
  <c r="DH71" i="1" s="1"/>
  <c r="CS101" i="1"/>
  <c r="DE101" i="1" s="1"/>
  <c r="CV45" i="1"/>
  <c r="DH45" i="1" s="1"/>
  <c r="CU112" i="1"/>
  <c r="DG112" i="1" s="1"/>
  <c r="CU102" i="1"/>
  <c r="DG102" i="1" s="1"/>
  <c r="CO146" i="1"/>
  <c r="DA146" i="1" s="1"/>
  <c r="CV124" i="1"/>
  <c r="DH124" i="1" s="1"/>
  <c r="CT136" i="1"/>
  <c r="DF136" i="1" s="1"/>
  <c r="CL127" i="1"/>
  <c r="CX127" i="1" s="1"/>
  <c r="CL112" i="1"/>
  <c r="CX112" i="1" s="1"/>
  <c r="CO11" i="1"/>
  <c r="DA11" i="1" s="1"/>
  <c r="CU90" i="1"/>
  <c r="DG90" i="1" s="1"/>
  <c r="CN13" i="1"/>
  <c r="CZ13" i="1" s="1"/>
  <c r="CO137" i="1"/>
  <c r="DA137" i="1" s="1"/>
  <c r="CM26" i="1"/>
  <c r="CY26" i="1" s="1"/>
  <c r="CO154" i="1"/>
  <c r="DA154" i="1" s="1"/>
  <c r="CU111" i="1"/>
  <c r="DG111" i="1" s="1"/>
  <c r="CO49" i="1"/>
  <c r="DA49" i="1" s="1"/>
  <c r="CN115" i="1"/>
  <c r="CZ115" i="1" s="1"/>
  <c r="CM30" i="1"/>
  <c r="CY30" i="1" s="1"/>
  <c r="CT95" i="1"/>
  <c r="DF95" i="1" s="1"/>
  <c r="CN123" i="1"/>
  <c r="CZ123" i="1" s="1"/>
  <c r="CV153" i="1"/>
  <c r="DH153" i="1" s="1"/>
  <c r="CT58" i="1"/>
  <c r="DF58" i="1" s="1"/>
  <c r="CO91" i="1"/>
  <c r="DA91" i="1" s="1"/>
  <c r="CQ132" i="1"/>
  <c r="DC132" i="1" s="1"/>
  <c r="CN53" i="1"/>
  <c r="CZ53" i="1" s="1"/>
  <c r="CV108" i="1"/>
  <c r="DH108" i="1" s="1"/>
  <c r="CK57" i="1"/>
  <c r="CW57" i="1" s="1"/>
  <c r="CM39" i="1"/>
  <c r="CY39" i="1" s="1"/>
  <c r="CU74" i="1"/>
  <c r="DG74" i="1" s="1"/>
  <c r="CO20" i="1"/>
  <c r="DA20" i="1" s="1"/>
  <c r="CK33" i="1"/>
  <c r="CW33" i="1" s="1"/>
  <c r="CN144" i="1"/>
  <c r="CZ144" i="1" s="1"/>
  <c r="CQ29" i="1"/>
  <c r="DC29" i="1" s="1"/>
  <c r="CU145" i="1"/>
  <c r="DG145" i="1" s="1"/>
  <c r="CS125" i="1"/>
  <c r="DE125" i="1" s="1"/>
  <c r="CV152" i="1"/>
  <c r="DH152" i="1" s="1"/>
  <c r="CU45" i="1"/>
  <c r="DG45" i="1" s="1"/>
  <c r="CR122" i="1"/>
  <c r="DD122" i="1" s="1"/>
  <c r="CP84" i="1"/>
  <c r="DB84" i="1" s="1"/>
  <c r="CS99" i="1"/>
  <c r="DE99" i="1" s="1"/>
  <c r="CV65" i="1"/>
  <c r="DH65" i="1" s="1"/>
  <c r="CL148" i="1"/>
  <c r="CX148" i="1" s="1"/>
  <c r="CN88" i="1"/>
  <c r="CZ88" i="1" s="1"/>
  <c r="CU35" i="1"/>
  <c r="DG35" i="1" s="1"/>
  <c r="CP7" i="1"/>
  <c r="DB7" i="1" s="1"/>
  <c r="CO28" i="1"/>
  <c r="DA28" i="1" s="1"/>
  <c r="CK83" i="1"/>
  <c r="CW83" i="1" s="1"/>
  <c r="CM63" i="1"/>
  <c r="CY63" i="1" s="1"/>
  <c r="CM27" i="1"/>
  <c r="CY27" i="1" s="1"/>
  <c r="CL133" i="1"/>
  <c r="CX133" i="1" s="1"/>
  <c r="CS71" i="1"/>
  <c r="DE71" i="1" s="1"/>
  <c r="CS139" i="1"/>
  <c r="DE139" i="1" s="1"/>
  <c r="CN9" i="1"/>
  <c r="CZ9" i="1" s="1"/>
  <c r="CL139" i="1"/>
  <c r="CX139" i="1" s="1"/>
  <c r="CV96" i="1"/>
  <c r="DH96" i="1" s="1"/>
  <c r="CS138" i="1"/>
  <c r="DE138" i="1" s="1"/>
  <c r="CN8" i="1"/>
  <c r="CZ8" i="1" s="1"/>
  <c r="CV64" i="1"/>
  <c r="DH64" i="1" s="1"/>
  <c r="CN104" i="1"/>
  <c r="CZ104" i="1" s="1"/>
  <c r="CN155" i="1"/>
  <c r="CZ155" i="1" s="1"/>
  <c r="CR130" i="1"/>
  <c r="DD130" i="1" s="1"/>
  <c r="CQ82" i="1"/>
  <c r="DC82" i="1" s="1"/>
  <c r="CQ127" i="1"/>
  <c r="DC127" i="1" s="1"/>
  <c r="CP151" i="1"/>
  <c r="DB151" i="1" s="1"/>
  <c r="CT125" i="1"/>
  <c r="DF125" i="1" s="1"/>
  <c r="CP83" i="1"/>
  <c r="DB83" i="1" s="1"/>
  <c r="CN131" i="1"/>
  <c r="CZ131" i="1" s="1"/>
  <c r="CO63" i="1"/>
  <c r="DA63" i="1" s="1"/>
  <c r="CL8" i="1"/>
  <c r="CX8" i="1" s="1"/>
  <c r="CT155" i="1"/>
  <c r="DF155" i="1" s="1"/>
  <c r="CL53" i="1"/>
  <c r="CX53" i="1" s="1"/>
  <c r="CU116" i="1"/>
  <c r="DG116" i="1" s="1"/>
  <c r="CN97" i="1"/>
  <c r="CZ97" i="1" s="1"/>
  <c r="CN154" i="1"/>
  <c r="CZ154" i="1" s="1"/>
  <c r="CU94" i="1"/>
  <c r="DG94" i="1" s="1"/>
  <c r="CM138" i="1"/>
  <c r="CY138" i="1" s="1"/>
  <c r="CM154" i="1"/>
  <c r="CY154" i="1" s="1"/>
  <c r="CO103" i="1"/>
  <c r="DA103" i="1" s="1"/>
  <c r="CP42" i="1"/>
  <c r="DB42" i="1" s="1"/>
  <c r="CU60" i="1"/>
  <c r="DG60" i="1" s="1"/>
  <c r="CV95" i="1"/>
  <c r="DH95" i="1" s="1"/>
  <c r="CP75" i="1"/>
  <c r="DB75" i="1" s="1"/>
  <c r="CL39" i="1"/>
  <c r="CX39" i="1" s="1"/>
  <c r="CO111" i="1"/>
  <c r="DA111" i="1" s="1"/>
  <c r="CL134" i="1"/>
  <c r="CX134" i="1" s="1"/>
  <c r="CL46" i="1"/>
  <c r="CX46" i="1" s="1"/>
  <c r="CO72" i="1"/>
  <c r="DA72" i="1" s="1"/>
  <c r="CL77" i="1"/>
  <c r="CX77" i="1" s="1"/>
  <c r="CN75" i="1"/>
  <c r="CZ75" i="1" s="1"/>
  <c r="CO123" i="1"/>
  <c r="DA123" i="1" s="1"/>
  <c r="CO88" i="1"/>
  <c r="DA88" i="1" s="1"/>
  <c r="CP60" i="1"/>
  <c r="DB60" i="1" s="1"/>
  <c r="CU67" i="1"/>
  <c r="DG67" i="1" s="1"/>
  <c r="CK27" i="1"/>
  <c r="CW27" i="1" s="1"/>
  <c r="CK142" i="1"/>
  <c r="CW142" i="1" s="1"/>
  <c r="CV41" i="1"/>
  <c r="DH41" i="1" s="1"/>
  <c r="CL56" i="1"/>
  <c r="CX56" i="1" s="1"/>
  <c r="CN34" i="1"/>
  <c r="CZ34" i="1" s="1"/>
  <c r="CU10" i="1"/>
  <c r="DG10" i="1" s="1"/>
  <c r="CV6" i="1"/>
  <c r="DH6" i="1" s="1"/>
  <c r="CQ109" i="1"/>
  <c r="DC109" i="1" s="1"/>
  <c r="CN90" i="1"/>
  <c r="CZ90" i="1" s="1"/>
  <c r="CV121" i="1"/>
  <c r="DH121" i="1" s="1"/>
  <c r="CO33" i="1"/>
  <c r="DA33" i="1" s="1"/>
  <c r="CO96" i="1"/>
  <c r="DA96" i="1" s="1"/>
  <c r="CT135" i="1"/>
  <c r="DF135" i="1" s="1"/>
  <c r="CO104" i="1"/>
  <c r="DA104" i="1" s="1"/>
  <c r="CM98" i="1"/>
  <c r="CY98" i="1" s="1"/>
  <c r="CK9" i="1"/>
  <c r="CW9" i="1" s="1"/>
  <c r="CR91" i="1"/>
  <c r="DD91" i="1" s="1"/>
  <c r="CR113" i="1"/>
  <c r="DD113" i="1" s="1"/>
  <c r="CO80" i="1"/>
  <c r="DA80" i="1" s="1"/>
  <c r="CO113" i="1"/>
  <c r="DA113" i="1" s="1"/>
  <c r="CN11" i="1"/>
  <c r="CZ11" i="1" s="1"/>
  <c r="CU146" i="1"/>
  <c r="DG146" i="1" s="1"/>
  <c r="CV105" i="1"/>
  <c r="DH105" i="1" s="1"/>
  <c r="CQ128" i="1"/>
  <c r="DC128" i="1" s="1"/>
  <c r="CU131" i="1"/>
  <c r="DG131" i="1" s="1"/>
  <c r="CU78" i="1"/>
  <c r="DG78" i="1" s="1"/>
  <c r="CM67" i="1"/>
  <c r="CY67" i="1" s="1"/>
  <c r="CR149" i="1"/>
  <c r="DD149" i="1" s="1"/>
  <c r="CN48" i="1"/>
  <c r="CZ48" i="1" s="1"/>
  <c r="CQ136" i="1"/>
  <c r="DC136" i="1" s="1"/>
  <c r="CP73" i="1"/>
  <c r="DB73" i="1" s="1"/>
  <c r="CQ108" i="1"/>
  <c r="DC108" i="1" s="1"/>
  <c r="CO127" i="1"/>
  <c r="DA127" i="1" s="1"/>
  <c r="CN69" i="1"/>
  <c r="CZ69" i="1" s="1"/>
  <c r="CQ34" i="1"/>
  <c r="DC34" i="1" s="1"/>
  <c r="CK112" i="1"/>
  <c r="CW112" i="1" s="1"/>
  <c r="CM64" i="1"/>
  <c r="CY64" i="1" s="1"/>
  <c r="CN50" i="1"/>
  <c r="CZ50" i="1" s="1"/>
  <c r="CQ27" i="1"/>
  <c r="DC27" i="1" s="1"/>
  <c r="CL147" i="1"/>
  <c r="CX147" i="1" s="1"/>
  <c r="CR26" i="1"/>
  <c r="DD26" i="1" s="1"/>
  <c r="CO12" i="1"/>
  <c r="DA12" i="1" s="1"/>
  <c r="CV112" i="1"/>
  <c r="DH112" i="1" s="1"/>
  <c r="CR22" i="1"/>
  <c r="DD22" i="1" s="1"/>
  <c r="CK122" i="1"/>
  <c r="CW122" i="1" s="1"/>
  <c r="CP145" i="1"/>
  <c r="DB145" i="1" s="1"/>
  <c r="CS113" i="1"/>
  <c r="DE113" i="1" s="1"/>
  <c r="CM23" i="1"/>
  <c r="CY23" i="1" s="1"/>
  <c r="CO74" i="1"/>
  <c r="DA74" i="1" s="1"/>
  <c r="CK53" i="1"/>
  <c r="CW53" i="1" s="1"/>
  <c r="CO37" i="1"/>
  <c r="DA37" i="1" s="1"/>
  <c r="CT28" i="1"/>
  <c r="DF28" i="1" s="1"/>
  <c r="CO6" i="1"/>
  <c r="DA6" i="1" s="1"/>
  <c r="CN7" i="1"/>
  <c r="CZ7" i="1" s="1"/>
  <c r="CN134" i="1"/>
  <c r="CZ134" i="1" s="1"/>
  <c r="CV128" i="1"/>
  <c r="DH128" i="1" s="1"/>
  <c r="CV122" i="1"/>
  <c r="DH122" i="1" s="1"/>
  <c r="CV39" i="1"/>
  <c r="DH39" i="1" s="1"/>
  <c r="CM102" i="1"/>
  <c r="CY102" i="1" s="1"/>
  <c r="CP39" i="1"/>
  <c r="DB39" i="1" s="1"/>
  <c r="CP133" i="1"/>
  <c r="DB133" i="1" s="1"/>
  <c r="CR59" i="1"/>
  <c r="DD59" i="1" s="1"/>
  <c r="CT27" i="1"/>
  <c r="DF27" i="1" s="1"/>
  <c r="CQ60" i="1"/>
  <c r="DC60" i="1" s="1"/>
  <c r="CQ85" i="1"/>
  <c r="DC85" i="1" s="1"/>
  <c r="CK55" i="1"/>
  <c r="CW55" i="1" s="1"/>
  <c r="CU72" i="1"/>
  <c r="DG72" i="1" s="1"/>
  <c r="CU57" i="1"/>
  <c r="DG57" i="1" s="1"/>
  <c r="CN25" i="1"/>
  <c r="CZ25" i="1" s="1"/>
  <c r="CP117" i="1"/>
  <c r="DB117" i="1" s="1"/>
  <c r="CP85" i="1"/>
  <c r="DB85" i="1" s="1"/>
  <c r="CN100" i="1"/>
  <c r="CZ100" i="1" s="1"/>
  <c r="CM121" i="1"/>
  <c r="CY121" i="1" s="1"/>
  <c r="CO148" i="1"/>
  <c r="DA148" i="1" s="1"/>
  <c r="CR35" i="1"/>
  <c r="DD35" i="1" s="1"/>
  <c r="CL13" i="1"/>
  <c r="CX13" i="1" s="1"/>
  <c r="CL150" i="1"/>
  <c r="CX150" i="1" s="1"/>
  <c r="CP148" i="1"/>
  <c r="DB148" i="1" s="1"/>
  <c r="CN132" i="1"/>
  <c r="CZ132" i="1" s="1"/>
  <c r="CV115" i="1"/>
  <c r="DH115" i="1" s="1"/>
  <c r="CT132" i="1"/>
  <c r="DF132" i="1" s="1"/>
  <c r="CP50" i="1"/>
  <c r="DB50" i="1" s="1"/>
  <c r="CM8" i="1"/>
  <c r="CY8" i="1" s="1"/>
  <c r="CV57" i="1"/>
  <c r="DH57" i="1" s="1"/>
  <c r="CM140" i="1"/>
  <c r="CY140" i="1" s="1"/>
  <c r="CK118" i="1"/>
  <c r="CW118" i="1" s="1"/>
  <c r="CO9" i="1"/>
  <c r="DA9" i="1" s="1"/>
  <c r="CT23" i="1"/>
  <c r="DF23" i="1" s="1"/>
  <c r="CV91" i="1"/>
  <c r="DH91" i="1" s="1"/>
  <c r="CK137" i="1"/>
  <c r="CW137" i="1" s="1"/>
  <c r="CL137" i="1"/>
  <c r="CX137" i="1" s="1"/>
  <c r="CV101" i="1"/>
  <c r="DH101" i="1" s="1"/>
  <c r="CN22" i="1"/>
  <c r="CZ22" i="1" s="1"/>
  <c r="CV36" i="1"/>
  <c r="DH36" i="1" s="1"/>
  <c r="CK88" i="1"/>
  <c r="CW88" i="1" s="1"/>
  <c r="CL16" i="1"/>
  <c r="CX16" i="1" s="1"/>
  <c r="CL103" i="1"/>
  <c r="CX103" i="1" s="1"/>
  <c r="CN30" i="1"/>
  <c r="CZ30" i="1" s="1"/>
  <c r="CS9" i="1"/>
  <c r="DE9" i="1" s="1"/>
  <c r="CK117" i="1"/>
  <c r="CW117" i="1" s="1"/>
  <c r="CO73" i="1"/>
  <c r="DA73" i="1" s="1"/>
  <c r="CU56" i="1"/>
  <c r="DG56" i="1" s="1"/>
  <c r="CP54" i="1"/>
  <c r="DB54" i="1" s="1"/>
  <c r="CL107" i="1"/>
  <c r="CX107" i="1" s="1"/>
  <c r="CO93" i="1"/>
  <c r="DA93" i="1" s="1"/>
  <c r="CL27" i="1"/>
  <c r="CX27" i="1" s="1"/>
  <c r="CM78" i="1"/>
  <c r="CY78" i="1" s="1"/>
  <c r="CV148" i="1"/>
  <c r="DH148" i="1" s="1"/>
  <c r="CU106" i="1"/>
  <c r="DG106" i="1" s="1"/>
  <c r="CT74" i="1"/>
  <c r="DF74" i="1" s="1"/>
  <c r="CM12" i="1"/>
  <c r="CY12" i="1" s="1"/>
  <c r="CO79" i="1"/>
  <c r="DA79" i="1" s="1"/>
  <c r="CO55" i="1"/>
  <c r="DA55" i="1" s="1"/>
  <c r="CP154" i="1"/>
  <c r="DB154" i="1" s="1"/>
  <c r="CO42" i="1"/>
  <c r="DA42" i="1" s="1"/>
  <c r="CT110" i="1"/>
  <c r="DF110" i="1" s="1"/>
  <c r="CP10" i="1"/>
  <c r="DB10" i="1" s="1"/>
  <c r="CQ101" i="1"/>
  <c r="DC101" i="1" s="1"/>
  <c r="CM88" i="1"/>
  <c r="CY88" i="1" s="1"/>
  <c r="CN110" i="1"/>
  <c r="CZ110" i="1" s="1"/>
  <c r="CQ56" i="1"/>
  <c r="DC56" i="1" s="1"/>
  <c r="CM113" i="1"/>
  <c r="CY113" i="1" s="1"/>
  <c r="CU49" i="1"/>
  <c r="DG49" i="1" s="1"/>
  <c r="CU126" i="1"/>
  <c r="DG126" i="1" s="1"/>
  <c r="CN108" i="1"/>
  <c r="CZ108" i="1" s="1"/>
  <c r="CQ125" i="1"/>
  <c r="DC125" i="1" s="1"/>
  <c r="CN137" i="1"/>
  <c r="CZ137" i="1" s="1"/>
  <c r="CM70" i="1"/>
  <c r="CY70" i="1" s="1"/>
  <c r="CV31" i="1"/>
  <c r="DH31" i="1" s="1"/>
  <c r="CO68" i="1"/>
  <c r="DA68" i="1" s="1"/>
  <c r="CL140" i="1"/>
  <c r="CX140" i="1" s="1"/>
  <c r="CU73" i="1"/>
  <c r="DG73" i="1" s="1"/>
  <c r="CM14" i="1"/>
  <c r="CY14" i="1" s="1"/>
  <c r="CV100" i="1"/>
  <c r="DH100" i="1" s="1"/>
  <c r="CT127" i="1"/>
  <c r="DF127" i="1" s="1"/>
  <c r="CR44" i="1"/>
  <c r="DD44" i="1" s="1"/>
  <c r="CT37" i="1"/>
  <c r="DF37" i="1" s="1"/>
  <c r="CU147" i="1"/>
  <c r="DG147" i="1" s="1"/>
  <c r="CM126" i="1"/>
  <c r="CY126" i="1" s="1"/>
  <c r="CM38" i="1"/>
  <c r="CY38" i="1" s="1"/>
  <c r="CV9" i="1"/>
  <c r="DH9" i="1" s="1"/>
  <c r="CS87" i="1"/>
  <c r="DE87" i="1" s="1"/>
  <c r="CQ17" i="1"/>
  <c r="DC17" i="1" s="1"/>
  <c r="CM31" i="1"/>
  <c r="CY31" i="1" s="1"/>
  <c r="CO67" i="1"/>
  <c r="DA67" i="1" s="1"/>
  <c r="CL124" i="1"/>
  <c r="CX124" i="1" s="1"/>
  <c r="CO45" i="1"/>
  <c r="DA45" i="1" s="1"/>
  <c r="CO5" i="1"/>
  <c r="DA5" i="1" s="1"/>
  <c r="CO141" i="1"/>
  <c r="DA141" i="1" s="1"/>
  <c r="CU121" i="1"/>
  <c r="DG121" i="1" s="1"/>
  <c r="CM5" i="1"/>
  <c r="CY5" i="1" s="1"/>
  <c r="CQ144" i="1"/>
  <c r="DC144" i="1" s="1"/>
  <c r="CN153" i="1"/>
  <c r="CZ153" i="1" s="1"/>
  <c r="CU86" i="1"/>
  <c r="DG86" i="1" s="1"/>
  <c r="CU64" i="1"/>
  <c r="DG64" i="1" s="1"/>
  <c r="CN126" i="1"/>
  <c r="CZ126" i="1" s="1"/>
  <c r="CM111" i="1"/>
  <c r="CY111" i="1" s="1"/>
  <c r="CS14" i="1"/>
  <c r="DE14" i="1" s="1"/>
  <c r="CU54" i="1"/>
  <c r="DG54" i="1" s="1"/>
  <c r="CS50" i="1"/>
  <c r="DE50" i="1" s="1"/>
  <c r="CU71" i="1"/>
  <c r="DG71" i="1" s="1"/>
  <c r="CK20" i="1"/>
  <c r="CW20" i="1" s="1"/>
  <c r="CV76" i="1"/>
  <c r="DH76" i="1" s="1"/>
  <c r="CM89" i="1"/>
  <c r="CY89" i="1" s="1"/>
  <c r="CU50" i="1"/>
  <c r="DG50" i="1" s="1"/>
  <c r="CS46" i="1"/>
  <c r="DE46" i="1" s="1"/>
  <c r="CL86" i="1"/>
  <c r="CX86" i="1" s="1"/>
  <c r="CL49" i="1"/>
  <c r="CX49" i="1" s="1"/>
  <c r="CL67" i="1"/>
  <c r="CX67" i="1" s="1"/>
  <c r="CN49" i="1"/>
  <c r="CZ49" i="1" s="1"/>
  <c r="CN91" i="1"/>
  <c r="CZ91" i="1" s="1"/>
  <c r="CN23" i="1"/>
  <c r="CZ23" i="1" s="1"/>
  <c r="CL30" i="1"/>
  <c r="CX30" i="1" s="1"/>
  <c r="CU40" i="1"/>
  <c r="DG40" i="1" s="1"/>
  <c r="CT33" i="1"/>
  <c r="DF33" i="1" s="1"/>
  <c r="CL128" i="1"/>
  <c r="CX128" i="1" s="1"/>
  <c r="CV129" i="1"/>
  <c r="DH129" i="1" s="1"/>
  <c r="CU21" i="1"/>
  <c r="DG21" i="1" s="1"/>
  <c r="CN117" i="1"/>
  <c r="CZ117" i="1" s="1"/>
  <c r="CM110" i="1"/>
  <c r="CY110" i="1" s="1"/>
  <c r="CN93" i="1"/>
  <c r="CZ93" i="1" s="1"/>
  <c r="CL119" i="1"/>
  <c r="CX119" i="1" s="1"/>
  <c r="CM45" i="1"/>
  <c r="CY45" i="1" s="1"/>
  <c r="CQ47" i="1"/>
  <c r="DC47" i="1" s="1"/>
  <c r="CU24" i="1"/>
  <c r="DG24" i="1" s="1"/>
  <c r="CN94" i="1"/>
  <c r="CZ94" i="1" s="1"/>
  <c r="CP106" i="1"/>
  <c r="DB106" i="1" s="1"/>
  <c r="CM7" i="1"/>
  <c r="CY7" i="1" s="1"/>
  <c r="CU7" i="1"/>
  <c r="DG7" i="1" s="1"/>
  <c r="CV61" i="1"/>
  <c r="DH61" i="1" s="1"/>
  <c r="CN41" i="1"/>
  <c r="CZ41" i="1" s="1"/>
  <c r="CS100" i="1"/>
  <c r="DE100" i="1" s="1"/>
  <c r="CL149" i="1"/>
  <c r="CX149" i="1" s="1"/>
  <c r="CT44" i="1"/>
  <c r="DF44" i="1" s="1"/>
  <c r="CU123" i="1"/>
  <c r="DG123" i="1" s="1"/>
  <c r="CR131" i="1"/>
  <c r="DD131" i="1" s="1"/>
  <c r="CQ91" i="1"/>
  <c r="DC91" i="1" s="1"/>
  <c r="CV80" i="1"/>
  <c r="DH80" i="1" s="1"/>
  <c r="CV35" i="1"/>
  <c r="DH35" i="1" s="1"/>
  <c r="CN37" i="1"/>
  <c r="CZ37" i="1" s="1"/>
  <c r="CV119" i="1"/>
  <c r="DH119" i="1" s="1"/>
  <c r="CQ6" i="1"/>
  <c r="DC6" i="1" s="1"/>
  <c r="CT63" i="1"/>
  <c r="DF63" i="1" s="1"/>
  <c r="CL54" i="1"/>
  <c r="CX54" i="1" s="1"/>
  <c r="CV104" i="1"/>
  <c r="DH104" i="1" s="1"/>
  <c r="CN68" i="1"/>
  <c r="CZ68" i="1" s="1"/>
  <c r="CP71" i="1"/>
  <c r="DB71" i="1" s="1"/>
  <c r="CM132" i="1"/>
  <c r="CY132" i="1" s="1"/>
  <c r="CO117" i="1"/>
  <c r="DA117" i="1" s="1"/>
  <c r="CK104" i="1"/>
  <c r="CW104" i="1" s="1"/>
  <c r="CL9" i="1"/>
  <c r="CX9" i="1" s="1"/>
  <c r="CL64" i="1"/>
  <c r="CX64" i="1" s="1"/>
  <c r="CT121" i="1"/>
  <c r="DF121" i="1" s="1"/>
  <c r="CN6" i="1"/>
  <c r="CZ6" i="1" s="1"/>
  <c r="CK47" i="1"/>
  <c r="CW47" i="1" s="1"/>
  <c r="CV32" i="1"/>
  <c r="DH32" i="1" s="1"/>
  <c r="CR14" i="1"/>
  <c r="DD14" i="1" s="1"/>
  <c r="CM104" i="1"/>
  <c r="CY104" i="1" s="1"/>
  <c r="CU29" i="1"/>
  <c r="DG29" i="1" s="1"/>
  <c r="CU39" i="1"/>
  <c r="DG39" i="1" s="1"/>
  <c r="CU117" i="1"/>
  <c r="DG117" i="1" s="1"/>
  <c r="CL71" i="1"/>
  <c r="CX71" i="1" s="1"/>
  <c r="CM55" i="1"/>
  <c r="CY55" i="1" s="1"/>
  <c r="CM131" i="1"/>
  <c r="CY131" i="1" s="1"/>
  <c r="CV139" i="1"/>
  <c r="DH139" i="1" s="1"/>
  <c r="CU105" i="1"/>
  <c r="DG105" i="1" s="1"/>
  <c r="CS48" i="1"/>
  <c r="DE48" i="1" s="1"/>
  <c r="CK124" i="1"/>
  <c r="CW124" i="1" s="1"/>
  <c r="CL23" i="1"/>
  <c r="CX23" i="1" s="1"/>
  <c r="CV147" i="1"/>
  <c r="DH147" i="1" s="1"/>
  <c r="CV133" i="1"/>
  <c r="DH133" i="1" s="1"/>
  <c r="CP55" i="1"/>
  <c r="DB55" i="1" s="1"/>
  <c r="CM10" i="1"/>
  <c r="CY10" i="1" s="1"/>
  <c r="CL129" i="1"/>
  <c r="CX129" i="1" s="1"/>
  <c r="CO21" i="1"/>
  <c r="DA21" i="1" s="1"/>
  <c r="CO26" i="1"/>
  <c r="DA26" i="1" s="1"/>
  <c r="CQ148" i="1"/>
  <c r="DC148" i="1" s="1"/>
  <c r="CM46" i="1"/>
  <c r="CY46" i="1" s="1"/>
  <c r="CR53" i="1"/>
  <c r="DD53" i="1" s="1"/>
  <c r="CS121" i="1"/>
  <c r="DE121" i="1" s="1"/>
  <c r="CP52" i="1"/>
  <c r="DB52" i="1" s="1"/>
  <c r="CR110" i="1"/>
  <c r="DD110" i="1" s="1"/>
  <c r="CQ140" i="1"/>
  <c r="DC140" i="1" s="1"/>
  <c r="CO152" i="1"/>
  <c r="DA152" i="1" s="1"/>
  <c r="CK98" i="1"/>
  <c r="CW98" i="1" s="1"/>
  <c r="CN147" i="1"/>
  <c r="CZ147" i="1" s="1"/>
  <c r="CS82" i="1"/>
  <c r="DE82" i="1" s="1"/>
  <c r="CU137" i="1"/>
  <c r="DG137" i="1" s="1"/>
  <c r="CL38" i="1"/>
  <c r="CX38" i="1" s="1"/>
  <c r="CR127" i="1"/>
  <c r="DD127" i="1" s="1"/>
  <c r="CU9" i="1"/>
  <c r="DG9" i="1" s="1"/>
  <c r="CP44" i="1"/>
  <c r="DB44" i="1" s="1"/>
  <c r="CT34" i="1"/>
  <c r="DF34" i="1" s="1"/>
  <c r="CR31" i="1"/>
  <c r="DD31" i="1" s="1"/>
  <c r="CU148" i="1"/>
  <c r="DG148" i="1" s="1"/>
  <c r="CU152" i="1"/>
  <c r="DG152" i="1" s="1"/>
  <c r="CU76" i="1"/>
  <c r="DG76" i="1" s="1"/>
  <c r="CP24" i="1"/>
  <c r="DB24" i="1" s="1"/>
  <c r="CQ99" i="1"/>
  <c r="DC99" i="1" s="1"/>
  <c r="CM93" i="1"/>
  <c r="CY93" i="1" s="1"/>
  <c r="CM25" i="1"/>
  <c r="CY25" i="1" s="1"/>
  <c r="CL154" i="1"/>
  <c r="CX154" i="1" s="1"/>
  <c r="CV7" i="1"/>
  <c r="DH7" i="1" s="1"/>
  <c r="CT150" i="1"/>
  <c r="DF150" i="1" s="1"/>
  <c r="CV130" i="1"/>
  <c r="DH130" i="1" s="1"/>
  <c r="CT100" i="1"/>
  <c r="DF100" i="1" s="1"/>
  <c r="CU28" i="1"/>
  <c r="DG28" i="1" s="1"/>
  <c r="CN33" i="1"/>
  <c r="CZ33" i="1" s="1"/>
  <c r="CV10" i="1"/>
  <c r="DH10" i="1" s="1"/>
  <c r="CT78" i="1"/>
  <c r="DF78" i="1" s="1"/>
  <c r="CL76" i="1"/>
  <c r="CX76" i="1" s="1"/>
  <c r="CR96" i="1"/>
  <c r="DD96" i="1" s="1"/>
  <c r="CK111" i="1"/>
  <c r="CW111" i="1" s="1"/>
  <c r="CN111" i="1"/>
  <c r="CZ111" i="1" s="1"/>
  <c r="CV140" i="1"/>
  <c r="DH140" i="1" s="1"/>
  <c r="CU25" i="1"/>
  <c r="DG25" i="1" s="1"/>
  <c r="CU63" i="1"/>
  <c r="DG63" i="1" s="1"/>
  <c r="CM145" i="1"/>
  <c r="CY145" i="1" s="1"/>
  <c r="CV79" i="1"/>
  <c r="DH79" i="1" s="1"/>
  <c r="CL14" i="1"/>
  <c r="CX14" i="1" s="1"/>
  <c r="CO95" i="1"/>
  <c r="DA95" i="1" s="1"/>
  <c r="CM69" i="1"/>
  <c r="CY69" i="1" s="1"/>
  <c r="CM66" i="1"/>
  <c r="CY66" i="1" s="1"/>
  <c r="CS54" i="1"/>
  <c r="DE54" i="1" s="1"/>
  <c r="CK82" i="1"/>
  <c r="CW82" i="1" s="1"/>
  <c r="CN66" i="1"/>
  <c r="CZ66" i="1" s="1"/>
  <c r="CV120" i="1"/>
  <c r="DH120" i="1" s="1"/>
  <c r="CO124" i="1"/>
  <c r="DA124" i="1" s="1"/>
  <c r="CO23" i="1"/>
  <c r="DA23" i="1" s="1"/>
  <c r="CL145" i="1"/>
  <c r="CX145" i="1" s="1"/>
  <c r="CU30" i="1"/>
  <c r="DG30" i="1" s="1"/>
  <c r="CV33" i="1"/>
  <c r="DH33" i="1" s="1"/>
  <c r="CO155" i="1"/>
  <c r="DA155" i="1" s="1"/>
  <c r="CV88" i="1"/>
  <c r="DH88" i="1" s="1"/>
  <c r="CU150" i="1"/>
  <c r="DG150" i="1" s="1"/>
  <c r="CN141" i="1"/>
  <c r="CZ141" i="1" s="1"/>
  <c r="CV56" i="1"/>
  <c r="DH56" i="1" s="1"/>
  <c r="CS137" i="1"/>
  <c r="DE137" i="1" s="1"/>
  <c r="CT97" i="1"/>
  <c r="DF97" i="1" s="1"/>
  <c r="CP146" i="1"/>
  <c r="DB146" i="1" s="1"/>
  <c r="CK84" i="1"/>
  <c r="CW84" i="1" s="1"/>
  <c r="CL41" i="1"/>
  <c r="CX41" i="1" s="1"/>
  <c r="CV74" i="1"/>
  <c r="DH74" i="1" s="1"/>
  <c r="CU17" i="1"/>
  <c r="DG17" i="1" s="1"/>
  <c r="CV52" i="1"/>
  <c r="DH52" i="1" s="1"/>
  <c r="CQ84" i="1"/>
  <c r="DC84" i="1" s="1"/>
  <c r="CM36" i="1"/>
  <c r="CY36" i="1" s="1"/>
  <c r="CV12" i="1"/>
  <c r="DH12" i="1" s="1"/>
  <c r="CO145" i="1"/>
  <c r="DA145" i="1" s="1"/>
  <c r="CL153" i="1"/>
  <c r="CX153" i="1" s="1"/>
  <c r="CO47" i="1"/>
  <c r="DA47" i="1" s="1"/>
  <c r="CV131" i="1"/>
  <c r="DH131" i="1" s="1"/>
  <c r="CP6" i="1"/>
  <c r="DB6" i="1" s="1"/>
  <c r="CR43" i="1"/>
  <c r="DD43" i="1" s="1"/>
  <c r="CU154" i="1"/>
  <c r="DG154" i="1" s="1"/>
  <c r="CV69" i="1"/>
  <c r="DH69" i="1" s="1"/>
  <c r="CL114" i="1"/>
  <c r="CX114" i="1" s="1"/>
  <c r="CL18" i="1"/>
  <c r="CX18" i="1" s="1"/>
  <c r="CO140" i="1"/>
  <c r="DA140" i="1" s="1"/>
  <c r="CV85" i="1"/>
  <c r="DH85" i="1" s="1"/>
  <c r="CP76" i="1"/>
  <c r="DB76" i="1" s="1"/>
  <c r="CR87" i="1"/>
  <c r="DD87" i="1" s="1"/>
  <c r="CS77" i="1"/>
  <c r="DE77" i="1" s="1"/>
  <c r="CV72" i="1"/>
  <c r="DH72" i="1" s="1"/>
  <c r="CO136" i="1"/>
  <c r="DA136" i="1" s="1"/>
  <c r="CP58" i="1"/>
  <c r="DB58" i="1" s="1"/>
  <c r="CO100" i="1"/>
  <c r="DA100" i="1" s="1"/>
  <c r="CK93" i="1"/>
  <c r="CW93" i="1" s="1"/>
  <c r="CP88" i="1"/>
  <c r="DB88" i="1" s="1"/>
  <c r="CS123" i="1"/>
  <c r="DE123" i="1" s="1"/>
  <c r="CR136" i="1"/>
  <c r="DD136" i="1" s="1"/>
  <c r="CV135" i="1"/>
  <c r="DH135" i="1" s="1"/>
  <c r="CL21" i="1"/>
  <c r="CX21" i="1" s="1"/>
  <c r="CM95" i="1"/>
  <c r="CY95" i="1" s="1"/>
  <c r="CQ54" i="1"/>
  <c r="DC54" i="1" s="1"/>
  <c r="CL151" i="1"/>
  <c r="CX151" i="1" s="1"/>
  <c r="CN38" i="1"/>
  <c r="CZ38" i="1" s="1"/>
  <c r="CP120" i="1"/>
  <c r="DB120" i="1" s="1"/>
  <c r="CL52" i="1"/>
  <c r="CX52" i="1" s="1"/>
  <c r="CN74" i="1"/>
  <c r="CZ74" i="1" s="1"/>
  <c r="CL116" i="1"/>
  <c r="CX116" i="1" s="1"/>
  <c r="CV103" i="1"/>
  <c r="DH103" i="1" s="1"/>
  <c r="CN31" i="1"/>
  <c r="CZ31" i="1" s="1"/>
  <c r="CS22" i="1"/>
  <c r="DE22" i="1" s="1"/>
  <c r="CK73" i="1"/>
  <c r="CW73" i="1" s="1"/>
  <c r="CU127" i="1"/>
  <c r="DG127" i="1" s="1"/>
  <c r="CM32" i="1"/>
  <c r="CY32" i="1" s="1"/>
  <c r="CR62" i="1"/>
  <c r="DD62" i="1" s="1"/>
  <c r="CM116" i="1"/>
  <c r="CY116" i="1" s="1"/>
  <c r="CR68" i="1"/>
  <c r="DD68" i="1" s="1"/>
  <c r="CQ100" i="1"/>
  <c r="DC100" i="1" s="1"/>
  <c r="CQ67" i="1"/>
  <c r="DC67" i="1" s="1"/>
  <c r="CU6" i="1"/>
  <c r="DG6" i="1" s="1"/>
  <c r="CK140" i="1"/>
  <c r="CW140" i="1" s="1"/>
  <c r="CU96" i="1"/>
  <c r="DG96" i="1" s="1"/>
  <c r="CL121" i="1"/>
  <c r="CX121" i="1" s="1"/>
  <c r="CS68" i="1"/>
  <c r="DE68" i="1" s="1"/>
  <c r="CT31" i="1"/>
  <c r="DF31" i="1" s="1"/>
  <c r="CP140" i="1"/>
  <c r="DB140" i="1" s="1"/>
  <c r="CK130" i="1"/>
  <c r="CW130" i="1" s="1"/>
  <c r="CR155" i="1"/>
  <c r="DD155" i="1" s="1"/>
  <c r="CS53" i="1"/>
  <c r="DE53" i="1" s="1"/>
  <c r="CU91" i="1"/>
  <c r="DG91" i="1" s="1"/>
  <c r="CT124" i="1"/>
  <c r="DF124" i="1" s="1"/>
  <c r="CU14" i="1"/>
  <c r="DG14" i="1" s="1"/>
  <c r="CP103" i="1"/>
  <c r="DB103" i="1" s="1"/>
  <c r="CQ23" i="1"/>
  <c r="DC23" i="1" s="1"/>
  <c r="CL98" i="1"/>
  <c r="CX98" i="1" s="1"/>
  <c r="CL36" i="1"/>
  <c r="CX36" i="1" s="1"/>
  <c r="CP22" i="1"/>
  <c r="DB22" i="1" s="1"/>
  <c r="CM142" i="1"/>
  <c r="CY142" i="1" s="1"/>
  <c r="CL48" i="1"/>
  <c r="CX48" i="1" s="1"/>
  <c r="CM11" i="1"/>
  <c r="CY11" i="1" s="1"/>
  <c r="CL22" i="1"/>
  <c r="CX22" i="1" s="1"/>
  <c r="CN128" i="1"/>
  <c r="CZ128" i="1" s="1"/>
  <c r="CM153" i="1"/>
  <c r="CY153" i="1" s="1"/>
  <c r="CU129" i="1"/>
  <c r="DG129" i="1" s="1"/>
  <c r="CM43" i="1"/>
  <c r="CY43" i="1" s="1"/>
  <c r="CT79" i="1"/>
  <c r="DF79" i="1" s="1"/>
  <c r="CN105" i="1"/>
  <c r="CZ105" i="1" s="1"/>
  <c r="CR60" i="1"/>
  <c r="DD60" i="1" s="1"/>
  <c r="CM79" i="1"/>
  <c r="CY79" i="1" s="1"/>
  <c r="CV123" i="1"/>
  <c r="DH123" i="1" s="1"/>
  <c r="CN103" i="1"/>
  <c r="CZ103" i="1" s="1"/>
  <c r="CK89" i="1"/>
  <c r="CW89" i="1" s="1"/>
  <c r="CV28" i="1"/>
  <c r="DH28" i="1" s="1"/>
  <c r="CM141" i="1"/>
  <c r="CY141" i="1" s="1"/>
  <c r="CL10" i="1"/>
  <c r="CX10" i="1" s="1"/>
  <c r="CL106" i="1"/>
  <c r="CX106" i="1" s="1"/>
  <c r="CV24" i="1"/>
  <c r="DH24" i="1" s="1"/>
  <c r="CS35" i="1"/>
  <c r="DE35" i="1" s="1"/>
  <c r="CN84" i="1"/>
  <c r="CZ84" i="1" s="1"/>
  <c r="CT70" i="1"/>
  <c r="DF70" i="1" s="1"/>
  <c r="CL144" i="1"/>
  <c r="CX144" i="1" s="1"/>
  <c r="CQ5" i="1"/>
  <c r="DC5" i="1" s="1"/>
  <c r="CV89" i="1"/>
  <c r="DH89" i="1" s="1"/>
  <c r="CK54" i="1"/>
  <c r="CW54" i="1" s="1"/>
  <c r="CK119" i="1"/>
  <c r="CW119" i="1" s="1"/>
  <c r="CK6" i="1"/>
  <c r="CW6" i="1" s="1"/>
  <c r="CN32" i="1"/>
  <c r="CZ32" i="1" s="1"/>
  <c r="CL109" i="1"/>
  <c r="CX109" i="1" s="1"/>
  <c r="CU69" i="1"/>
  <c r="DG69" i="1" s="1"/>
  <c r="CK28" i="1"/>
  <c r="CW28" i="1" s="1"/>
  <c r="CQ71" i="1"/>
  <c r="DC71" i="1" s="1"/>
  <c r="CQ21" i="1"/>
  <c r="DC21" i="1" s="1"/>
  <c r="CV29" i="1"/>
  <c r="DH29" i="1" s="1"/>
  <c r="CM133" i="1"/>
  <c r="CY133" i="1" s="1"/>
  <c r="CO108" i="1"/>
  <c r="DA108" i="1" s="1"/>
  <c r="CN27" i="1"/>
  <c r="CZ27" i="1" s="1"/>
  <c r="CV155" i="1"/>
  <c r="DH155" i="1" s="1"/>
  <c r="CN60" i="1"/>
  <c r="CZ60" i="1" s="1"/>
  <c r="CT65" i="1"/>
  <c r="DF65" i="1" s="1"/>
  <c r="CP5" i="1"/>
  <c r="DB5" i="1" s="1"/>
  <c r="CK70" i="1"/>
  <c r="CW70" i="1" s="1"/>
  <c r="CV13" i="1"/>
  <c r="DH13" i="1" s="1"/>
  <c r="CP8" i="1"/>
  <c r="DB8" i="1" s="1"/>
  <c r="CK48" i="1"/>
  <c r="CW48" i="1" s="1"/>
  <c r="CU23" i="1"/>
  <c r="DG23" i="1" s="1"/>
  <c r="CV5" i="1"/>
  <c r="DH5" i="1" s="1"/>
  <c r="CV99" i="1"/>
  <c r="DH99" i="1" s="1"/>
  <c r="CN102" i="1"/>
  <c r="CZ102" i="1" s="1"/>
  <c r="CS107" i="1"/>
  <c r="DE107" i="1" s="1"/>
  <c r="CU128" i="1"/>
  <c r="DG128" i="1" s="1"/>
  <c r="CK96" i="1"/>
  <c r="CW96" i="1" s="1"/>
  <c r="CR86" i="1"/>
  <c r="DD86" i="1" s="1"/>
  <c r="CN95" i="1"/>
  <c r="CZ95" i="1" s="1"/>
  <c r="CK72" i="1"/>
  <c r="CW72" i="1" s="1"/>
  <c r="CU92" i="1"/>
  <c r="DG92" i="1" s="1"/>
  <c r="CL44" i="1"/>
  <c r="CX44" i="1" s="1"/>
  <c r="CP130" i="1"/>
  <c r="DB130" i="1" s="1"/>
  <c r="CU53" i="1"/>
  <c r="DG53" i="1" s="1"/>
  <c r="CN18" i="1"/>
  <c r="CZ18" i="1" s="1"/>
  <c r="CT71" i="1"/>
  <c r="DF71" i="1" s="1"/>
  <c r="CP74" i="1"/>
  <c r="DB74" i="1" s="1"/>
  <c r="CV113" i="1"/>
  <c r="DH113" i="1" s="1"/>
  <c r="CK62" i="1"/>
  <c r="CW62" i="1" s="1"/>
  <c r="CL96" i="1"/>
  <c r="CX96" i="1" s="1"/>
  <c r="CV84" i="1"/>
  <c r="DH84" i="1" s="1"/>
  <c r="CQ80" i="1"/>
  <c r="DC80" i="1" s="1"/>
  <c r="CR115" i="1"/>
  <c r="DD115" i="1" s="1"/>
  <c r="CP97" i="1"/>
  <c r="DB97" i="1" s="1"/>
  <c r="CV75" i="1"/>
  <c r="DH75" i="1" s="1"/>
  <c r="CS45" i="1"/>
  <c r="DE45" i="1" s="1"/>
  <c r="CL47" i="1"/>
  <c r="CX47" i="1" s="1"/>
  <c r="CN70" i="1"/>
  <c r="CZ70" i="1" s="1"/>
  <c r="CK145" i="1"/>
  <c r="CW145" i="1" s="1"/>
  <c r="CM20" i="1"/>
  <c r="CY20" i="1" s="1"/>
  <c r="CN80" i="1"/>
  <c r="CZ80" i="1" s="1"/>
  <c r="CV132" i="1"/>
  <c r="DH132" i="1" s="1"/>
  <c r="CR85" i="1"/>
  <c r="DD85" i="1" s="1"/>
  <c r="CU46" i="1"/>
  <c r="DG46" i="1" s="1"/>
  <c r="CR126" i="1"/>
  <c r="DD126" i="1" s="1"/>
  <c r="CT32" i="1"/>
  <c r="DF32" i="1" s="1"/>
  <c r="CN72" i="1"/>
  <c r="CZ72" i="1" s="1"/>
  <c r="CN118" i="1"/>
  <c r="CZ118" i="1" s="1"/>
  <c r="CQ121" i="1"/>
  <c r="DC121" i="1" s="1"/>
  <c r="CP125" i="1"/>
  <c r="DB125" i="1" s="1"/>
  <c r="CR103" i="1"/>
  <c r="DD103" i="1" s="1"/>
  <c r="CM96" i="1"/>
  <c r="CY96" i="1" s="1"/>
  <c r="CU109" i="1"/>
  <c r="DG109" i="1" s="1"/>
  <c r="CU142" i="1"/>
  <c r="DG142" i="1" s="1"/>
  <c r="CQ112" i="1"/>
  <c r="DC112" i="1" s="1"/>
  <c r="CV110" i="1"/>
  <c r="DH110" i="1" s="1"/>
  <c r="CL91" i="1"/>
  <c r="CX91" i="1" s="1"/>
  <c r="CO101" i="1"/>
  <c r="DA101" i="1" s="1"/>
  <c r="CV136" i="1"/>
  <c r="DH136" i="1" s="1"/>
  <c r="CQ16" i="1"/>
  <c r="DC16" i="1" s="1"/>
  <c r="CV77" i="1"/>
  <c r="DH77" i="1" s="1"/>
  <c r="CU134" i="1"/>
  <c r="DG134" i="1" s="1"/>
  <c r="CK58" i="1"/>
  <c r="CW58" i="1" s="1"/>
  <c r="CU155" i="1"/>
  <c r="DG155" i="1" s="1"/>
  <c r="CO66" i="1"/>
  <c r="DA66" i="1" s="1"/>
  <c r="CK69" i="1"/>
  <c r="CW69" i="1" s="1"/>
  <c r="CU103" i="1"/>
  <c r="DG103" i="1" s="1"/>
  <c r="CS76" i="1"/>
  <c r="DE76" i="1" s="1"/>
  <c r="CT134" i="1"/>
  <c r="DF134" i="1" s="1"/>
  <c r="CP34" i="1"/>
  <c r="DB34" i="1" s="1"/>
  <c r="CR70" i="1"/>
  <c r="DD70" i="1" s="1"/>
  <c r="CU104" i="1"/>
  <c r="DG104" i="1" s="1"/>
  <c r="CO13" i="1"/>
  <c r="DA13" i="1" s="1"/>
  <c r="CP111" i="1"/>
  <c r="DB111" i="1" s="1"/>
  <c r="CO59" i="1"/>
  <c r="DA59" i="1" s="1"/>
  <c r="CU97" i="1"/>
  <c r="DG97" i="1" s="1"/>
  <c r="CU149" i="1"/>
  <c r="DG149" i="1" s="1"/>
  <c r="CN106" i="1"/>
  <c r="CZ106" i="1" s="1"/>
  <c r="CP112" i="1"/>
  <c r="DB112" i="1" s="1"/>
  <c r="CN127" i="1"/>
  <c r="CZ127" i="1" s="1"/>
  <c r="CM101" i="1"/>
  <c r="CY101" i="1" s="1"/>
  <c r="CP47" i="1"/>
  <c r="DB47" i="1" s="1"/>
  <c r="CM49" i="1"/>
  <c r="CY49" i="1" s="1"/>
  <c r="CK40" i="1"/>
  <c r="CW40" i="1" s="1"/>
  <c r="CN78" i="1"/>
  <c r="CZ78" i="1" s="1"/>
  <c r="CR7" i="1"/>
  <c r="DD7" i="1" s="1"/>
  <c r="CO82" i="1"/>
  <c r="DA82" i="1" s="1"/>
  <c r="CR39" i="1"/>
  <c r="DD39" i="1" s="1"/>
  <c r="CM136" i="1"/>
  <c r="CY136" i="1" s="1"/>
  <c r="CV60" i="1"/>
  <c r="DH60" i="1" s="1"/>
  <c r="CO27" i="1"/>
  <c r="DA27" i="1" s="1"/>
  <c r="CR76" i="1"/>
  <c r="DD76" i="1" s="1"/>
  <c r="CU81" i="1"/>
  <c r="DG81" i="1" s="1"/>
  <c r="CV142" i="1"/>
  <c r="DH142" i="1" s="1"/>
  <c r="CQ69" i="1"/>
  <c r="DC69" i="1" s="1"/>
  <c r="CQ93" i="1"/>
  <c r="DC93" i="1" s="1"/>
  <c r="CK87" i="1"/>
  <c r="CW87" i="1" s="1"/>
  <c r="CO120" i="1"/>
  <c r="DA120" i="1" s="1"/>
  <c r="CU136" i="1"/>
  <c r="DG136" i="1" s="1"/>
  <c r="CN54" i="1"/>
  <c r="CZ54" i="1" s="1"/>
  <c r="CV37" i="1"/>
  <c r="DH37" i="1" s="1"/>
  <c r="CT153" i="1"/>
  <c r="DF153" i="1" s="1"/>
  <c r="CS144" i="1"/>
  <c r="DE144" i="1" s="1"/>
  <c r="CV144" i="1"/>
  <c r="DH144" i="1" s="1"/>
  <c r="CT82" i="1"/>
  <c r="DF82" i="1" s="1"/>
  <c r="CL11" i="1"/>
  <c r="CX11" i="1" s="1"/>
  <c r="CV50" i="1"/>
  <c r="DH50" i="1" s="1"/>
  <c r="CV87" i="1"/>
  <c r="DH87" i="1" s="1"/>
  <c r="CK132" i="1"/>
  <c r="CW132" i="1" s="1"/>
  <c r="CS145" i="1"/>
  <c r="DE145" i="1" s="1"/>
  <c r="CN51" i="1"/>
  <c r="CZ51" i="1" s="1"/>
  <c r="CN24" i="1"/>
  <c r="CZ24" i="1" s="1"/>
  <c r="CO132" i="1"/>
  <c r="DA132" i="1" s="1"/>
  <c r="CQ20" i="1"/>
  <c r="DC20" i="1" s="1"/>
  <c r="CV73" i="1"/>
  <c r="DH73" i="1" s="1"/>
  <c r="CL5" i="1"/>
  <c r="CX5" i="1" s="1"/>
  <c r="CN114" i="1"/>
  <c r="CZ114" i="1" s="1"/>
  <c r="CS109" i="1"/>
  <c r="DE109" i="1" s="1"/>
  <c r="CO14" i="1"/>
  <c r="DA14" i="1" s="1"/>
  <c r="CS62" i="1"/>
  <c r="DE62" i="1" s="1"/>
  <c r="CT42" i="1"/>
  <c r="DF42" i="1" s="1"/>
  <c r="CK80" i="1"/>
  <c r="CW80" i="1" s="1"/>
  <c r="CN129" i="1"/>
  <c r="CZ129" i="1" s="1"/>
  <c r="CN40" i="1"/>
  <c r="CZ40" i="1" s="1"/>
  <c r="CL122" i="1"/>
  <c r="CX122" i="1" s="1"/>
  <c r="CP91" i="1"/>
  <c r="DB91" i="1" s="1"/>
  <c r="CN121" i="1"/>
  <c r="CZ121" i="1" s="1"/>
  <c r="CN26" i="1"/>
  <c r="CZ26" i="1" s="1"/>
  <c r="CK153" i="1"/>
  <c r="CW153" i="1" s="1"/>
  <c r="CV134" i="1"/>
  <c r="DH134" i="1" s="1"/>
  <c r="CT92" i="1"/>
  <c r="DF92" i="1" s="1"/>
  <c r="CS40" i="1"/>
  <c r="DE40" i="1" s="1"/>
  <c r="CV151" i="1"/>
  <c r="DH151" i="1" s="1"/>
  <c r="CK126" i="1"/>
  <c r="CW126" i="1" s="1"/>
  <c r="CV92" i="1"/>
  <c r="DH92" i="1" s="1"/>
  <c r="CL84" i="1"/>
  <c r="CX84" i="1" s="1"/>
  <c r="CU70" i="1"/>
  <c r="DG70" i="1" s="1"/>
  <c r="CN57" i="1"/>
  <c r="CZ57" i="1" s="1"/>
  <c r="CP141" i="1"/>
  <c r="DB141" i="1" s="1"/>
  <c r="CM114" i="1"/>
  <c r="CY114" i="1" s="1"/>
  <c r="CR100" i="1"/>
  <c r="DD100" i="1" s="1"/>
  <c r="CU5" i="1"/>
  <c r="DG5" i="1" s="1"/>
  <c r="CK36" i="1"/>
  <c r="CW36" i="1" s="1"/>
  <c r="CM37" i="1"/>
  <c r="CY37" i="1" s="1"/>
  <c r="CQ119" i="1"/>
  <c r="DC119" i="1" s="1"/>
  <c r="CV106" i="1"/>
  <c r="DH106" i="1" s="1"/>
  <c r="CV143" i="1"/>
  <c r="DH143" i="1" s="1"/>
  <c r="CL155" i="1"/>
  <c r="CX155" i="1" s="1"/>
  <c r="CL66" i="1"/>
  <c r="CX66" i="1" s="1"/>
  <c r="CV11" i="1"/>
  <c r="DH11" i="1" s="1"/>
  <c r="CP89" i="1"/>
  <c r="DB89" i="1" s="1"/>
  <c r="CU101" i="1"/>
  <c r="DG101" i="1" s="1"/>
  <c r="CP110" i="1"/>
  <c r="DB110" i="1" s="1"/>
  <c r="CL43" i="1"/>
  <c r="CX43" i="1" s="1"/>
  <c r="CV86" i="1"/>
  <c r="DH86" i="1" s="1"/>
  <c r="CP116" i="1"/>
  <c r="DB116" i="1" s="1"/>
  <c r="CU98" i="1"/>
  <c r="DG98" i="1" s="1"/>
  <c r="CU38" i="1"/>
  <c r="DG38" i="1" s="1"/>
  <c r="CP38" i="1"/>
  <c r="DB38" i="1" s="1"/>
  <c r="CV16" i="1"/>
  <c r="DH16" i="1" s="1"/>
  <c r="CN77" i="1"/>
  <c r="CZ77" i="1" s="1"/>
  <c r="CU132" i="1"/>
  <c r="DG132" i="1" s="1"/>
  <c r="CU22" i="1"/>
  <c r="DG22" i="1" s="1"/>
  <c r="CN52" i="1"/>
  <c r="CZ52" i="1" s="1"/>
  <c r="CP143" i="1"/>
  <c r="DB143" i="1" s="1"/>
  <c r="CN87" i="1"/>
  <c r="CZ87" i="1" s="1"/>
  <c r="CK148" i="1"/>
  <c r="CW148" i="1" s="1"/>
  <c r="CN135" i="1"/>
  <c r="CZ135" i="1" s="1"/>
  <c r="CR119" i="1"/>
  <c r="DD119" i="1" s="1"/>
  <c r="CT146" i="1"/>
  <c r="DF146" i="1" s="1"/>
  <c r="CR151" i="1"/>
  <c r="DD151" i="1" s="1"/>
  <c r="CN124" i="1"/>
  <c r="CZ124" i="1" s="1"/>
  <c r="CQ102" i="1"/>
  <c r="DC102" i="1" s="1"/>
  <c r="CN73" i="1"/>
  <c r="CZ73" i="1" s="1"/>
  <c r="CV107" i="1"/>
  <c r="DH107" i="1" s="1"/>
  <c r="CL130" i="1"/>
  <c r="CX130" i="1" s="1"/>
  <c r="CV93" i="1"/>
  <c r="DH93" i="1" s="1"/>
  <c r="CU83" i="1"/>
  <c r="DG83" i="1" s="1"/>
  <c r="CN82" i="1"/>
  <c r="CZ82" i="1" s="1"/>
  <c r="CM122" i="1"/>
  <c r="CY122" i="1" s="1"/>
  <c r="CL33" i="1"/>
  <c r="CX33" i="1" s="1"/>
  <c r="CT80" i="1"/>
  <c r="DF80" i="1" s="1"/>
  <c r="CU113" i="1"/>
  <c r="DG113" i="1" s="1"/>
  <c r="CO77" i="1"/>
  <c r="DA77" i="1" s="1"/>
  <c r="CT75" i="1"/>
  <c r="DF75" i="1" s="1"/>
  <c r="CU34" i="1"/>
  <c r="DG34" i="1" s="1"/>
  <c r="CO18" i="1"/>
  <c r="DA18" i="1" s="1"/>
  <c r="CR46" i="1"/>
  <c r="DD46" i="1" s="1"/>
  <c r="CQ111" i="1"/>
  <c r="DC111" i="1" s="1"/>
  <c r="CO31" i="1"/>
  <c r="DA31" i="1" s="1"/>
  <c r="CR5" i="1"/>
  <c r="DD5" i="1" s="1"/>
  <c r="CT13" i="1"/>
  <c r="DF13" i="1" s="1"/>
  <c r="CQ68" i="1"/>
  <c r="DC68" i="1" s="1"/>
  <c r="CR129" i="1"/>
  <c r="DD129" i="1" s="1"/>
  <c r="CN146" i="1"/>
  <c r="CZ146" i="1" s="1"/>
  <c r="CN63" i="1"/>
  <c r="CZ63" i="1" s="1"/>
  <c r="CN42" i="1"/>
  <c r="CZ42" i="1" s="1"/>
  <c r="CO25" i="1"/>
  <c r="DA25" i="1" s="1"/>
  <c r="CV141" i="1"/>
  <c r="DH141" i="1" s="1"/>
  <c r="CM100" i="1"/>
  <c r="CY100" i="1" s="1"/>
  <c r="CM82" i="1"/>
  <c r="CY82" i="1" s="1"/>
  <c r="CO135" i="1"/>
  <c r="DA135" i="1" s="1"/>
  <c r="CN130" i="1"/>
  <c r="CZ130" i="1" s="1"/>
  <c r="CR140" i="1"/>
  <c r="DD140" i="1" s="1"/>
  <c r="CT66" i="1"/>
  <c r="DF66" i="1" s="1"/>
  <c r="CO10" i="1"/>
  <c r="DA10" i="1" s="1"/>
  <c r="CO139" i="1"/>
  <c r="DA139" i="1" s="1"/>
  <c r="CR71" i="1"/>
  <c r="DD71" i="1" s="1"/>
  <c r="CV49" i="1"/>
  <c r="DH49" i="1" s="1"/>
  <c r="CV51" i="1"/>
  <c r="DH51" i="1" s="1"/>
  <c r="CL37" i="1"/>
  <c r="CX37" i="1" s="1"/>
  <c r="CP51" i="1"/>
  <c r="DB51" i="1" s="1"/>
  <c r="CT91" i="1"/>
  <c r="DF91" i="1" s="1"/>
  <c r="CP113" i="1"/>
  <c r="DB113" i="1" s="1"/>
  <c r="CP123" i="1"/>
  <c r="DB123" i="1" s="1"/>
  <c r="CP121" i="1"/>
  <c r="DB121" i="1" s="1"/>
  <c r="CK147" i="1"/>
  <c r="CW147" i="1" s="1"/>
  <c r="CL78" i="1"/>
  <c r="CX78" i="1" s="1"/>
  <c r="CT47" i="1"/>
  <c r="DF47" i="1" s="1"/>
  <c r="CM84" i="1"/>
  <c r="CY84" i="1" s="1"/>
  <c r="CN47" i="1"/>
  <c r="CZ47" i="1" s="1"/>
  <c r="CV14" i="1"/>
  <c r="DH14" i="1" s="1"/>
  <c r="CM152" i="1"/>
  <c r="CY152" i="1" s="1"/>
  <c r="CS64" i="1"/>
  <c r="DE64" i="1" s="1"/>
  <c r="CV83" i="1"/>
  <c r="DH83" i="1" s="1"/>
  <c r="CP35" i="1"/>
  <c r="DB35" i="1" s="1"/>
  <c r="CU13" i="1"/>
  <c r="DG13" i="1" s="1"/>
  <c r="CL97" i="1"/>
  <c r="CX97" i="1" s="1"/>
  <c r="CP79" i="1"/>
  <c r="DB79" i="1" s="1"/>
  <c r="CL100" i="1"/>
  <c r="CX100" i="1" s="1"/>
  <c r="CM18" i="1"/>
  <c r="CY18" i="1" s="1"/>
  <c r="CV18" i="1"/>
  <c r="DH18" i="1" s="1"/>
  <c r="CL138" i="1"/>
  <c r="CX138" i="1" s="1"/>
  <c r="CV146" i="1"/>
  <c r="DH146" i="1" s="1"/>
  <c r="CO57" i="1"/>
  <c r="DA57" i="1" s="1"/>
  <c r="CN143" i="1"/>
  <c r="CZ143" i="1" s="1"/>
  <c r="CK155" i="1"/>
  <c r="CW155" i="1" s="1"/>
  <c r="CT53" i="1"/>
  <c r="DF53" i="1" s="1"/>
  <c r="CP100" i="1"/>
  <c r="DB100" i="1" s="1"/>
  <c r="CU51" i="1"/>
  <c r="DG51" i="1" s="1"/>
  <c r="CV44" i="1"/>
  <c r="DH44" i="1" s="1"/>
  <c r="CN136" i="1"/>
  <c r="CZ136" i="1" s="1"/>
  <c r="CL35" i="1"/>
  <c r="CX35" i="1" s="1"/>
  <c r="CN113" i="1"/>
  <c r="CZ113" i="1" s="1"/>
  <c r="CR83" i="1"/>
  <c r="DD83" i="1" s="1"/>
  <c r="CN83" i="1"/>
  <c r="CZ83" i="1" s="1"/>
  <c r="CM16" i="1"/>
  <c r="CY16" i="1" s="1"/>
  <c r="CR116" i="1"/>
  <c r="DD116" i="1" s="1"/>
  <c r="CO115" i="1"/>
  <c r="DA115" i="1" s="1"/>
  <c r="CP21" i="1"/>
  <c r="DB21" i="1" s="1"/>
  <c r="CT130" i="1"/>
  <c r="DF130" i="1" s="1"/>
  <c r="CN21" i="1"/>
  <c r="CZ21" i="1" s="1"/>
  <c r="CQ105" i="1"/>
  <c r="DC105" i="1" s="1"/>
  <c r="CT149" i="1"/>
  <c r="DF149" i="1" s="1"/>
  <c r="CM35" i="1"/>
  <c r="CY35" i="1" s="1"/>
  <c r="CQ30" i="1"/>
  <c r="DC30" i="1" s="1"/>
  <c r="CU139" i="1"/>
  <c r="DG139" i="1" s="1"/>
  <c r="CU119" i="1"/>
  <c r="DG119" i="1" s="1"/>
  <c r="CT36" i="1"/>
  <c r="DF36" i="1" s="1"/>
  <c r="CV111" i="1"/>
  <c r="DH111" i="1" s="1"/>
  <c r="CR142" i="1"/>
  <c r="DD142" i="1" s="1"/>
  <c r="CN138" i="1"/>
  <c r="CZ138" i="1" s="1"/>
  <c r="CU143" i="1"/>
  <c r="DG143" i="1" s="1"/>
  <c r="CQ90" i="1"/>
  <c r="DC90" i="1" s="1"/>
  <c r="CR64" i="1"/>
  <c r="DD64" i="1" s="1"/>
  <c r="CO126" i="1"/>
  <c r="DA126" i="1" s="1"/>
  <c r="CR80" i="1"/>
  <c r="DD80" i="1" s="1"/>
  <c r="CO83" i="1"/>
  <c r="DA83" i="1" s="1"/>
  <c r="CL68" i="1"/>
  <c r="CX68" i="1" s="1"/>
  <c r="CV34" i="1"/>
  <c r="DH34" i="1" s="1"/>
  <c r="CU33" i="1"/>
  <c r="DG33" i="1" s="1"/>
  <c r="CP16" i="1"/>
  <c r="DB16" i="1" s="1"/>
  <c r="CV55" i="1"/>
  <c r="DH55" i="1" s="1"/>
  <c r="CU95" i="1"/>
  <c r="DG95" i="1" s="1"/>
  <c r="CU141" i="1"/>
  <c r="DG141" i="1" s="1"/>
  <c r="CP131" i="1"/>
  <c r="DB131" i="1" s="1"/>
  <c r="CP93" i="1"/>
  <c r="DB93" i="1" s="1"/>
  <c r="CU58" i="1"/>
  <c r="DG58" i="1" s="1"/>
  <c r="CV17" i="1"/>
  <c r="DH17" i="1" s="1"/>
  <c r="CN119" i="1"/>
  <c r="CZ119" i="1" s="1"/>
  <c r="CV68" i="1"/>
  <c r="DH68" i="1" s="1"/>
  <c r="CS112" i="1"/>
  <c r="DE112" i="1" s="1"/>
  <c r="CO78" i="1"/>
  <c r="DA78" i="1" s="1"/>
  <c r="CK149" i="1"/>
  <c r="CW149" i="1" s="1"/>
  <c r="CP129" i="1"/>
  <c r="DB129" i="1" s="1"/>
  <c r="CS56" i="1"/>
  <c r="DE56" i="1" s="1"/>
  <c r="CS118" i="1"/>
  <c r="DE118" i="1" s="1"/>
  <c r="CO32" i="1"/>
  <c r="DA32" i="1" s="1"/>
  <c r="CL87" i="1"/>
  <c r="CX87" i="1" s="1"/>
  <c r="CN89" i="1"/>
  <c r="CZ89" i="1" s="1"/>
  <c r="CU144" i="1"/>
  <c r="DG144" i="1" s="1"/>
  <c r="CM74" i="1"/>
  <c r="CY74" i="1" s="1"/>
  <c r="CO48" i="1"/>
  <c r="DA48" i="1" s="1"/>
  <c r="CS52" i="1"/>
  <c r="DE52" i="1" s="1"/>
  <c r="CN10" i="1"/>
  <c r="CZ10" i="1" s="1"/>
  <c r="CM75" i="1"/>
  <c r="CY75" i="1" s="1"/>
  <c r="CQ7" i="1"/>
  <c r="DC7" i="1" s="1"/>
  <c r="CU32" i="1"/>
  <c r="DG32" i="1" s="1"/>
  <c r="CS105" i="1"/>
  <c r="DE105" i="1" s="1"/>
  <c r="CQ74" i="1"/>
  <c r="DC74" i="1" s="1"/>
  <c r="CL94" i="1"/>
  <c r="CX94" i="1" s="1"/>
  <c r="CL60" i="1"/>
  <c r="CX60" i="1" s="1"/>
  <c r="CQ35" i="1"/>
  <c r="DC35" i="1" s="1"/>
  <c r="CL120" i="1"/>
  <c r="CX120" i="1" s="1"/>
  <c r="CU118" i="1"/>
  <c r="DG118" i="1" s="1"/>
  <c r="CV98" i="1"/>
  <c r="DH98" i="1" s="1"/>
  <c r="CL135" i="1"/>
  <c r="CX135" i="1" s="1"/>
  <c r="CP147" i="1"/>
  <c r="DB147" i="1" s="1"/>
  <c r="CK25" i="1"/>
  <c r="CW25" i="1" s="1"/>
  <c r="CL73" i="1"/>
  <c r="CX73" i="1" s="1"/>
  <c r="CN62" i="1"/>
  <c r="CZ62" i="1" s="1"/>
  <c r="CK106" i="1"/>
  <c r="CW106" i="1" s="1"/>
  <c r="CK46" i="1"/>
  <c r="CW46" i="1" s="1"/>
  <c r="CU26" i="1"/>
  <c r="DG26" i="1" s="1"/>
  <c r="CO98" i="1"/>
  <c r="DA98" i="1" s="1"/>
  <c r="CP56" i="1"/>
  <c r="DB56" i="1" s="1"/>
  <c r="CQ104" i="1"/>
  <c r="DC104" i="1" s="1"/>
  <c r="CK34" i="1"/>
  <c r="CW34" i="1" s="1"/>
  <c r="CV127" i="1"/>
  <c r="DH127" i="1" s="1"/>
  <c r="CO51" i="1"/>
  <c r="DA51" i="1" s="1"/>
  <c r="CV21" i="1"/>
  <c r="DH21" i="1" s="1"/>
  <c r="CU41" i="1"/>
  <c r="DG41" i="1" s="1"/>
  <c r="CM147" i="1"/>
  <c r="CY147" i="1" s="1"/>
  <c r="CS37" i="1"/>
  <c r="DE37" i="1" s="1"/>
  <c r="CQ62" i="1"/>
  <c r="DC62" i="1" s="1"/>
  <c r="CM94" i="1"/>
  <c r="CY94" i="1" s="1"/>
  <c r="CS92" i="1"/>
  <c r="DE92" i="1" s="1"/>
  <c r="CP114" i="1"/>
  <c r="DB114" i="1" s="1"/>
  <c r="CS117" i="1"/>
  <c r="DE117" i="1" s="1"/>
  <c r="CK5" i="1"/>
  <c r="CW5" i="1" s="1"/>
  <c r="CO7" i="1"/>
  <c r="DA7" i="1" s="1"/>
  <c r="CQ75" i="1"/>
  <c r="DC75" i="1" s="1"/>
  <c r="CT131" i="1"/>
  <c r="DF131" i="1" s="1"/>
  <c r="CO62" i="1"/>
  <c r="DA62" i="1" s="1"/>
  <c r="CQ114" i="1"/>
  <c r="DC114" i="1" s="1"/>
  <c r="CV38" i="1"/>
  <c r="DH38" i="1" s="1"/>
  <c r="CT133" i="1"/>
  <c r="DF133" i="1" s="1"/>
  <c r="CU133" i="1"/>
  <c r="DG133" i="1" s="1"/>
  <c r="CN64" i="1"/>
  <c r="CZ64" i="1" s="1"/>
  <c r="CQ25" i="1"/>
  <c r="DC25" i="1" s="1"/>
  <c r="CO39" i="1"/>
  <c r="DA39" i="1" s="1"/>
  <c r="CO138" i="1"/>
  <c r="DA138" i="1" s="1"/>
  <c r="CR133" i="1"/>
  <c r="DD133" i="1" s="1"/>
  <c r="CP135" i="1"/>
  <c r="DB135" i="1" s="1"/>
  <c r="CV90" i="1"/>
  <c r="DH90" i="1" s="1"/>
  <c r="CO69" i="1"/>
  <c r="DA69" i="1" s="1"/>
  <c r="CK49" i="1"/>
  <c r="CW49" i="1" s="1"/>
  <c r="CM107" i="1"/>
  <c r="CY107" i="1" s="1"/>
  <c r="CM50" i="1"/>
  <c r="CY50" i="1" s="1"/>
  <c r="CM149" i="1"/>
  <c r="CY149" i="1" s="1"/>
  <c r="CU59" i="1"/>
  <c r="DG59" i="1" s="1"/>
  <c r="CR16" i="1"/>
  <c r="DD16" i="1" s="1"/>
  <c r="CN85" i="1"/>
  <c r="CZ85" i="1" s="1"/>
  <c r="CS132" i="1"/>
  <c r="DE132" i="1" s="1"/>
  <c r="CK144" i="1"/>
  <c r="CW144" i="1" s="1"/>
  <c r="CN86" i="1"/>
  <c r="CZ86" i="1" s="1"/>
  <c r="CS119" i="1"/>
  <c r="DE119" i="1" s="1"/>
  <c r="CN28" i="1"/>
  <c r="CZ28" i="1" s="1"/>
  <c r="CN107" i="1"/>
  <c r="CZ107" i="1" s="1"/>
  <c r="CQ8" i="1"/>
  <c r="DC8" i="1" s="1"/>
  <c r="CN71" i="1"/>
  <c r="CZ71" i="1" s="1"/>
  <c r="CS20" i="1"/>
  <c r="DE20" i="1" s="1"/>
  <c r="CS150" i="1"/>
  <c r="DE150" i="1" s="1"/>
  <c r="CT145" i="1"/>
  <c r="DF145" i="1" s="1"/>
  <c r="CU66" i="1"/>
  <c r="DG66" i="1" s="1"/>
  <c r="CV82" i="1"/>
  <c r="DH82" i="1" s="1"/>
  <c r="CQ126" i="1"/>
  <c r="DC126" i="1" s="1"/>
  <c r="DX15" i="1" l="1"/>
  <c r="DU115" i="1"/>
  <c r="DW146" i="1"/>
  <c r="DX120" i="1"/>
  <c r="EE15" i="1"/>
  <c r="DU134" i="1"/>
  <c r="DV74" i="1"/>
  <c r="DV15" i="1"/>
  <c r="DY15" i="1"/>
  <c r="EA122" i="1"/>
  <c r="ED126" i="1"/>
  <c r="EC108" i="1"/>
  <c r="ED15" i="1"/>
  <c r="DV26" i="1"/>
  <c r="DX56" i="1"/>
  <c r="DX148" i="1"/>
  <c r="DX142" i="1"/>
  <c r="DU15" i="1"/>
  <c r="DZ15" i="1"/>
  <c r="EF15" i="1"/>
  <c r="DZ98" i="1"/>
  <c r="DZ78" i="1"/>
  <c r="EC42" i="1"/>
  <c r="EF43" i="1"/>
  <c r="DV82" i="1"/>
  <c r="DX139" i="1"/>
  <c r="DW15" i="1"/>
  <c r="DW144" i="1"/>
  <c r="DY129" i="1"/>
  <c r="EC115" i="1"/>
  <c r="EB15" i="1"/>
  <c r="EF109" i="1"/>
  <c r="DU32" i="1"/>
  <c r="DW56" i="1"/>
  <c r="DX109" i="1"/>
  <c r="EC15" i="1"/>
  <c r="DW54" i="1"/>
  <c r="EB152" i="1"/>
  <c r="EA15" i="1"/>
  <c r="DU103" i="1"/>
  <c r="DY44" i="1"/>
  <c r="DM148" i="1"/>
  <c r="DY148" i="1"/>
  <c r="DI49" i="1"/>
  <c r="DU49" i="1"/>
  <c r="DL64" i="1"/>
  <c r="DX64" i="1"/>
  <c r="DQ150" i="1"/>
  <c r="EC150" i="1"/>
  <c r="DI144" i="1"/>
  <c r="DU144" i="1"/>
  <c r="DM98" i="1"/>
  <c r="DY98" i="1"/>
  <c r="DK147" i="1"/>
  <c r="DW147" i="1"/>
  <c r="DJ135" i="1"/>
  <c r="DV135" i="1"/>
  <c r="DM7" i="1"/>
  <c r="DY7" i="1"/>
  <c r="DQ105" i="1"/>
  <c r="EC105" i="1"/>
  <c r="DR130" i="1"/>
  <c r="ED130" i="1"/>
  <c r="DL130" i="1"/>
  <c r="DX130" i="1"/>
  <c r="DS22" i="1"/>
  <c r="EE22" i="1"/>
  <c r="DR92" i="1"/>
  <c r="ED92" i="1"/>
  <c r="DM59" i="1"/>
  <c r="DY59" i="1"/>
  <c r="DP85" i="1"/>
  <c r="EB85" i="1"/>
  <c r="DS23" i="1"/>
  <c r="EE23" i="1"/>
  <c r="DT28" i="1"/>
  <c r="EF28" i="1"/>
  <c r="DI140" i="1"/>
  <c r="DU140" i="1"/>
  <c r="DP43" i="1"/>
  <c r="EB43" i="1"/>
  <c r="DK69" i="1"/>
  <c r="DW69" i="1"/>
  <c r="DR100" i="1"/>
  <c r="ED100" i="1"/>
  <c r="DJ129" i="1"/>
  <c r="DV129" i="1"/>
  <c r="DK104" i="1"/>
  <c r="DW104" i="1"/>
  <c r="DR44" i="1"/>
  <c r="ED44" i="1"/>
  <c r="DS86" i="1"/>
  <c r="EE86" i="1"/>
  <c r="DM68" i="1"/>
  <c r="DY68" i="1"/>
  <c r="DT39" i="1"/>
  <c r="EF39" i="1"/>
  <c r="DT121" i="1"/>
  <c r="EF121" i="1"/>
  <c r="DI83" i="1"/>
  <c r="DU83" i="1"/>
  <c r="DS111" i="1"/>
  <c r="EE111" i="1"/>
  <c r="DT149" i="1"/>
  <c r="EF149" i="1"/>
  <c r="DJ88" i="1"/>
  <c r="DV88" i="1"/>
  <c r="DM99" i="1"/>
  <c r="DY99" i="1"/>
  <c r="DO42" i="1"/>
  <c r="EA42" i="1"/>
  <c r="DL81" i="1"/>
  <c r="DX81" i="1"/>
  <c r="DS93" i="1"/>
  <c r="EE93" i="1"/>
  <c r="DK29" i="1"/>
  <c r="DW29" i="1"/>
  <c r="DO57" i="1"/>
  <c r="EA57" i="1"/>
  <c r="DI141" i="1"/>
  <c r="DU141" i="1"/>
  <c r="DR129" i="1"/>
  <c r="ED129" i="1"/>
  <c r="DQ91" i="1"/>
  <c r="EC91" i="1"/>
  <c r="DQ38" i="1"/>
  <c r="EC38" i="1"/>
  <c r="DQ31" i="1"/>
  <c r="EC31" i="1"/>
  <c r="DR140" i="1"/>
  <c r="ED140" i="1"/>
  <c r="DO49" i="1"/>
  <c r="EA49" i="1"/>
  <c r="DQ153" i="1"/>
  <c r="EC153" i="1"/>
  <c r="DM89" i="1"/>
  <c r="DY89" i="1"/>
  <c r="DN59" i="1"/>
  <c r="DZ59" i="1"/>
  <c r="DN137" i="1"/>
  <c r="DZ137" i="1"/>
  <c r="DQ75" i="1"/>
  <c r="EC75" i="1"/>
  <c r="DQ132" i="1"/>
  <c r="EC132" i="1"/>
  <c r="DS41" i="1"/>
  <c r="EE41" i="1"/>
  <c r="DS26" i="1"/>
  <c r="EE26" i="1"/>
  <c r="DT98" i="1"/>
  <c r="EF98" i="1"/>
  <c r="DS32" i="1"/>
  <c r="EE32" i="1"/>
  <c r="DL89" i="1"/>
  <c r="DX89" i="1"/>
  <c r="DQ112" i="1"/>
  <c r="EC112" i="1"/>
  <c r="DS95" i="1"/>
  <c r="EE95" i="1"/>
  <c r="DM126" i="1"/>
  <c r="DY126" i="1"/>
  <c r="DS119" i="1"/>
  <c r="EE119" i="1"/>
  <c r="DN21" i="1"/>
  <c r="DZ21" i="1"/>
  <c r="DL136" i="1"/>
  <c r="DX136" i="1"/>
  <c r="DT146" i="1"/>
  <c r="EF146" i="1"/>
  <c r="DN35" i="1"/>
  <c r="DZ35" i="1"/>
  <c r="DJ78" i="1"/>
  <c r="DV78" i="1"/>
  <c r="DT51" i="1"/>
  <c r="EF51" i="1"/>
  <c r="DM135" i="1"/>
  <c r="DY135" i="1"/>
  <c r="DP129" i="1"/>
  <c r="EB129" i="1"/>
  <c r="DS34" i="1"/>
  <c r="EE34" i="1"/>
  <c r="DS83" i="1"/>
  <c r="EE83" i="1"/>
  <c r="DR146" i="1"/>
  <c r="ED146" i="1"/>
  <c r="DS132" i="1"/>
  <c r="EE132" i="1"/>
  <c r="DJ43" i="1"/>
  <c r="DV43" i="1"/>
  <c r="DT106" i="1"/>
  <c r="EF106" i="1"/>
  <c r="DL57" i="1"/>
  <c r="DX57" i="1"/>
  <c r="DT134" i="1"/>
  <c r="EF134" i="1"/>
  <c r="DI80" i="1"/>
  <c r="DU80" i="1"/>
  <c r="DO20" i="1"/>
  <c r="EA20" i="1"/>
  <c r="DJ11" i="1"/>
  <c r="DV11" i="1"/>
  <c r="DM120" i="1"/>
  <c r="DY120" i="1"/>
  <c r="DT60" i="1"/>
  <c r="EF60" i="1"/>
  <c r="DN47" i="1"/>
  <c r="DZ47" i="1"/>
  <c r="DN111" i="1"/>
  <c r="DZ111" i="1"/>
  <c r="DI69" i="1"/>
  <c r="DU69" i="1"/>
  <c r="DM101" i="1"/>
  <c r="DY101" i="1"/>
  <c r="DN125" i="1"/>
  <c r="DZ125" i="1"/>
  <c r="DT132" i="1"/>
  <c r="EF132" i="1"/>
  <c r="DN97" i="1"/>
  <c r="DZ97" i="1"/>
  <c r="DR71" i="1"/>
  <c r="ED71" i="1"/>
  <c r="DP86" i="1"/>
  <c r="EB86" i="1"/>
  <c r="DI48" i="1"/>
  <c r="DU48" i="1"/>
  <c r="DL27" i="1"/>
  <c r="DX27" i="1"/>
  <c r="DJ109" i="1"/>
  <c r="DV109" i="1"/>
  <c r="DR70" i="1"/>
  <c r="ED70" i="1"/>
  <c r="DI89" i="1"/>
  <c r="DU89" i="1"/>
  <c r="DS129" i="1"/>
  <c r="EE129" i="1"/>
  <c r="DJ36" i="1"/>
  <c r="DV36" i="1"/>
  <c r="DP155" i="1"/>
  <c r="EB155" i="1"/>
  <c r="DS6" i="1"/>
  <c r="EE6" i="1"/>
  <c r="DI73" i="1"/>
  <c r="DU73" i="1"/>
  <c r="DL38" i="1"/>
  <c r="DX38" i="1"/>
  <c r="DN88" i="1"/>
  <c r="DZ88" i="1"/>
  <c r="DN76" i="1"/>
  <c r="DZ76" i="1"/>
  <c r="DN6" i="1"/>
  <c r="DZ6" i="1"/>
  <c r="DT52" i="1"/>
  <c r="EF52" i="1"/>
  <c r="DT56" i="1"/>
  <c r="EF56" i="1"/>
  <c r="DM23" i="1"/>
  <c r="DY23" i="1"/>
  <c r="DM95" i="1"/>
  <c r="DY95" i="1"/>
  <c r="DI111" i="1"/>
  <c r="DU111" i="1"/>
  <c r="DT130" i="1"/>
  <c r="EF130" i="1"/>
  <c r="DS76" i="1"/>
  <c r="EE76" i="1"/>
  <c r="DJ38" i="1"/>
  <c r="DV38" i="1"/>
  <c r="DN52" i="1"/>
  <c r="DZ52" i="1"/>
  <c r="DK10" i="1"/>
  <c r="DW10" i="1"/>
  <c r="DT139" i="1"/>
  <c r="EF139" i="1"/>
  <c r="DP14" i="1"/>
  <c r="EB14" i="1"/>
  <c r="DM117" i="1"/>
  <c r="DY117" i="1"/>
  <c r="DT119" i="1"/>
  <c r="EF119" i="1"/>
  <c r="DJ149" i="1"/>
  <c r="DV149" i="1"/>
  <c r="DS24" i="1"/>
  <c r="EE24" i="1"/>
  <c r="DT129" i="1"/>
  <c r="EF129" i="1"/>
  <c r="DJ67" i="1"/>
  <c r="DV67" i="1"/>
  <c r="DS71" i="1"/>
  <c r="EE71" i="1"/>
  <c r="DL153" i="1"/>
  <c r="DX153" i="1"/>
  <c r="DM67" i="1"/>
  <c r="DY67" i="1"/>
  <c r="DR37" i="1"/>
  <c r="ED37" i="1"/>
  <c r="DT31" i="1"/>
  <c r="EF31" i="1"/>
  <c r="DO56" i="1"/>
  <c r="EA56" i="1"/>
  <c r="DM55" i="1"/>
  <c r="DY55" i="1"/>
  <c r="DM93" i="1"/>
  <c r="DY93" i="1"/>
  <c r="DJ103" i="1"/>
  <c r="DV103" i="1"/>
  <c r="DT91" i="1"/>
  <c r="EF91" i="1"/>
  <c r="DR132" i="1"/>
  <c r="ED132" i="1"/>
  <c r="DK121" i="1"/>
  <c r="DW121" i="1"/>
  <c r="DO85" i="1"/>
  <c r="EA85" i="1"/>
  <c r="DT122" i="1"/>
  <c r="EF122" i="1"/>
  <c r="DM74" i="1"/>
  <c r="DY74" i="1"/>
  <c r="DP26" i="1"/>
  <c r="EB26" i="1"/>
  <c r="DM127" i="1"/>
  <c r="DY127" i="1"/>
  <c r="DS131" i="1"/>
  <c r="EE131" i="1"/>
  <c r="DP91" i="1"/>
  <c r="EB91" i="1"/>
  <c r="DL90" i="1"/>
  <c r="DX90" i="1"/>
  <c r="DI27" i="1"/>
  <c r="DU27" i="1"/>
  <c r="DJ46" i="1"/>
  <c r="DV46" i="1"/>
  <c r="DM103" i="1"/>
  <c r="DY103" i="1"/>
  <c r="DR155" i="1"/>
  <c r="ED155" i="1"/>
  <c r="DO82" i="1"/>
  <c r="EA82" i="1"/>
  <c r="DJ139" i="1"/>
  <c r="DV139" i="1"/>
  <c r="DM28" i="1"/>
  <c r="DY28" i="1"/>
  <c r="DP122" i="1"/>
  <c r="EB122" i="1"/>
  <c r="DM20" i="1"/>
  <c r="DY20" i="1"/>
  <c r="DR58" i="1"/>
  <c r="ED58" i="1"/>
  <c r="DM154" i="1"/>
  <c r="DY154" i="1"/>
  <c r="DR136" i="1"/>
  <c r="ED136" i="1"/>
  <c r="DK77" i="1"/>
  <c r="DW77" i="1"/>
  <c r="DK72" i="1"/>
  <c r="DW72" i="1"/>
  <c r="DR49" i="1"/>
  <c r="ED49" i="1"/>
  <c r="DL61" i="1"/>
  <c r="DX61" i="1"/>
  <c r="DK151" i="1"/>
  <c r="DW151" i="1"/>
  <c r="DJ62" i="1"/>
  <c r="DV62" i="1"/>
  <c r="DR122" i="1"/>
  <c r="ED122" i="1"/>
  <c r="DI38" i="1"/>
  <c r="DU38" i="1"/>
  <c r="DL45" i="1"/>
  <c r="DX45" i="1"/>
  <c r="DI12" i="1"/>
  <c r="DU12" i="1"/>
  <c r="DS42" i="1"/>
  <c r="EE42" i="1"/>
  <c r="DL140" i="1"/>
  <c r="DX140" i="1"/>
  <c r="DK28" i="1"/>
  <c r="DW28" i="1"/>
  <c r="DS122" i="1"/>
  <c r="EE122" i="1"/>
  <c r="DJ24" i="1"/>
  <c r="DV24" i="1"/>
  <c r="DP118" i="1"/>
  <c r="EB118" i="1"/>
  <c r="DK48" i="1"/>
  <c r="DW48" i="1"/>
  <c r="DJ65" i="1"/>
  <c r="DV65" i="1"/>
  <c r="DS55" i="1"/>
  <c r="EE55" i="1"/>
  <c r="DT70" i="1"/>
  <c r="EF70" i="1"/>
  <c r="DO22" i="1"/>
  <c r="EA22" i="1"/>
  <c r="DT67" i="1"/>
  <c r="EF67" i="1"/>
  <c r="DR61" i="1"/>
  <c r="ED61" i="1"/>
  <c r="DI121" i="1"/>
  <c r="DU121" i="1"/>
  <c r="DO115" i="1"/>
  <c r="EA115" i="1"/>
  <c r="DM147" i="1"/>
  <c r="DY147" i="1"/>
  <c r="DO12" i="1"/>
  <c r="EA12" i="1"/>
  <c r="DN149" i="1"/>
  <c r="DZ149" i="1"/>
  <c r="DN64" i="1"/>
  <c r="DZ64" i="1"/>
  <c r="DL76" i="1"/>
  <c r="DX76" i="1"/>
  <c r="DJ92" i="1"/>
  <c r="DV92" i="1"/>
  <c r="DN63" i="1"/>
  <c r="DZ63" i="1"/>
  <c r="DM70" i="1"/>
  <c r="DY70" i="1"/>
  <c r="DO10" i="1"/>
  <c r="EA10" i="1"/>
  <c r="DT58" i="1"/>
  <c r="EF58" i="1"/>
  <c r="DI131" i="1"/>
  <c r="DU131" i="1"/>
  <c r="DS87" i="1"/>
  <c r="EE87" i="1"/>
  <c r="DN30" i="1"/>
  <c r="DZ30" i="1"/>
  <c r="DR148" i="1"/>
  <c r="ED148" i="1"/>
  <c r="DS12" i="1"/>
  <c r="EE12" i="1"/>
  <c r="DP61" i="1"/>
  <c r="EB61" i="1"/>
  <c r="DK40" i="1"/>
  <c r="DW40" i="1"/>
  <c r="DT26" i="1"/>
  <c r="EF26" i="1"/>
  <c r="DK119" i="1"/>
  <c r="DW119" i="1"/>
  <c r="DP117" i="1"/>
  <c r="EB117" i="1"/>
  <c r="DM24" i="1"/>
  <c r="DY24" i="1"/>
  <c r="DS120" i="1"/>
  <c r="EE120" i="1"/>
  <c r="DM142" i="1"/>
  <c r="DY142" i="1"/>
  <c r="DP128" i="1"/>
  <c r="EB128" i="1"/>
  <c r="DK135" i="1"/>
  <c r="DW135" i="1"/>
  <c r="DN126" i="1"/>
  <c r="DZ126" i="1"/>
  <c r="DP107" i="1"/>
  <c r="EB107" i="1"/>
  <c r="DO106" i="1"/>
  <c r="EA106" i="1"/>
  <c r="DQ93" i="1"/>
  <c r="EC93" i="1"/>
  <c r="DK143" i="1"/>
  <c r="DW143" i="1"/>
  <c r="DJ152" i="1"/>
  <c r="DV152" i="1"/>
  <c r="DP141" i="1"/>
  <c r="EB141" i="1"/>
  <c r="DQ73" i="1"/>
  <c r="EC73" i="1"/>
  <c r="DS85" i="1"/>
  <c r="EE85" i="1"/>
  <c r="DN27" i="1"/>
  <c r="DZ27" i="1"/>
  <c r="DN28" i="1"/>
  <c r="DZ28" i="1"/>
  <c r="DP104" i="1"/>
  <c r="EB104" i="1"/>
  <c r="DP124" i="1"/>
  <c r="EB124" i="1"/>
  <c r="DN77" i="1"/>
  <c r="DZ77" i="1"/>
  <c r="DI65" i="1"/>
  <c r="DU65" i="1"/>
  <c r="DM90" i="1"/>
  <c r="DY90" i="1"/>
  <c r="DI78" i="1"/>
  <c r="DU78" i="1"/>
  <c r="DJ126" i="1"/>
  <c r="DV126" i="1"/>
  <c r="DT25" i="1"/>
  <c r="EF25" i="1"/>
  <c r="DK148" i="1"/>
  <c r="DW148" i="1"/>
  <c r="DM114" i="1"/>
  <c r="DY114" i="1"/>
  <c r="DK115" i="1"/>
  <c r="DW115" i="1"/>
  <c r="DM149" i="1"/>
  <c r="DY149" i="1"/>
  <c r="DM153" i="1"/>
  <c r="DY153" i="1"/>
  <c r="DR16" i="1"/>
  <c r="ED16" i="1"/>
  <c r="DI76" i="1"/>
  <c r="DU76" i="1"/>
  <c r="DQ126" i="1"/>
  <c r="EC126" i="1"/>
  <c r="DQ17" i="1"/>
  <c r="EC17" i="1"/>
  <c r="DK97" i="1"/>
  <c r="DW97" i="1"/>
  <c r="DP20" i="1"/>
  <c r="EB20" i="1"/>
  <c r="DP143" i="1"/>
  <c r="EB143" i="1"/>
  <c r="DK57" i="1"/>
  <c r="DW57" i="1"/>
  <c r="DM105" i="1"/>
  <c r="DY105" i="1"/>
  <c r="DI102" i="1"/>
  <c r="DU102" i="1"/>
  <c r="DI99" i="1"/>
  <c r="DU99" i="1"/>
  <c r="DQ135" i="1"/>
  <c r="EC135" i="1"/>
  <c r="DJ72" i="1"/>
  <c r="DV72" i="1"/>
  <c r="DP56" i="1"/>
  <c r="EB56" i="1"/>
  <c r="DO61" i="1"/>
  <c r="EA61" i="1"/>
  <c r="DR87" i="1"/>
  <c r="ED87" i="1"/>
  <c r="DI71" i="1"/>
  <c r="DU71" i="1"/>
  <c r="DN18" i="1"/>
  <c r="DZ18" i="1"/>
  <c r="DP79" i="1"/>
  <c r="EB79" i="1"/>
  <c r="DO66" i="1"/>
  <c r="EA66" i="1"/>
  <c r="DQ34" i="1"/>
  <c r="EC34" i="1"/>
  <c r="DQ94" i="1"/>
  <c r="EC94" i="1"/>
  <c r="DK123" i="1"/>
  <c r="DW123" i="1"/>
  <c r="DM119" i="1"/>
  <c r="DY119" i="1"/>
  <c r="DQ95" i="1"/>
  <c r="EC95" i="1"/>
  <c r="DQ44" i="1"/>
  <c r="EC44" i="1"/>
  <c r="DI23" i="1"/>
  <c r="DU23" i="1"/>
  <c r="DO37" i="1"/>
  <c r="EA37" i="1"/>
  <c r="DS135" i="1"/>
  <c r="EE135" i="1"/>
  <c r="DT59" i="1"/>
  <c r="EF59" i="1"/>
  <c r="DS138" i="1"/>
  <c r="EE138" i="1"/>
  <c r="DM144" i="1"/>
  <c r="DY144" i="1"/>
  <c r="DI91" i="1"/>
  <c r="DU91" i="1"/>
  <c r="DP32" i="1"/>
  <c r="EB32" i="1"/>
  <c r="DI66" i="1"/>
  <c r="DU66" i="1"/>
  <c r="DM151" i="1"/>
  <c r="DY151" i="1"/>
  <c r="DT97" i="1"/>
  <c r="EF97" i="1"/>
  <c r="DK19" i="1"/>
  <c r="DW19" i="1"/>
  <c r="DS144" i="1"/>
  <c r="EE144" i="1"/>
  <c r="DM57" i="1"/>
  <c r="DY57" i="1"/>
  <c r="DL146" i="1"/>
  <c r="DX146" i="1"/>
  <c r="DT143" i="1"/>
  <c r="EF143" i="1"/>
  <c r="DT73" i="1"/>
  <c r="EF73" i="1"/>
  <c r="DT136" i="1"/>
  <c r="EF136" i="1"/>
  <c r="DN74" i="1"/>
  <c r="DZ74" i="1"/>
  <c r="DS69" i="1"/>
  <c r="EE69" i="1"/>
  <c r="DN22" i="1"/>
  <c r="DZ22" i="1"/>
  <c r="DP87" i="1"/>
  <c r="EB87" i="1"/>
  <c r="DJ145" i="1"/>
  <c r="DV145" i="1"/>
  <c r="DL111" i="1"/>
  <c r="DX111" i="1"/>
  <c r="DP110" i="1"/>
  <c r="EB110" i="1"/>
  <c r="DS105" i="1"/>
  <c r="EE105" i="1"/>
  <c r="DI104" i="1"/>
  <c r="DU104" i="1"/>
  <c r="DL49" i="1"/>
  <c r="DX49" i="1"/>
  <c r="DJ124" i="1"/>
  <c r="DV124" i="1"/>
  <c r="DK113" i="1"/>
  <c r="DW113" i="1"/>
  <c r="DI137" i="1"/>
  <c r="DU137" i="1"/>
  <c r="DP113" i="1"/>
  <c r="EB113" i="1"/>
  <c r="DT96" i="1"/>
  <c r="EF96" i="1"/>
  <c r="DT71" i="1"/>
  <c r="EF71" i="1"/>
  <c r="DR102" i="1"/>
  <c r="ED102" i="1"/>
  <c r="DJ59" i="1"/>
  <c r="DV59" i="1"/>
  <c r="DN118" i="1"/>
  <c r="DZ118" i="1"/>
  <c r="DM8" i="1"/>
  <c r="DY8" i="1"/>
  <c r="DQ10" i="1"/>
  <c r="EC10" i="1"/>
  <c r="DP9" i="1"/>
  <c r="EB9" i="1"/>
  <c r="DP51" i="1"/>
  <c r="EB51" i="1"/>
  <c r="DM85" i="1"/>
  <c r="DY85" i="1"/>
  <c r="DQ149" i="1"/>
  <c r="EC149" i="1"/>
  <c r="DM29" i="1"/>
  <c r="DY29" i="1"/>
  <c r="DK47" i="1"/>
  <c r="DW47" i="1"/>
  <c r="DQ133" i="1"/>
  <c r="EC133" i="1"/>
  <c r="DO28" i="1"/>
  <c r="EA28" i="1"/>
  <c r="DN86" i="1"/>
  <c r="DZ86" i="1"/>
  <c r="DQ24" i="1"/>
  <c r="EC24" i="1"/>
  <c r="DP144" i="1"/>
  <c r="EB144" i="1"/>
  <c r="DR138" i="1"/>
  <c r="ED138" i="1"/>
  <c r="DS62" i="1"/>
  <c r="EE62" i="1"/>
  <c r="DQ21" i="1"/>
  <c r="EC21" i="1"/>
  <c r="DS19" i="1"/>
  <c r="EE19" i="1"/>
  <c r="DQ20" i="1"/>
  <c r="EC20" i="1"/>
  <c r="DM69" i="1"/>
  <c r="DY69" i="1"/>
  <c r="DS133" i="1"/>
  <c r="EE133" i="1"/>
  <c r="DL71" i="1"/>
  <c r="DX71" i="1"/>
  <c r="DL85" i="1"/>
  <c r="DX85" i="1"/>
  <c r="DT90" i="1"/>
  <c r="EF90" i="1"/>
  <c r="DR133" i="1"/>
  <c r="ED133" i="1"/>
  <c r="DQ117" i="1"/>
  <c r="EC117" i="1"/>
  <c r="DT21" i="1"/>
  <c r="EF21" i="1"/>
  <c r="DI46" i="1"/>
  <c r="DU46" i="1"/>
  <c r="DS118" i="1"/>
  <c r="EE118" i="1"/>
  <c r="DO7" i="1"/>
  <c r="EA7" i="1"/>
  <c r="DJ87" i="1"/>
  <c r="DV87" i="1"/>
  <c r="DT68" i="1"/>
  <c r="EF68" i="1"/>
  <c r="DT55" i="1"/>
  <c r="EF55" i="1"/>
  <c r="DP64" i="1"/>
  <c r="EB64" i="1"/>
  <c r="DS139" i="1"/>
  <c r="EE139" i="1"/>
  <c r="DM115" i="1"/>
  <c r="DY115" i="1"/>
  <c r="DT44" i="1"/>
  <c r="EF44" i="1"/>
  <c r="DJ138" i="1"/>
  <c r="DV138" i="1"/>
  <c r="DT83" i="1"/>
  <c r="EF83" i="1"/>
  <c r="DI147" i="1"/>
  <c r="DU147" i="1"/>
  <c r="DT49" i="1"/>
  <c r="EF49" i="1"/>
  <c r="DK82" i="1"/>
  <c r="DW82" i="1"/>
  <c r="DO68" i="1"/>
  <c r="EA68" i="1"/>
  <c r="DR75" i="1"/>
  <c r="ED75" i="1"/>
  <c r="DT93" i="1"/>
  <c r="EF93" i="1"/>
  <c r="DP119" i="1"/>
  <c r="EB119" i="1"/>
  <c r="DL77" i="1"/>
  <c r="DX77" i="1"/>
  <c r="DN110" i="1"/>
  <c r="DZ110" i="1"/>
  <c r="DO119" i="1"/>
  <c r="EA119" i="1"/>
  <c r="DS70" i="1"/>
  <c r="EE70" i="1"/>
  <c r="DI153" i="1"/>
  <c r="DU153" i="1"/>
  <c r="DR42" i="1"/>
  <c r="ED42" i="1"/>
  <c r="DM132" i="1"/>
  <c r="DY132" i="1"/>
  <c r="DR82" i="1"/>
  <c r="ED82" i="1"/>
  <c r="DI87" i="1"/>
  <c r="DU87" i="1"/>
  <c r="DK136" i="1"/>
  <c r="DW136" i="1"/>
  <c r="DK101" i="1"/>
  <c r="DW101" i="1"/>
  <c r="DM13" i="1"/>
  <c r="DY13" i="1"/>
  <c r="DM66" i="1"/>
  <c r="DY66" i="1"/>
  <c r="DJ91" i="1"/>
  <c r="DV91" i="1"/>
  <c r="DO121" i="1"/>
  <c r="EA121" i="1"/>
  <c r="DL80" i="1"/>
  <c r="DX80" i="1"/>
  <c r="DP115" i="1"/>
  <c r="EB115" i="1"/>
  <c r="DL18" i="1"/>
  <c r="DX18" i="1"/>
  <c r="DI96" i="1"/>
  <c r="DU96" i="1"/>
  <c r="DN8" i="1"/>
  <c r="DZ8" i="1"/>
  <c r="DM108" i="1"/>
  <c r="DY108" i="1"/>
  <c r="DL32" i="1"/>
  <c r="DX32" i="1"/>
  <c r="DL84" i="1"/>
  <c r="DX84" i="1"/>
  <c r="DL103" i="1"/>
  <c r="DX103" i="1"/>
  <c r="DK153" i="1"/>
  <c r="DW153" i="1"/>
  <c r="DJ98" i="1"/>
  <c r="DV98" i="1"/>
  <c r="DI130" i="1"/>
  <c r="DU130" i="1"/>
  <c r="DO67" i="1"/>
  <c r="EA67" i="1"/>
  <c r="DQ22" i="1"/>
  <c r="EC22" i="1"/>
  <c r="DJ151" i="1"/>
  <c r="DV151" i="1"/>
  <c r="DI93" i="1"/>
  <c r="DU93" i="1"/>
  <c r="DT85" i="1"/>
  <c r="EF85" i="1"/>
  <c r="DT131" i="1"/>
  <c r="EF131" i="1"/>
  <c r="DS17" i="1"/>
  <c r="EE17" i="1"/>
  <c r="DL141" i="1"/>
  <c r="DX141" i="1"/>
  <c r="DM124" i="1"/>
  <c r="DY124" i="1"/>
  <c r="DJ14" i="1"/>
  <c r="DV14" i="1"/>
  <c r="DP96" i="1"/>
  <c r="EB96" i="1"/>
  <c r="DR150" i="1"/>
  <c r="ED150" i="1"/>
  <c r="DS152" i="1"/>
  <c r="EE152" i="1"/>
  <c r="DS137" i="1"/>
  <c r="EE137" i="1"/>
  <c r="DQ121" i="1"/>
  <c r="EC121" i="1"/>
  <c r="DN55" i="1"/>
  <c r="DZ55" i="1"/>
  <c r="DK131" i="1"/>
  <c r="DW131" i="1"/>
  <c r="DT32" i="1"/>
  <c r="EF32" i="1"/>
  <c r="DK132" i="1"/>
  <c r="DW132" i="1"/>
  <c r="DL37" i="1"/>
  <c r="DX37" i="1"/>
  <c r="DQ100" i="1"/>
  <c r="EC100" i="1"/>
  <c r="DO47" i="1"/>
  <c r="EA47" i="1"/>
  <c r="DJ128" i="1"/>
  <c r="DV128" i="1"/>
  <c r="DJ49" i="1"/>
  <c r="DV49" i="1"/>
  <c r="DQ50" i="1"/>
  <c r="EC50" i="1"/>
  <c r="DO144" i="1"/>
  <c r="EA144" i="1"/>
  <c r="DK31" i="1"/>
  <c r="DW31" i="1"/>
  <c r="DP44" i="1"/>
  <c r="EB44" i="1"/>
  <c r="DK70" i="1"/>
  <c r="DW70" i="1"/>
  <c r="DL110" i="1"/>
  <c r="DX110" i="1"/>
  <c r="DM79" i="1"/>
  <c r="DY79" i="1"/>
  <c r="DJ107" i="1"/>
  <c r="DV107" i="1"/>
  <c r="DJ16" i="1"/>
  <c r="DV16" i="1"/>
  <c r="DR23" i="1"/>
  <c r="ED23" i="1"/>
  <c r="DT115" i="1"/>
  <c r="EF115" i="1"/>
  <c r="DL100" i="1"/>
  <c r="DX100" i="1"/>
  <c r="DO60" i="1"/>
  <c r="EA60" i="1"/>
  <c r="DT128" i="1"/>
  <c r="EF128" i="1"/>
  <c r="DK23" i="1"/>
  <c r="DW23" i="1"/>
  <c r="DJ147" i="1"/>
  <c r="DV147" i="1"/>
  <c r="DO108" i="1"/>
  <c r="EA108" i="1"/>
  <c r="DO128" i="1"/>
  <c r="EA128" i="1"/>
  <c r="DI9" i="1"/>
  <c r="DU9" i="1"/>
  <c r="DO109" i="1"/>
  <c r="EA109" i="1"/>
  <c r="DS67" i="1"/>
  <c r="EE67" i="1"/>
  <c r="DJ134" i="1"/>
  <c r="DV134" i="1"/>
  <c r="DK154" i="1"/>
  <c r="DW154" i="1"/>
  <c r="DJ8" i="1"/>
  <c r="DV8" i="1"/>
  <c r="DP130" i="1"/>
  <c r="EB130" i="1"/>
  <c r="DL9" i="1"/>
  <c r="DX9" i="1"/>
  <c r="DN7" i="1"/>
  <c r="DZ7" i="1"/>
  <c r="DS45" i="1"/>
  <c r="EE45" i="1"/>
  <c r="DS74" i="1"/>
  <c r="EE74" i="1"/>
  <c r="DT153" i="1"/>
  <c r="EF153" i="1"/>
  <c r="DK26" i="1"/>
  <c r="DW26" i="1"/>
  <c r="DT124" i="1"/>
  <c r="EF124" i="1"/>
  <c r="DL12" i="1"/>
  <c r="DX12" i="1"/>
  <c r="DP101" i="1"/>
  <c r="EB101" i="1"/>
  <c r="DN25" i="1"/>
  <c r="DZ25" i="1"/>
  <c r="DN108" i="1"/>
  <c r="DZ108" i="1"/>
  <c r="DJ31" i="1"/>
  <c r="DV31" i="1"/>
  <c r="DQ134" i="1"/>
  <c r="EC134" i="1"/>
  <c r="DT66" i="1"/>
  <c r="EF66" i="1"/>
  <c r="DM112" i="1"/>
  <c r="DY112" i="1"/>
  <c r="DN142" i="1"/>
  <c r="DZ142" i="1"/>
  <c r="DP38" i="1"/>
  <c r="EB38" i="1"/>
  <c r="DR117" i="1"/>
  <c r="ED117" i="1"/>
  <c r="DK52" i="1"/>
  <c r="DW52" i="1"/>
  <c r="DN67" i="1"/>
  <c r="DZ67" i="1"/>
  <c r="DQ60" i="1"/>
  <c r="EC60" i="1"/>
  <c r="DK44" i="1"/>
  <c r="DW44" i="1"/>
  <c r="DQ103" i="1"/>
  <c r="EC103" i="1"/>
  <c r="DQ80" i="1"/>
  <c r="EC80" i="1"/>
  <c r="DI17" i="1"/>
  <c r="DU17" i="1"/>
  <c r="DQ25" i="1"/>
  <c r="EC25" i="1"/>
  <c r="DL36" i="1"/>
  <c r="DX36" i="1"/>
  <c r="DI68" i="1"/>
  <c r="DU68" i="1"/>
  <c r="DQ32" i="1"/>
  <c r="EC32" i="1"/>
  <c r="DQ86" i="1"/>
  <c r="EC86" i="1"/>
  <c r="DL43" i="1"/>
  <c r="DX43" i="1"/>
  <c r="DN26" i="1"/>
  <c r="DZ26" i="1"/>
  <c r="DO86" i="1"/>
  <c r="EA86" i="1"/>
  <c r="DQ111" i="1"/>
  <c r="EC111" i="1"/>
  <c r="DP123" i="1"/>
  <c r="EB123" i="1"/>
  <c r="DP30" i="1"/>
  <c r="EB30" i="1"/>
  <c r="DR144" i="1"/>
  <c r="ED144" i="1"/>
  <c r="DR109" i="1"/>
  <c r="ED109" i="1"/>
  <c r="DK53" i="1"/>
  <c r="DW53" i="1"/>
  <c r="DR18" i="1"/>
  <c r="ED18" i="1"/>
  <c r="DR69" i="1"/>
  <c r="ED69" i="1"/>
  <c r="DQ63" i="1"/>
  <c r="EC63" i="1"/>
  <c r="DQ28" i="1"/>
  <c r="EC28" i="1"/>
  <c r="DO52" i="1"/>
  <c r="EA52" i="1"/>
  <c r="DS16" i="1"/>
  <c r="EE16" i="1"/>
  <c r="DI128" i="1"/>
  <c r="DU128" i="1"/>
  <c r="DO147" i="1"/>
  <c r="EA147" i="1"/>
  <c r="DQ85" i="1"/>
  <c r="EC85" i="1"/>
  <c r="DQ84" i="1"/>
  <c r="EC84" i="1"/>
  <c r="DI16" i="1"/>
  <c r="DU16" i="1"/>
  <c r="DR99" i="1"/>
  <c r="ED99" i="1"/>
  <c r="DS8" i="1"/>
  <c r="EE8" i="1"/>
  <c r="DP24" i="1"/>
  <c r="EB24" i="1"/>
  <c r="DI51" i="1"/>
  <c r="DU51" i="1"/>
  <c r="DM128" i="1"/>
  <c r="DY128" i="1"/>
  <c r="DN134" i="1"/>
  <c r="DZ134" i="1"/>
  <c r="DO120" i="1"/>
  <c r="EA120" i="1"/>
  <c r="DK51" i="1"/>
  <c r="DW51" i="1"/>
  <c r="DI133" i="1"/>
  <c r="DU133" i="1"/>
  <c r="DO45" i="1"/>
  <c r="EA45" i="1"/>
  <c r="DK130" i="1"/>
  <c r="DW130" i="1"/>
  <c r="DQ55" i="1"/>
  <c r="EC55" i="1"/>
  <c r="DI60" i="1"/>
  <c r="DU60" i="1"/>
  <c r="DL122" i="1"/>
  <c r="DX122" i="1"/>
  <c r="DS84" i="1"/>
  <c r="EE84" i="1"/>
  <c r="DM130" i="1"/>
  <c r="DY130" i="1"/>
  <c r="DR20" i="1"/>
  <c r="ED20" i="1"/>
  <c r="DK71" i="1"/>
  <c r="DW71" i="1"/>
  <c r="DP66" i="1"/>
  <c r="EB66" i="1"/>
  <c r="DI79" i="1"/>
  <c r="DU79" i="1"/>
  <c r="DI136" i="1"/>
  <c r="DU136" i="1"/>
  <c r="DM58" i="1"/>
  <c r="DY58" i="1"/>
  <c r="DS48" i="1"/>
  <c r="EE48" i="1"/>
  <c r="DK108" i="1"/>
  <c r="DW108" i="1"/>
  <c r="DQ97" i="1"/>
  <c r="EC97" i="1"/>
  <c r="DR118" i="1"/>
  <c r="ED118" i="1"/>
  <c r="DK42" i="1"/>
  <c r="DW42" i="1"/>
  <c r="DM121" i="1"/>
  <c r="DY121" i="1"/>
  <c r="DR151" i="1"/>
  <c r="ED151" i="1"/>
  <c r="DO141" i="1"/>
  <c r="EA141" i="1"/>
  <c r="DP54" i="1"/>
  <c r="EB54" i="1"/>
  <c r="DT150" i="1"/>
  <c r="EF150" i="1"/>
  <c r="DK105" i="1"/>
  <c r="DW105" i="1"/>
  <c r="DP90" i="1"/>
  <c r="EB90" i="1"/>
  <c r="DR29" i="1"/>
  <c r="ED29" i="1"/>
  <c r="DI110" i="1"/>
  <c r="DU110" i="1"/>
  <c r="DN43" i="1"/>
  <c r="DZ43" i="1"/>
  <c r="DR107" i="1"/>
  <c r="ED107" i="1"/>
  <c r="DM134" i="1"/>
  <c r="DY134" i="1"/>
  <c r="DM56" i="1"/>
  <c r="DY56" i="1"/>
  <c r="DQ66" i="1"/>
  <c r="EC66" i="1"/>
  <c r="DN70" i="1"/>
  <c r="DZ70" i="1"/>
  <c r="DM36" i="1"/>
  <c r="DY36" i="1"/>
  <c r="DI29" i="1"/>
  <c r="DU29" i="1"/>
  <c r="DO117" i="1"/>
  <c r="EA117" i="1"/>
  <c r="DR88" i="1"/>
  <c r="ED88" i="1"/>
  <c r="DP78" i="1"/>
  <c r="EB78" i="1"/>
  <c r="DO81" i="1"/>
  <c r="EA81" i="1"/>
  <c r="DO131" i="1"/>
  <c r="EA131" i="1"/>
  <c r="DQ41" i="1"/>
  <c r="EC41" i="1"/>
  <c r="DR24" i="1"/>
  <c r="ED24" i="1"/>
  <c r="DK60" i="1"/>
  <c r="DW60" i="1"/>
  <c r="DK91" i="1"/>
  <c r="DW91" i="1"/>
  <c r="DQ13" i="1"/>
  <c r="EC13" i="1"/>
  <c r="DP58" i="1"/>
  <c r="EB58" i="1"/>
  <c r="DP121" i="1"/>
  <c r="EB121" i="1"/>
  <c r="DR105" i="1"/>
  <c r="ED105" i="1"/>
  <c r="DK17" i="1"/>
  <c r="DW17" i="1"/>
  <c r="DI56" i="1"/>
  <c r="DU56" i="1"/>
  <c r="DK41" i="1"/>
  <c r="DW41" i="1"/>
  <c r="DP69" i="1"/>
  <c r="EB69" i="1"/>
  <c r="DL98" i="1"/>
  <c r="DX98" i="1"/>
  <c r="DS18" i="1"/>
  <c r="EE18" i="1"/>
  <c r="DR111" i="1"/>
  <c r="ED111" i="1"/>
  <c r="DK22" i="1"/>
  <c r="DW22" i="1"/>
  <c r="DO78" i="1"/>
  <c r="EA78" i="1"/>
  <c r="DK139" i="1"/>
  <c r="DW139" i="1"/>
  <c r="DQ36" i="1"/>
  <c r="EC36" i="1"/>
  <c r="DL125" i="1"/>
  <c r="DX125" i="1"/>
  <c r="DP19" i="1"/>
  <c r="EB19" i="1"/>
  <c r="DM78" i="1"/>
  <c r="DY78" i="1"/>
  <c r="DR47" i="1"/>
  <c r="ED47" i="1"/>
  <c r="DN141" i="1"/>
  <c r="DZ141" i="1"/>
  <c r="DK49" i="1"/>
  <c r="DW49" i="1"/>
  <c r="DL95" i="1"/>
  <c r="DX95" i="1"/>
  <c r="DQ123" i="1"/>
  <c r="EC123" i="1"/>
  <c r="DO6" i="1"/>
  <c r="EA6" i="1"/>
  <c r="DI20" i="1"/>
  <c r="DU20" i="1"/>
  <c r="DS147" i="1"/>
  <c r="EE147" i="1"/>
  <c r="DN154" i="1"/>
  <c r="DZ154" i="1"/>
  <c r="DJ27" i="1"/>
  <c r="DV27" i="1"/>
  <c r="DL30" i="1"/>
  <c r="DX30" i="1"/>
  <c r="DN50" i="1"/>
  <c r="DZ50" i="1"/>
  <c r="DS78" i="1"/>
  <c r="EE78" i="1"/>
  <c r="DJ53" i="1"/>
  <c r="DV53" i="1"/>
  <c r="DJ127" i="1"/>
  <c r="DV127" i="1"/>
  <c r="DN119" i="1"/>
  <c r="DZ119" i="1"/>
  <c r="DL58" i="1"/>
  <c r="DX58" i="1"/>
  <c r="DK65" i="1"/>
  <c r="DW65" i="1"/>
  <c r="DK106" i="1"/>
  <c r="DW106" i="1"/>
  <c r="DR123" i="1"/>
  <c r="ED123" i="1"/>
  <c r="DP99" i="1"/>
  <c r="EB99" i="1"/>
  <c r="DR73" i="1"/>
  <c r="ED73" i="1"/>
  <c r="DM122" i="1"/>
  <c r="DY122" i="1"/>
  <c r="DL99" i="1"/>
  <c r="DX99" i="1"/>
  <c r="DN68" i="1"/>
  <c r="DZ68" i="1"/>
  <c r="DP63" i="1"/>
  <c r="EB63" i="1"/>
  <c r="DO8" i="1"/>
  <c r="EA8" i="1"/>
  <c r="DN135" i="1"/>
  <c r="DZ135" i="1"/>
  <c r="DT38" i="1"/>
  <c r="EF38" i="1"/>
  <c r="DN114" i="1"/>
  <c r="DZ114" i="1"/>
  <c r="DM51" i="1"/>
  <c r="DY51" i="1"/>
  <c r="DI106" i="1"/>
  <c r="DU106" i="1"/>
  <c r="DJ120" i="1"/>
  <c r="DV120" i="1"/>
  <c r="DK75" i="1"/>
  <c r="DW75" i="1"/>
  <c r="DM32" i="1"/>
  <c r="DY32" i="1"/>
  <c r="DL119" i="1"/>
  <c r="DX119" i="1"/>
  <c r="DN16" i="1"/>
  <c r="DZ16" i="1"/>
  <c r="DO90" i="1"/>
  <c r="EA90" i="1"/>
  <c r="DO30" i="1"/>
  <c r="EA30" i="1"/>
  <c r="DP116" i="1"/>
  <c r="EB116" i="1"/>
  <c r="DS51" i="1"/>
  <c r="EE51" i="1"/>
  <c r="DT18" i="1"/>
  <c r="EF18" i="1"/>
  <c r="DQ64" i="1"/>
  <c r="EC64" i="1"/>
  <c r="DN121" i="1"/>
  <c r="DZ121" i="1"/>
  <c r="DP71" i="1"/>
  <c r="EB71" i="1"/>
  <c r="DK100" i="1"/>
  <c r="DW100" i="1"/>
  <c r="DR13" i="1"/>
  <c r="ED13" i="1"/>
  <c r="DM77" i="1"/>
  <c r="DY77" i="1"/>
  <c r="DJ130" i="1"/>
  <c r="DV130" i="1"/>
  <c r="DL135" i="1"/>
  <c r="DX135" i="1"/>
  <c r="DT16" i="1"/>
  <c r="EF16" i="1"/>
  <c r="DS101" i="1"/>
  <c r="EE101" i="1"/>
  <c r="DK37" i="1"/>
  <c r="DW37" i="1"/>
  <c r="DJ84" i="1"/>
  <c r="DV84" i="1"/>
  <c r="DL26" i="1"/>
  <c r="DX26" i="1"/>
  <c r="DQ62" i="1"/>
  <c r="EC62" i="1"/>
  <c r="DL24" i="1"/>
  <c r="DX24" i="1"/>
  <c r="DT144" i="1"/>
  <c r="EF144" i="1"/>
  <c r="DO93" i="1"/>
  <c r="EA93" i="1"/>
  <c r="DP39" i="1"/>
  <c r="EB39" i="1"/>
  <c r="DL127" i="1"/>
  <c r="DX127" i="1"/>
  <c r="DS104" i="1"/>
  <c r="EE104" i="1"/>
  <c r="DS155" i="1"/>
  <c r="EE155" i="1"/>
  <c r="DT110" i="1"/>
  <c r="EF110" i="1"/>
  <c r="DL118" i="1"/>
  <c r="DX118" i="1"/>
  <c r="DK20" i="1"/>
  <c r="DW20" i="1"/>
  <c r="DO80" i="1"/>
  <c r="EA80" i="1"/>
  <c r="DS53" i="1"/>
  <c r="EE53" i="1"/>
  <c r="DS128" i="1"/>
  <c r="EE128" i="1"/>
  <c r="DT13" i="1"/>
  <c r="EF13" i="1"/>
  <c r="DK133" i="1"/>
  <c r="DW133" i="1"/>
  <c r="DI6" i="1"/>
  <c r="DU6" i="1"/>
  <c r="DQ35" i="1"/>
  <c r="EC35" i="1"/>
  <c r="DT123" i="1"/>
  <c r="EF123" i="1"/>
  <c r="DL128" i="1"/>
  <c r="DX128" i="1"/>
  <c r="DO23" i="1"/>
  <c r="EA23" i="1"/>
  <c r="DN140" i="1"/>
  <c r="DZ140" i="1"/>
  <c r="DO100" i="1"/>
  <c r="EA100" i="1"/>
  <c r="DL31" i="1"/>
  <c r="DX31" i="1"/>
  <c r="DO54" i="1"/>
  <c r="EA54" i="1"/>
  <c r="DM100" i="1"/>
  <c r="DY100" i="1"/>
  <c r="DM140" i="1"/>
  <c r="DY140" i="1"/>
  <c r="DM47" i="1"/>
  <c r="DY47" i="1"/>
  <c r="DT74" i="1"/>
  <c r="EF74" i="1"/>
  <c r="DS150" i="1"/>
  <c r="EE150" i="1"/>
  <c r="DT120" i="1"/>
  <c r="EF120" i="1"/>
  <c r="DT79" i="1"/>
  <c r="EF79" i="1"/>
  <c r="DJ76" i="1"/>
  <c r="DV76" i="1"/>
  <c r="DT7" i="1"/>
  <c r="EF7" i="1"/>
  <c r="DS148" i="1"/>
  <c r="EE148" i="1"/>
  <c r="DQ82" i="1"/>
  <c r="EC82" i="1"/>
  <c r="DP53" i="1"/>
  <c r="EB53" i="1"/>
  <c r="DT133" i="1"/>
  <c r="EF133" i="1"/>
  <c r="DK55" i="1"/>
  <c r="DW55" i="1"/>
  <c r="DI47" i="1"/>
  <c r="DU47" i="1"/>
  <c r="DN71" i="1"/>
  <c r="DZ71" i="1"/>
  <c r="DT35" i="1"/>
  <c r="EF35" i="1"/>
  <c r="DL41" i="1"/>
  <c r="DX41" i="1"/>
  <c r="DK45" i="1"/>
  <c r="DW45" i="1"/>
  <c r="DR33" i="1"/>
  <c r="ED33" i="1"/>
  <c r="DJ86" i="1"/>
  <c r="DV86" i="1"/>
  <c r="DS54" i="1"/>
  <c r="EE54" i="1"/>
  <c r="DO17" i="1"/>
  <c r="EA17" i="1"/>
  <c r="DR127" i="1"/>
  <c r="ED127" i="1"/>
  <c r="DL137" i="1"/>
  <c r="DX137" i="1"/>
  <c r="DK88" i="1"/>
  <c r="DW88" i="1"/>
  <c r="DK12" i="1"/>
  <c r="DW12" i="1"/>
  <c r="DN54" i="1"/>
  <c r="DZ54" i="1"/>
  <c r="DI88" i="1"/>
  <c r="DU88" i="1"/>
  <c r="DM9" i="1"/>
  <c r="DY9" i="1"/>
  <c r="DL132" i="1"/>
  <c r="DX132" i="1"/>
  <c r="DN85" i="1"/>
  <c r="DZ85" i="1"/>
  <c r="DR27" i="1"/>
  <c r="ED27" i="1"/>
  <c r="DL134" i="1"/>
  <c r="DX134" i="1"/>
  <c r="DQ113" i="1"/>
  <c r="EC113" i="1"/>
  <c r="DO27" i="1"/>
  <c r="EA27" i="1"/>
  <c r="DN73" i="1"/>
  <c r="DZ73" i="1"/>
  <c r="DT105" i="1"/>
  <c r="EF105" i="1"/>
  <c r="DK98" i="1"/>
  <c r="DW98" i="1"/>
  <c r="DT6" i="1"/>
  <c r="EF6" i="1"/>
  <c r="DN60" i="1"/>
  <c r="DZ60" i="1"/>
  <c r="DM111" i="1"/>
  <c r="DY111" i="1"/>
  <c r="DK138" i="1"/>
  <c r="DW138" i="1"/>
  <c r="DM63" i="1"/>
  <c r="DY63" i="1"/>
  <c r="DL155" i="1"/>
  <c r="DX155" i="1"/>
  <c r="DQ139" i="1"/>
  <c r="EC139" i="1"/>
  <c r="DS35" i="1"/>
  <c r="EE35" i="1"/>
  <c r="DT152" i="1"/>
  <c r="EF152" i="1"/>
  <c r="DK39" i="1"/>
  <c r="DW39" i="1"/>
  <c r="DL123" i="1"/>
  <c r="DX123" i="1"/>
  <c r="DM137" i="1"/>
  <c r="DY137" i="1"/>
  <c r="DM146" i="1"/>
  <c r="DY146" i="1"/>
  <c r="DO76" i="1"/>
  <c r="EA76" i="1"/>
  <c r="DP138" i="1"/>
  <c r="EB138" i="1"/>
  <c r="DN94" i="1"/>
  <c r="DZ94" i="1"/>
  <c r="DL116" i="1"/>
  <c r="DX116" i="1"/>
  <c r="DP72" i="1"/>
  <c r="EB72" i="1"/>
  <c r="DJ55" i="1"/>
  <c r="DV55" i="1"/>
  <c r="DI13" i="1"/>
  <c r="DU13" i="1"/>
  <c r="DQ58" i="1"/>
  <c r="EC58" i="1"/>
  <c r="DP112" i="1"/>
  <c r="EB112" i="1"/>
  <c r="DR106" i="1"/>
  <c r="ED106" i="1"/>
  <c r="DR108" i="1"/>
  <c r="ED108" i="1"/>
  <c r="DL35" i="1"/>
  <c r="DX35" i="1"/>
  <c r="DL46" i="1"/>
  <c r="DX46" i="1"/>
  <c r="DS80" i="1"/>
  <c r="EE80" i="1"/>
  <c r="DO110" i="1"/>
  <c r="EA110" i="1"/>
  <c r="DL39" i="1"/>
  <c r="DX39" i="1"/>
  <c r="DM106" i="1"/>
  <c r="DY106" i="1"/>
  <c r="DQ47" i="1"/>
  <c r="EC47" i="1"/>
  <c r="DS153" i="1"/>
  <c r="EE153" i="1"/>
  <c r="DP34" i="1"/>
  <c r="EB34" i="1"/>
  <c r="DP132" i="1"/>
  <c r="EB132" i="1"/>
  <c r="DN87" i="1"/>
  <c r="DZ87" i="1"/>
  <c r="DQ151" i="1"/>
  <c r="EC151" i="1"/>
  <c r="DJ29" i="1"/>
  <c r="DV29" i="1"/>
  <c r="DJ90" i="1"/>
  <c r="DV90" i="1"/>
  <c r="DT137" i="1"/>
  <c r="EF137" i="1"/>
  <c r="DT125" i="1"/>
  <c r="EF125" i="1"/>
  <c r="DI146" i="1"/>
  <c r="DU146" i="1"/>
  <c r="DI113" i="1"/>
  <c r="DU113" i="1"/>
  <c r="DJ105" i="1"/>
  <c r="DV105" i="1"/>
  <c r="DN32" i="1"/>
  <c r="DZ32" i="1"/>
  <c r="DK86" i="1"/>
  <c r="DW86" i="1"/>
  <c r="DT48" i="1"/>
  <c r="EF48" i="1"/>
  <c r="DN122" i="1"/>
  <c r="DZ122" i="1"/>
  <c r="DN95" i="1"/>
  <c r="DZ95" i="1"/>
  <c r="DQ11" i="1"/>
  <c r="EC11" i="1"/>
  <c r="DI105" i="1"/>
  <c r="DU105" i="1"/>
  <c r="DP65" i="1"/>
  <c r="EB65" i="1"/>
  <c r="DR21" i="1"/>
  <c r="ED21" i="1"/>
  <c r="DR56" i="1"/>
  <c r="ED56" i="1"/>
  <c r="DO129" i="1"/>
  <c r="EA129" i="1"/>
  <c r="DP12" i="1"/>
  <c r="EB12" i="1"/>
  <c r="DK137" i="1"/>
  <c r="DW137" i="1"/>
  <c r="DP10" i="1"/>
  <c r="EB10" i="1"/>
  <c r="DK87" i="1"/>
  <c r="DW87" i="1"/>
  <c r="DO58" i="1"/>
  <c r="EA58" i="1"/>
  <c r="DR25" i="1"/>
  <c r="ED25" i="1"/>
  <c r="DO55" i="1"/>
  <c r="EA55" i="1"/>
  <c r="DK85" i="1"/>
  <c r="DW85" i="1"/>
  <c r="DO83" i="1"/>
  <c r="EA83" i="1"/>
  <c r="DI61" i="1"/>
  <c r="DU61" i="1"/>
  <c r="DP97" i="1"/>
  <c r="EB97" i="1"/>
  <c r="DJ32" i="1"/>
  <c r="DV32" i="1"/>
  <c r="DS110" i="1"/>
  <c r="EE110" i="1"/>
  <c r="DR119" i="1"/>
  <c r="ED119" i="1"/>
  <c r="DT78" i="1"/>
  <c r="EF78" i="1"/>
  <c r="DO32" i="1"/>
  <c r="EA32" i="1"/>
  <c r="DJ12" i="1"/>
  <c r="DV12" i="1"/>
  <c r="DI11" i="1"/>
  <c r="DU11" i="1"/>
  <c r="DQ83" i="1"/>
  <c r="EC83" i="1"/>
  <c r="DQ72" i="1"/>
  <c r="EC72" i="1"/>
  <c r="DJ104" i="1"/>
  <c r="DV104" i="1"/>
  <c r="DQ136" i="1"/>
  <c r="EC136" i="1"/>
  <c r="DN33" i="1"/>
  <c r="DZ33" i="1"/>
  <c r="DK124" i="1"/>
  <c r="DW124" i="1"/>
  <c r="DQ98" i="1"/>
  <c r="EC98" i="1"/>
  <c r="DR38" i="1"/>
  <c r="ED38" i="1"/>
  <c r="DO77" i="1"/>
  <c r="EA77" i="1"/>
  <c r="DR98" i="1"/>
  <c r="ED98" i="1"/>
  <c r="DI43" i="1"/>
  <c r="DU43" i="1"/>
  <c r="DQ147" i="1"/>
  <c r="EC147" i="1"/>
  <c r="DO59" i="1"/>
  <c r="EA59" i="1"/>
  <c r="DO14" i="1"/>
  <c r="EA14" i="1"/>
  <c r="DQ102" i="1"/>
  <c r="EC102" i="1"/>
  <c r="DN57" i="1"/>
  <c r="DZ57" i="1"/>
  <c r="DK109" i="1"/>
  <c r="DW109" i="1"/>
  <c r="DK58" i="1"/>
  <c r="DW58" i="1"/>
  <c r="DN17" i="1"/>
  <c r="DZ17" i="1"/>
  <c r="DP81" i="1"/>
  <c r="EB81" i="1"/>
  <c r="DP125" i="1"/>
  <c r="EB125" i="1"/>
  <c r="DR93" i="1"/>
  <c r="ED93" i="1"/>
  <c r="DP57" i="1"/>
  <c r="EB57" i="1"/>
  <c r="DO118" i="1"/>
  <c r="EA118" i="1"/>
  <c r="DM53" i="1"/>
  <c r="DY53" i="1"/>
  <c r="DR26" i="1"/>
  <c r="ED26" i="1"/>
  <c r="DP102" i="1"/>
  <c r="EB102" i="1"/>
  <c r="DN153" i="1"/>
  <c r="DZ153" i="1"/>
  <c r="DQ128" i="1"/>
  <c r="EC128" i="1"/>
  <c r="DQ104" i="1"/>
  <c r="EC104" i="1"/>
  <c r="DQ142" i="1"/>
  <c r="EC142" i="1"/>
  <c r="DJ95" i="1"/>
  <c r="DV95" i="1"/>
  <c r="DO89" i="1"/>
  <c r="EA89" i="1"/>
  <c r="DI152" i="1"/>
  <c r="DU152" i="1"/>
  <c r="DO134" i="1"/>
  <c r="EA134" i="1"/>
  <c r="DP145" i="1"/>
  <c r="EB145" i="1"/>
  <c r="DP108" i="1"/>
  <c r="EB108" i="1"/>
  <c r="DN96" i="1"/>
  <c r="DZ96" i="1"/>
  <c r="DR94" i="1"/>
  <c r="ED94" i="1"/>
  <c r="DS20" i="1"/>
  <c r="EE20" i="1"/>
  <c r="DS61" i="1"/>
  <c r="EE61" i="1"/>
  <c r="DQ110" i="1"/>
  <c r="EC110" i="1"/>
  <c r="DN155" i="1"/>
  <c r="DZ155" i="1"/>
  <c r="DT20" i="1"/>
  <c r="EF20" i="1"/>
  <c r="DR10" i="1"/>
  <c r="ED10" i="1"/>
  <c r="DT138" i="1"/>
  <c r="EF138" i="1"/>
  <c r="DT27" i="1"/>
  <c r="EF27" i="1"/>
  <c r="DL151" i="1"/>
  <c r="DX151" i="1"/>
  <c r="DL19" i="1"/>
  <c r="DX19" i="1"/>
  <c r="DR36" i="1"/>
  <c r="ED36" i="1"/>
  <c r="DM18" i="1"/>
  <c r="DY18" i="1"/>
  <c r="DS136" i="1"/>
  <c r="EE136" i="1"/>
  <c r="DS127" i="1"/>
  <c r="EE127" i="1"/>
  <c r="DI53" i="1"/>
  <c r="DU53" i="1"/>
  <c r="DI142" i="1"/>
  <c r="DU142" i="1"/>
  <c r="DM91" i="1"/>
  <c r="DY91" i="1"/>
  <c r="DT62" i="1"/>
  <c r="EF62" i="1"/>
  <c r="DJ20" i="1"/>
  <c r="DV20" i="1"/>
  <c r="DI77" i="1"/>
  <c r="DU77" i="1"/>
  <c r="DO152" i="1"/>
  <c r="EA152" i="1"/>
  <c r="DT8" i="1"/>
  <c r="EF8" i="1"/>
  <c r="DT117" i="1"/>
  <c r="EF117" i="1"/>
  <c r="DS115" i="1"/>
  <c r="EE115" i="1"/>
  <c r="DN104" i="1"/>
  <c r="DZ104" i="1"/>
  <c r="DN37" i="1"/>
  <c r="DZ37" i="1"/>
  <c r="DI135" i="1"/>
  <c r="DU135" i="1"/>
  <c r="DN14" i="1"/>
  <c r="DZ14" i="1"/>
  <c r="DP75" i="1"/>
  <c r="EB75" i="1"/>
  <c r="DP92" i="1"/>
  <c r="EB92" i="1"/>
  <c r="DM50" i="1"/>
  <c r="DY50" i="1"/>
  <c r="DM150" i="1"/>
  <c r="DY150" i="1"/>
  <c r="DP133" i="1"/>
  <c r="EB133" i="1"/>
  <c r="DO114" i="1"/>
  <c r="EA114" i="1"/>
  <c r="DT127" i="1"/>
  <c r="EF127" i="1"/>
  <c r="DL62" i="1"/>
  <c r="DX62" i="1"/>
  <c r="DO35" i="1"/>
  <c r="EA35" i="1"/>
  <c r="DL10" i="1"/>
  <c r="DX10" i="1"/>
  <c r="DQ118" i="1"/>
  <c r="EC118" i="1"/>
  <c r="DT17" i="1"/>
  <c r="EF17" i="1"/>
  <c r="DS33" i="1"/>
  <c r="EE33" i="1"/>
  <c r="DS143" i="1"/>
  <c r="EE143" i="1"/>
  <c r="DK35" i="1"/>
  <c r="DW35" i="1"/>
  <c r="DK16" i="1"/>
  <c r="DW16" i="1"/>
  <c r="DN100" i="1"/>
  <c r="DZ100" i="1"/>
  <c r="DK18" i="1"/>
  <c r="DW18" i="1"/>
  <c r="DK152" i="1"/>
  <c r="DW152" i="1"/>
  <c r="DN123" i="1"/>
  <c r="DZ123" i="1"/>
  <c r="DM139" i="1"/>
  <c r="DY139" i="1"/>
  <c r="DT141" i="1"/>
  <c r="EF141" i="1"/>
  <c r="DS113" i="1"/>
  <c r="EE113" i="1"/>
  <c r="DT107" i="1"/>
  <c r="EF107" i="1"/>
  <c r="DI148" i="1"/>
  <c r="DU148" i="1"/>
  <c r="DN38" i="1"/>
  <c r="DZ38" i="1"/>
  <c r="DN89" i="1"/>
  <c r="DZ89" i="1"/>
  <c r="DI36" i="1"/>
  <c r="DU36" i="1"/>
  <c r="DT92" i="1"/>
  <c r="EF92" i="1"/>
  <c r="DL121" i="1"/>
  <c r="DX121" i="1"/>
  <c r="DM14" i="1"/>
  <c r="DY14" i="1"/>
  <c r="DL51" i="1"/>
  <c r="DX51" i="1"/>
  <c r="DQ144" i="1"/>
  <c r="EC144" i="1"/>
  <c r="DO69" i="1"/>
  <c r="EA69" i="1"/>
  <c r="DM82" i="1"/>
  <c r="DY82" i="1"/>
  <c r="DN112" i="1"/>
  <c r="DZ112" i="1"/>
  <c r="DP70" i="1"/>
  <c r="EB70" i="1"/>
  <c r="DI58" i="1"/>
  <c r="DU58" i="1"/>
  <c r="DO112" i="1"/>
  <c r="EA112" i="1"/>
  <c r="DL72" i="1"/>
  <c r="DX72" i="1"/>
  <c r="DI145" i="1"/>
  <c r="DU145" i="1"/>
  <c r="DT84" i="1"/>
  <c r="EF84" i="1"/>
  <c r="DN130" i="1"/>
  <c r="DZ130" i="1"/>
  <c r="DQ107" i="1"/>
  <c r="EC107" i="1"/>
  <c r="DI70" i="1"/>
  <c r="DU70" i="1"/>
  <c r="DT29" i="1"/>
  <c r="EF29" i="1"/>
  <c r="DI119" i="1"/>
  <c r="DU119" i="1"/>
  <c r="DT24" i="1"/>
  <c r="EF24" i="1"/>
  <c r="DK79" i="1"/>
  <c r="DW79" i="1"/>
  <c r="DJ22" i="1"/>
  <c r="DV22" i="1"/>
  <c r="DN103" i="1"/>
  <c r="DZ103" i="1"/>
  <c r="DR31" i="1"/>
  <c r="ED31" i="1"/>
  <c r="DP68" i="1"/>
  <c r="EB68" i="1"/>
  <c r="DT103" i="1"/>
  <c r="EF103" i="1"/>
  <c r="DK95" i="1"/>
  <c r="DW95" i="1"/>
  <c r="DN58" i="1"/>
  <c r="DZ58" i="1"/>
  <c r="DJ18" i="1"/>
  <c r="DV18" i="1"/>
  <c r="DJ153" i="1"/>
  <c r="DV153" i="1"/>
  <c r="DJ41" i="1"/>
  <c r="DV41" i="1"/>
  <c r="DT88" i="1"/>
  <c r="EF88" i="1"/>
  <c r="DL66" i="1"/>
  <c r="DX66" i="1"/>
  <c r="DK145" i="1"/>
  <c r="DW145" i="1"/>
  <c r="DR78" i="1"/>
  <c r="ED78" i="1"/>
  <c r="DJ154" i="1"/>
  <c r="DV154" i="1"/>
  <c r="DP31" i="1"/>
  <c r="EB31" i="1"/>
  <c r="DL147" i="1"/>
  <c r="DX147" i="1"/>
  <c r="DK46" i="1"/>
  <c r="DW46" i="1"/>
  <c r="DT147" i="1"/>
  <c r="EF147" i="1"/>
  <c r="DJ71" i="1"/>
  <c r="DV71" i="1"/>
  <c r="DL6" i="1"/>
  <c r="DX6" i="1"/>
  <c r="DL68" i="1"/>
  <c r="DX68" i="1"/>
  <c r="DT80" i="1"/>
  <c r="EF80" i="1"/>
  <c r="DT61" i="1"/>
  <c r="EF61" i="1"/>
  <c r="DJ119" i="1"/>
  <c r="DV119" i="1"/>
  <c r="DS40" i="1"/>
  <c r="EE40" i="1"/>
  <c r="DQ46" i="1"/>
  <c r="EC46" i="1"/>
  <c r="DQ14" i="1"/>
  <c r="EC14" i="1"/>
  <c r="DS121" i="1"/>
  <c r="EE121" i="1"/>
  <c r="DQ87" i="1"/>
  <c r="EC87" i="1"/>
  <c r="DT100" i="1"/>
  <c r="EF100" i="1"/>
  <c r="DO125" i="1"/>
  <c r="EA125" i="1"/>
  <c r="DO101" i="1"/>
  <c r="EA101" i="1"/>
  <c r="DR74" i="1"/>
  <c r="ED74" i="1"/>
  <c r="DS56" i="1"/>
  <c r="EE56" i="1"/>
  <c r="DT36" i="1"/>
  <c r="EF36" i="1"/>
  <c r="DI118" i="1"/>
  <c r="DU118" i="1"/>
  <c r="DN148" i="1"/>
  <c r="DZ148" i="1"/>
  <c r="DN117" i="1"/>
  <c r="DZ117" i="1"/>
  <c r="DP59" i="1"/>
  <c r="EB59" i="1"/>
  <c r="DL7" i="1"/>
  <c r="DX7" i="1"/>
  <c r="DN145" i="1"/>
  <c r="DZ145" i="1"/>
  <c r="DL50" i="1"/>
  <c r="DX50" i="1"/>
  <c r="DO136" i="1"/>
  <c r="EA136" i="1"/>
  <c r="DS146" i="1"/>
  <c r="EE146" i="1"/>
  <c r="DM104" i="1"/>
  <c r="DY104" i="1"/>
  <c r="DS10" i="1"/>
  <c r="EE10" i="1"/>
  <c r="DM88" i="1"/>
  <c r="DY88" i="1"/>
  <c r="DJ39" i="1"/>
  <c r="DV39" i="1"/>
  <c r="DS94" i="1"/>
  <c r="EE94" i="1"/>
  <c r="DL131" i="1"/>
  <c r="DX131" i="1"/>
  <c r="DL104" i="1"/>
  <c r="DX104" i="1"/>
  <c r="DQ71" i="1"/>
  <c r="EC71" i="1"/>
  <c r="DL88" i="1"/>
  <c r="DX88" i="1"/>
  <c r="DQ125" i="1"/>
  <c r="EC125" i="1"/>
  <c r="DI57" i="1"/>
  <c r="DU57" i="1"/>
  <c r="DR95" i="1"/>
  <c r="ED95" i="1"/>
  <c r="DL13" i="1"/>
  <c r="DX13" i="1"/>
  <c r="DS102" i="1"/>
  <c r="EE102" i="1"/>
  <c r="DN136" i="1"/>
  <c r="DZ136" i="1"/>
  <c r="DJ125" i="1"/>
  <c r="DV125" i="1"/>
  <c r="DO38" i="1"/>
  <c r="EA38" i="1"/>
  <c r="DS125" i="1"/>
  <c r="EE125" i="1"/>
  <c r="DS99" i="1"/>
  <c r="EE99" i="1"/>
  <c r="DI92" i="1"/>
  <c r="DU92" i="1"/>
  <c r="DK90" i="1"/>
  <c r="DW90" i="1"/>
  <c r="DL67" i="1"/>
  <c r="DX67" i="1"/>
  <c r="DN36" i="1"/>
  <c r="DZ36" i="1"/>
  <c r="DJ75" i="1"/>
  <c r="DV75" i="1"/>
  <c r="DQ148" i="1"/>
  <c r="EC148" i="1"/>
  <c r="DL133" i="1"/>
  <c r="DX133" i="1"/>
  <c r="DP88" i="1"/>
  <c r="EB88" i="1"/>
  <c r="DN66" i="1"/>
  <c r="DZ66" i="1"/>
  <c r="DP148" i="1"/>
  <c r="EB148" i="1"/>
  <c r="DJ89" i="1"/>
  <c r="DV89" i="1"/>
  <c r="DN29" i="1"/>
  <c r="DZ29" i="1"/>
  <c r="DR39" i="1"/>
  <c r="ED39" i="1"/>
  <c r="DR147" i="1"/>
  <c r="ED147" i="1"/>
  <c r="DS82" i="1"/>
  <c r="EE82" i="1"/>
  <c r="DI18" i="1"/>
  <c r="DU18" i="1"/>
  <c r="DI90" i="1"/>
  <c r="DU90" i="1"/>
  <c r="DQ43" i="1"/>
  <c r="EC43" i="1"/>
  <c r="DS114" i="1"/>
  <c r="EE114" i="1"/>
  <c r="DK129" i="1"/>
  <c r="DW129" i="1"/>
  <c r="DQ18" i="1"/>
  <c r="EC18" i="1"/>
  <c r="DR35" i="1"/>
  <c r="ED35" i="1"/>
  <c r="DN105" i="1"/>
  <c r="DZ105" i="1"/>
  <c r="DQ120" i="1"/>
  <c r="EC120" i="1"/>
  <c r="DJ50" i="1"/>
  <c r="DV50" i="1"/>
  <c r="DJ79" i="1"/>
  <c r="DV79" i="1"/>
  <c r="DK73" i="1"/>
  <c r="DW73" i="1"/>
  <c r="DP50" i="1"/>
  <c r="EB50" i="1"/>
  <c r="DJ80" i="1"/>
  <c r="DV80" i="1"/>
  <c r="DT42" i="1"/>
  <c r="EF42" i="1"/>
  <c r="DL55" i="1"/>
  <c r="DX55" i="1"/>
  <c r="DJ143" i="1"/>
  <c r="DV143" i="1"/>
  <c r="DP154" i="1"/>
  <c r="EB154" i="1"/>
  <c r="DP6" i="1"/>
  <c r="EB6" i="1"/>
  <c r="DO97" i="1"/>
  <c r="EA97" i="1"/>
  <c r="DQ106" i="1"/>
  <c r="EC106" i="1"/>
  <c r="DR137" i="1"/>
  <c r="ED137" i="1"/>
  <c r="DM133" i="1"/>
  <c r="DY133" i="1"/>
  <c r="DP77" i="1"/>
  <c r="EB77" i="1"/>
  <c r="DQ33" i="1"/>
  <c r="EC33" i="1"/>
  <c r="DQ6" i="1"/>
  <c r="EC6" i="1"/>
  <c r="DM54" i="1"/>
  <c r="DY54" i="1"/>
  <c r="DK59" i="1"/>
  <c r="DW59" i="1"/>
  <c r="DN65" i="1"/>
  <c r="DZ65" i="1"/>
  <c r="DO137" i="1"/>
  <c r="EA137" i="1"/>
  <c r="DJ81" i="1"/>
  <c r="DV81" i="1"/>
  <c r="DR115" i="1"/>
  <c r="ED115" i="1"/>
  <c r="DP106" i="1"/>
  <c r="EB106" i="1"/>
  <c r="DT94" i="1"/>
  <c r="EF94" i="1"/>
  <c r="DN46" i="1"/>
  <c r="DZ46" i="1"/>
  <c r="DO48" i="1"/>
  <c r="EA48" i="1"/>
  <c r="DP89" i="1"/>
  <c r="EB89" i="1"/>
  <c r="DR52" i="1"/>
  <c r="ED52" i="1"/>
  <c r="DP139" i="1"/>
  <c r="EB139" i="1"/>
  <c r="DO9" i="1"/>
  <c r="EA9" i="1"/>
  <c r="DR76" i="1"/>
  <c r="ED76" i="1"/>
  <c r="DR64" i="1"/>
  <c r="ED64" i="1"/>
  <c r="DT81" i="1"/>
  <c r="EF81" i="1"/>
  <c r="DK118" i="1"/>
  <c r="DW118" i="1"/>
  <c r="DK13" i="1"/>
  <c r="DW13" i="1"/>
  <c r="DM143" i="1"/>
  <c r="DY143" i="1"/>
  <c r="DR30" i="1"/>
  <c r="ED30" i="1"/>
  <c r="DQ27" i="1"/>
  <c r="EC27" i="1"/>
  <c r="DR46" i="1"/>
  <c r="ED46" i="1"/>
  <c r="DN48" i="1"/>
  <c r="DZ48" i="1"/>
  <c r="DO46" i="1"/>
  <c r="EA46" i="1"/>
  <c r="DI139" i="1"/>
  <c r="DU139" i="1"/>
  <c r="DN99" i="1"/>
  <c r="DZ99" i="1"/>
  <c r="DJ70" i="1"/>
  <c r="DV70" i="1"/>
  <c r="DN144" i="1"/>
  <c r="DZ144" i="1"/>
  <c r="DI116" i="1"/>
  <c r="DU116" i="1"/>
  <c r="DM76" i="1"/>
  <c r="DY76" i="1"/>
  <c r="DR81" i="1"/>
  <c r="ED81" i="1"/>
  <c r="DO98" i="1"/>
  <c r="EA98" i="1"/>
  <c r="DO72" i="1"/>
  <c r="EA72" i="1"/>
  <c r="DO139" i="1"/>
  <c r="EA139" i="1"/>
  <c r="DO143" i="1"/>
  <c r="EA143" i="1"/>
  <c r="DQ26" i="1"/>
  <c r="EC26" i="1"/>
  <c r="DR48" i="1"/>
  <c r="ED48" i="1"/>
  <c r="DN13" i="1"/>
  <c r="DZ13" i="1"/>
  <c r="DR41" i="1"/>
  <c r="ED41" i="1"/>
  <c r="DO123" i="1"/>
  <c r="EA123" i="1"/>
  <c r="DO43" i="1"/>
  <c r="EA43" i="1"/>
  <c r="DP146" i="1"/>
  <c r="EB146" i="1"/>
  <c r="DP49" i="1"/>
  <c r="EB49" i="1"/>
  <c r="DO151" i="1"/>
  <c r="EA151" i="1"/>
  <c r="DN128" i="1"/>
  <c r="DZ128" i="1"/>
  <c r="DP36" i="1"/>
  <c r="EB36" i="1"/>
  <c r="DI45" i="1"/>
  <c r="DU45" i="1"/>
  <c r="DR141" i="1"/>
  <c r="ED141" i="1"/>
  <c r="DI95" i="1"/>
  <c r="DU95" i="1"/>
  <c r="DJ102" i="1"/>
  <c r="DV102" i="1"/>
  <c r="DR43" i="1"/>
  <c r="ED43" i="1"/>
  <c r="DJ136" i="1"/>
  <c r="DV136" i="1"/>
  <c r="DO64" i="1"/>
  <c r="EA64" i="1"/>
  <c r="DM86" i="1"/>
  <c r="DY86" i="1"/>
  <c r="DO13" i="1"/>
  <c r="EA13" i="1"/>
  <c r="DT23" i="1"/>
  <c r="EF23" i="1"/>
  <c r="DI74" i="1"/>
  <c r="DU74" i="1"/>
  <c r="DK112" i="1"/>
  <c r="DW112" i="1"/>
  <c r="DK127" i="1"/>
  <c r="DW127" i="1"/>
  <c r="DS65" i="1"/>
  <c r="EE65" i="1"/>
  <c r="DS11" i="1"/>
  <c r="EE11" i="1"/>
  <c r="DM118" i="1"/>
  <c r="DY118" i="1"/>
  <c r="DM94" i="1"/>
  <c r="DY94" i="1"/>
  <c r="DS47" i="1"/>
  <c r="EE47" i="1"/>
  <c r="DO19" i="1"/>
  <c r="EA19" i="1"/>
  <c r="DR19" i="1"/>
  <c r="ED19" i="1"/>
  <c r="DS141" i="1"/>
  <c r="EE141" i="1"/>
  <c r="DS13" i="1"/>
  <c r="EE13" i="1"/>
  <c r="DT86" i="1"/>
  <c r="EF86" i="1"/>
  <c r="DT50" i="1"/>
  <c r="EF50" i="1"/>
  <c r="DP103" i="1"/>
  <c r="EB103" i="1"/>
  <c r="DT155" i="1"/>
  <c r="EF155" i="1"/>
  <c r="DK43" i="1"/>
  <c r="DW43" i="1"/>
  <c r="DO84" i="1"/>
  <c r="EA84" i="1"/>
  <c r="DN24" i="1"/>
  <c r="DZ24" i="1"/>
  <c r="DS21" i="1"/>
  <c r="EE21" i="1"/>
  <c r="DM12" i="1"/>
  <c r="DY12" i="1"/>
  <c r="DM72" i="1"/>
  <c r="DY72" i="1"/>
  <c r="DN84" i="1"/>
  <c r="DZ84" i="1"/>
  <c r="DP94" i="1"/>
  <c r="EB94" i="1"/>
  <c r="DP28" i="1"/>
  <c r="EB28" i="1"/>
  <c r="DL149" i="1"/>
  <c r="DX149" i="1"/>
  <c r="DO11" i="1"/>
  <c r="EA11" i="1"/>
  <c r="DP150" i="1"/>
  <c r="EB150" i="1"/>
  <c r="DT46" i="1"/>
  <c r="EF46" i="1"/>
  <c r="DI37" i="1"/>
  <c r="DU37" i="1"/>
  <c r="DS124" i="1"/>
  <c r="EE124" i="1"/>
  <c r="DK68" i="1"/>
  <c r="DW68" i="1"/>
  <c r="DN115" i="1"/>
  <c r="DZ115" i="1"/>
  <c r="DQ39" i="1"/>
  <c r="EC39" i="1"/>
  <c r="DP67" i="1"/>
  <c r="EB67" i="1"/>
  <c r="DI86" i="1"/>
  <c r="DU86" i="1"/>
  <c r="DK61" i="1"/>
  <c r="DW61" i="1"/>
  <c r="DP21" i="1"/>
  <c r="EB21" i="1"/>
  <c r="DR51" i="1"/>
  <c r="ED51" i="1"/>
  <c r="DO126" i="1"/>
  <c r="EA126" i="1"/>
  <c r="DS59" i="1"/>
  <c r="EE59" i="1"/>
  <c r="DQ92" i="1"/>
  <c r="EC92" i="1"/>
  <c r="DT82" i="1"/>
  <c r="EF82" i="1"/>
  <c r="DL28" i="1"/>
  <c r="DX28" i="1"/>
  <c r="DK149" i="1"/>
  <c r="DW149" i="1"/>
  <c r="DM138" i="1"/>
  <c r="DY138" i="1"/>
  <c r="DM62" i="1"/>
  <c r="DY62" i="1"/>
  <c r="DK94" i="1"/>
  <c r="DW94" i="1"/>
  <c r="DI34" i="1"/>
  <c r="DU34" i="1"/>
  <c r="DJ73" i="1"/>
  <c r="DV73" i="1"/>
  <c r="DJ60" i="1"/>
  <c r="DV60" i="1"/>
  <c r="DQ52" i="1"/>
  <c r="EC52" i="1"/>
  <c r="DQ56" i="1"/>
  <c r="EC56" i="1"/>
  <c r="DS58" i="1"/>
  <c r="EE58" i="1"/>
  <c r="DT34" i="1"/>
  <c r="EF34" i="1"/>
  <c r="DL138" i="1"/>
  <c r="DX138" i="1"/>
  <c r="DR149" i="1"/>
  <c r="ED149" i="1"/>
  <c r="DL83" i="1"/>
  <c r="DX83" i="1"/>
  <c r="DR53" i="1"/>
  <c r="ED53" i="1"/>
  <c r="DJ100" i="1"/>
  <c r="DV100" i="1"/>
  <c r="DT14" i="1"/>
  <c r="EF14" i="1"/>
  <c r="DN113" i="1"/>
  <c r="DZ113" i="1"/>
  <c r="DM10" i="1"/>
  <c r="DY10" i="1"/>
  <c r="DM25" i="1"/>
  <c r="DY25" i="1"/>
  <c r="DM31" i="1"/>
  <c r="DY31" i="1"/>
  <c r="DR80" i="1"/>
  <c r="ED80" i="1"/>
  <c r="DL73" i="1"/>
  <c r="DX73" i="1"/>
  <c r="DL87" i="1"/>
  <c r="DX87" i="1"/>
  <c r="DS38" i="1"/>
  <c r="EE38" i="1"/>
  <c r="DT11" i="1"/>
  <c r="EF11" i="1"/>
  <c r="DI126" i="1"/>
  <c r="DU126" i="1"/>
  <c r="DN91" i="1"/>
  <c r="DZ91" i="1"/>
  <c r="DQ109" i="1"/>
  <c r="EC109" i="1"/>
  <c r="DQ145" i="1"/>
  <c r="EC145" i="1"/>
  <c r="DR153" i="1"/>
  <c r="ED153" i="1"/>
  <c r="DT142" i="1"/>
  <c r="EF142" i="1"/>
  <c r="DP7" i="1"/>
  <c r="EB7" i="1"/>
  <c r="DL106" i="1"/>
  <c r="DX106" i="1"/>
  <c r="DN34" i="1"/>
  <c r="DZ34" i="1"/>
  <c r="DS134" i="1"/>
  <c r="EE134" i="1"/>
  <c r="DS142" i="1"/>
  <c r="EE142" i="1"/>
  <c r="DR32" i="1"/>
  <c r="ED32" i="1"/>
  <c r="DL70" i="1"/>
  <c r="DX70" i="1"/>
  <c r="DJ96" i="1"/>
  <c r="DV96" i="1"/>
  <c r="DJ44" i="1"/>
  <c r="DV44" i="1"/>
  <c r="DL102" i="1"/>
  <c r="DX102" i="1"/>
  <c r="DO21" i="1"/>
  <c r="EA21" i="1"/>
  <c r="DI54" i="1"/>
  <c r="DU54" i="1"/>
  <c r="DJ106" i="1"/>
  <c r="DV106" i="1"/>
  <c r="DP60" i="1"/>
  <c r="EB60" i="1"/>
  <c r="DK11" i="1"/>
  <c r="DW11" i="1"/>
  <c r="DS14" i="1"/>
  <c r="EE14" i="1"/>
  <c r="DQ68" i="1"/>
  <c r="EC68" i="1"/>
  <c r="DK116" i="1"/>
  <c r="DW116" i="1"/>
  <c r="DJ116" i="1"/>
  <c r="DV116" i="1"/>
  <c r="DJ21" i="1"/>
  <c r="DV21" i="1"/>
  <c r="DM136" i="1"/>
  <c r="DY136" i="1"/>
  <c r="DJ114" i="1"/>
  <c r="DV114" i="1"/>
  <c r="DM145" i="1"/>
  <c r="DY145" i="1"/>
  <c r="DI84" i="1"/>
  <c r="DU84" i="1"/>
  <c r="DM155" i="1"/>
  <c r="DY155" i="1"/>
  <c r="DI82" i="1"/>
  <c r="DU82" i="1"/>
  <c r="DS63" i="1"/>
  <c r="EE63" i="1"/>
  <c r="DT10" i="1"/>
  <c r="EF10" i="1"/>
  <c r="DK25" i="1"/>
  <c r="DW25" i="1"/>
  <c r="DR34" i="1"/>
  <c r="ED34" i="1"/>
  <c r="DI98" i="1"/>
  <c r="DU98" i="1"/>
  <c r="DO148" i="1"/>
  <c r="EA148" i="1"/>
  <c r="DJ23" i="1"/>
  <c r="DV23" i="1"/>
  <c r="DS117" i="1"/>
  <c r="EE117" i="1"/>
  <c r="DR121" i="1"/>
  <c r="ED121" i="1"/>
  <c r="DT104" i="1"/>
  <c r="EF104" i="1"/>
  <c r="DO91" i="1"/>
  <c r="EA91" i="1"/>
  <c r="DS7" i="1"/>
  <c r="EE7" i="1"/>
  <c r="DL93" i="1"/>
  <c r="DX93" i="1"/>
  <c r="DJ30" i="1"/>
  <c r="DV30" i="1"/>
  <c r="DS50" i="1"/>
  <c r="EE50" i="1"/>
  <c r="DK111" i="1"/>
  <c r="DW111" i="1"/>
  <c r="DM141" i="1"/>
  <c r="DY141" i="1"/>
  <c r="DT9" i="1"/>
  <c r="EF9" i="1"/>
  <c r="DK14" i="1"/>
  <c r="DW14" i="1"/>
  <c r="DL108" i="1"/>
  <c r="DX108" i="1"/>
  <c r="DN10" i="1"/>
  <c r="DZ10" i="1"/>
  <c r="DS106" i="1"/>
  <c r="EE106" i="1"/>
  <c r="DM73" i="1"/>
  <c r="DY73" i="1"/>
  <c r="DL22" i="1"/>
  <c r="DX22" i="1"/>
  <c r="DK140" i="1"/>
  <c r="DW140" i="1"/>
  <c r="DJ150" i="1"/>
  <c r="DV150" i="1"/>
  <c r="DL25" i="1"/>
  <c r="DX25" i="1"/>
  <c r="DN133" i="1"/>
  <c r="DZ133" i="1"/>
  <c r="DM6" i="1"/>
  <c r="DY6" i="1"/>
  <c r="DI122" i="1"/>
  <c r="DU122" i="1"/>
  <c r="DK64" i="1"/>
  <c r="DW64" i="1"/>
  <c r="DL48" i="1"/>
  <c r="DX48" i="1"/>
  <c r="DL11" i="1"/>
  <c r="DX11" i="1"/>
  <c r="DR135" i="1"/>
  <c r="ED135" i="1"/>
  <c r="DL34" i="1"/>
  <c r="DX34" i="1"/>
  <c r="DM123" i="1"/>
  <c r="DY123" i="1"/>
  <c r="DN75" i="1"/>
  <c r="DZ75" i="1"/>
  <c r="DL154" i="1"/>
  <c r="DX154" i="1"/>
  <c r="DN83" i="1"/>
  <c r="DZ83" i="1"/>
  <c r="DT64" i="1"/>
  <c r="EF64" i="1"/>
  <c r="DJ133" i="1"/>
  <c r="DV133" i="1"/>
  <c r="DJ148" i="1"/>
  <c r="DV148" i="1"/>
  <c r="DS145" i="1"/>
  <c r="EE145" i="1"/>
  <c r="DT108" i="1"/>
  <c r="EF108" i="1"/>
  <c r="DK30" i="1"/>
  <c r="DW30" i="1"/>
  <c r="DS90" i="1"/>
  <c r="EE90" i="1"/>
  <c r="DS112" i="1"/>
  <c r="EE112" i="1"/>
  <c r="DJ17" i="1"/>
  <c r="DV17" i="1"/>
  <c r="DM84" i="1"/>
  <c r="DY84" i="1"/>
  <c r="DI150" i="1"/>
  <c r="DU150" i="1"/>
  <c r="DS89" i="1"/>
  <c r="EE89" i="1"/>
  <c r="DS151" i="1"/>
  <c r="EE151" i="1"/>
  <c r="DL145" i="1"/>
  <c r="DX145" i="1"/>
  <c r="DL150" i="1"/>
  <c r="DX150" i="1"/>
  <c r="DM102" i="1"/>
  <c r="DY102" i="1"/>
  <c r="DN102" i="1"/>
  <c r="DZ102" i="1"/>
  <c r="DP8" i="1"/>
  <c r="EB8" i="1"/>
  <c r="DL96" i="1"/>
  <c r="DX96" i="1"/>
  <c r="DL65" i="1"/>
  <c r="DX65" i="1"/>
  <c r="DQ141" i="1"/>
  <c r="EC141" i="1"/>
  <c r="DS140" i="1"/>
  <c r="EE140" i="1"/>
  <c r="DJ132" i="1"/>
  <c r="DV132" i="1"/>
  <c r="DJ28" i="1"/>
  <c r="DV28" i="1"/>
  <c r="DP153" i="1"/>
  <c r="EB153" i="1"/>
  <c r="DI151" i="1"/>
  <c r="DU151" i="1"/>
  <c r="DP134" i="1"/>
  <c r="EB134" i="1"/>
  <c r="DM110" i="1"/>
  <c r="DY110" i="1"/>
  <c r="DJ101" i="1"/>
  <c r="DV101" i="1"/>
  <c r="DT114" i="1"/>
  <c r="EF114" i="1"/>
  <c r="DP27" i="1"/>
  <c r="EB27" i="1"/>
  <c r="DO113" i="1"/>
  <c r="EA113" i="1"/>
  <c r="DT126" i="1"/>
  <c r="EF126" i="1"/>
  <c r="DT53" i="1"/>
  <c r="EF53" i="1"/>
  <c r="DS68" i="1"/>
  <c r="EE68" i="1"/>
  <c r="DJ115" i="1"/>
  <c r="DV115" i="1"/>
  <c r="DI107" i="1"/>
  <c r="DU107" i="1"/>
  <c r="DI129" i="1"/>
  <c r="DU129" i="1"/>
  <c r="DK62" i="1"/>
  <c r="DW62" i="1"/>
  <c r="DJ6" i="1"/>
  <c r="DV6" i="1"/>
  <c r="DQ130" i="1"/>
  <c r="EC130" i="1"/>
  <c r="DK150" i="1"/>
  <c r="DW150" i="1"/>
  <c r="DR101" i="1"/>
  <c r="ED101" i="1"/>
  <c r="DL112" i="1"/>
  <c r="DX112" i="1"/>
  <c r="DI8" i="1"/>
  <c r="DU8" i="1"/>
  <c r="DI39" i="1"/>
  <c r="DU39" i="1"/>
  <c r="DO95" i="1"/>
  <c r="EA95" i="1"/>
  <c r="DQ65" i="1"/>
  <c r="EC65" i="1"/>
  <c r="DQ30" i="1"/>
  <c r="EC30" i="1"/>
  <c r="DN109" i="1"/>
  <c r="DZ109" i="1"/>
  <c r="DO138" i="1"/>
  <c r="EA138" i="1"/>
  <c r="DI94" i="1"/>
  <c r="DU94" i="1"/>
  <c r="DQ129" i="1"/>
  <c r="EC129" i="1"/>
  <c r="DI143" i="1"/>
  <c r="DU143" i="1"/>
  <c r="DI42" i="1"/>
  <c r="DU42" i="1"/>
  <c r="DR142" i="1"/>
  <c r="ED142" i="1"/>
  <c r="DR11" i="1"/>
  <c r="ED11" i="1"/>
  <c r="DR12" i="1"/>
  <c r="ED12" i="1"/>
  <c r="DN12" i="1"/>
  <c r="DZ12" i="1"/>
  <c r="DO18" i="1"/>
  <c r="EA18" i="1"/>
  <c r="DN40" i="1"/>
  <c r="DZ40" i="1"/>
  <c r="DS79" i="1"/>
  <c r="EE79" i="1"/>
  <c r="DO70" i="1"/>
  <c r="EA70" i="1"/>
  <c r="DI59" i="1"/>
  <c r="DU59" i="1"/>
  <c r="DJ117" i="1"/>
  <c r="DV117" i="1"/>
  <c r="DO149" i="1"/>
  <c r="EA149" i="1"/>
  <c r="DR55" i="1"/>
  <c r="ED55" i="1"/>
  <c r="DK33" i="1"/>
  <c r="DW33" i="1"/>
  <c r="DJ111" i="1"/>
  <c r="DV111" i="1"/>
  <c r="DO96" i="1"/>
  <c r="EA96" i="1"/>
  <c r="DP55" i="1"/>
  <c r="EB55" i="1"/>
  <c r="DL92" i="1"/>
  <c r="DX92" i="1"/>
  <c r="DN132" i="1"/>
  <c r="DZ132" i="1"/>
  <c r="DI114" i="1"/>
  <c r="DU114" i="1"/>
  <c r="DN62" i="1"/>
  <c r="DZ62" i="1"/>
  <c r="DO31" i="1"/>
  <c r="EA31" i="1"/>
  <c r="DM75" i="1"/>
  <c r="DY75" i="1"/>
  <c r="DR9" i="1"/>
  <c r="ED9" i="1"/>
  <c r="DR72" i="1"/>
  <c r="ED72" i="1"/>
  <c r="DN53" i="1"/>
  <c r="DZ53" i="1"/>
  <c r="DI97" i="1"/>
  <c r="DU97" i="1"/>
  <c r="DR84" i="1"/>
  <c r="ED84" i="1"/>
  <c r="DR59" i="1"/>
  <c r="ED59" i="1"/>
  <c r="DO53" i="1"/>
  <c r="EA53" i="1"/>
  <c r="DP109" i="1"/>
  <c r="EB109" i="1"/>
  <c r="DM38" i="1"/>
  <c r="DY38" i="1"/>
  <c r="DM61" i="1"/>
  <c r="DY61" i="1"/>
  <c r="DM46" i="1"/>
  <c r="DY46" i="1"/>
  <c r="DQ29" i="1"/>
  <c r="EC29" i="1"/>
  <c r="DN81" i="1"/>
  <c r="DZ81" i="1"/>
  <c r="DP33" i="1"/>
  <c r="EB33" i="1"/>
  <c r="DP48" i="1"/>
  <c r="EB48" i="1"/>
  <c r="DP17" i="1"/>
  <c r="EB17" i="1"/>
  <c r="DQ96" i="1"/>
  <c r="EC96" i="1"/>
  <c r="DR7" i="1"/>
  <c r="ED7" i="1"/>
  <c r="DP40" i="1"/>
  <c r="EB40" i="1"/>
  <c r="DQ122" i="1"/>
  <c r="EC122" i="1"/>
  <c r="DQ74" i="1"/>
  <c r="EC74" i="1"/>
  <c r="DO87" i="1"/>
  <c r="EA87" i="1"/>
  <c r="DN72" i="1"/>
  <c r="DZ72" i="1"/>
  <c r="DR45" i="1"/>
  <c r="ED45" i="1"/>
  <c r="DO36" i="1"/>
  <c r="EA36" i="1"/>
  <c r="DI30" i="1"/>
  <c r="DU30" i="1"/>
  <c r="DM40" i="1"/>
  <c r="DY40" i="1"/>
  <c r="DR40" i="1"/>
  <c r="ED40" i="1"/>
  <c r="DR54" i="1"/>
  <c r="ED54" i="1"/>
  <c r="DP42" i="1"/>
  <c r="EB42" i="1"/>
  <c r="DN80" i="1"/>
  <c r="DZ80" i="1"/>
  <c r="DT30" i="1"/>
  <c r="EF30" i="1"/>
  <c r="DT145" i="1"/>
  <c r="EF145" i="1"/>
  <c r="DT116" i="1"/>
  <c r="EF116" i="1"/>
  <c r="DI120" i="1"/>
  <c r="DU120" i="1"/>
  <c r="DS37" i="1"/>
  <c r="EE37" i="1"/>
  <c r="DN90" i="1"/>
  <c r="DZ90" i="1"/>
  <c r="DT102" i="1"/>
  <c r="EF102" i="1"/>
  <c r="DN101" i="1"/>
  <c r="DZ101" i="1"/>
  <c r="DR152" i="1"/>
  <c r="ED152" i="1"/>
  <c r="DN19" i="1"/>
  <c r="DZ19" i="1"/>
  <c r="DJ19" i="1"/>
  <c r="DV19" i="1"/>
  <c r="DJ35" i="1"/>
  <c r="DV35" i="1"/>
  <c r="DL82" i="1"/>
  <c r="DX82" i="1"/>
  <c r="DM27" i="1"/>
  <c r="DY27" i="1"/>
  <c r="DQ53" i="1"/>
  <c r="EC53" i="1"/>
  <c r="DI55" i="1"/>
  <c r="DU55" i="1"/>
  <c r="DO127" i="1"/>
  <c r="EA127" i="1"/>
  <c r="DJ45" i="1"/>
  <c r="DV45" i="1"/>
  <c r="DR83" i="1"/>
  <c r="ED83" i="1"/>
  <c r="DI7" i="1"/>
  <c r="DU7" i="1"/>
  <c r="DM125" i="1"/>
  <c r="DY125" i="1"/>
  <c r="DJ118" i="1"/>
  <c r="DV118" i="1"/>
  <c r="DQ88" i="1"/>
  <c r="EC88" i="1"/>
  <c r="DM41" i="1"/>
  <c r="DY41" i="1"/>
  <c r="DM116" i="1"/>
  <c r="DY116" i="1"/>
  <c r="DM64" i="1"/>
  <c r="DY64" i="1"/>
  <c r="DM16" i="1"/>
  <c r="DY16" i="1"/>
  <c r="DJ146" i="1"/>
  <c r="DV146" i="1"/>
  <c r="DP16" i="1"/>
  <c r="EB16" i="1"/>
  <c r="DQ119" i="1"/>
  <c r="EC119" i="1"/>
  <c r="DM39" i="1"/>
  <c r="DY39" i="1"/>
  <c r="DR131" i="1"/>
  <c r="ED131" i="1"/>
  <c r="DO62" i="1"/>
  <c r="EA62" i="1"/>
  <c r="DO104" i="1"/>
  <c r="EA104" i="1"/>
  <c r="DI25" i="1"/>
  <c r="DU25" i="1"/>
  <c r="DJ94" i="1"/>
  <c r="DV94" i="1"/>
  <c r="DM48" i="1"/>
  <c r="DY48" i="1"/>
  <c r="DN129" i="1"/>
  <c r="DZ129" i="1"/>
  <c r="DN93" i="1"/>
  <c r="DZ93" i="1"/>
  <c r="DJ68" i="1"/>
  <c r="DV68" i="1"/>
  <c r="DP142" i="1"/>
  <c r="EB142" i="1"/>
  <c r="DO105" i="1"/>
  <c r="EA105" i="1"/>
  <c r="DP83" i="1"/>
  <c r="EB83" i="1"/>
  <c r="DI155" i="1"/>
  <c r="DU155" i="1"/>
  <c r="DN79" i="1"/>
  <c r="DZ79" i="1"/>
  <c r="DL47" i="1"/>
  <c r="DX47" i="1"/>
  <c r="DR91" i="1"/>
  <c r="ED91" i="1"/>
  <c r="DR66" i="1"/>
  <c r="ED66" i="1"/>
  <c r="DL42" i="1"/>
  <c r="DX42" i="1"/>
  <c r="DO111" i="1"/>
  <c r="EA111" i="1"/>
  <c r="DJ33" i="1"/>
  <c r="DV33" i="1"/>
  <c r="DO102" i="1"/>
  <c r="EA102" i="1"/>
  <c r="DN143" i="1"/>
  <c r="DZ143" i="1"/>
  <c r="DS98" i="1"/>
  <c r="EE98" i="1"/>
  <c r="DJ66" i="1"/>
  <c r="DV66" i="1"/>
  <c r="DP100" i="1"/>
  <c r="EB100" i="1"/>
  <c r="DT151" i="1"/>
  <c r="EF151" i="1"/>
  <c r="DJ122" i="1"/>
  <c r="DV122" i="1"/>
  <c r="DL114" i="1"/>
  <c r="DX114" i="1"/>
  <c r="DI132" i="1"/>
  <c r="DU132" i="1"/>
  <c r="DT37" i="1"/>
  <c r="EF37" i="1"/>
  <c r="DS81" i="1"/>
  <c r="EE81" i="1"/>
  <c r="DL78" i="1"/>
  <c r="DX78" i="1"/>
  <c r="DS149" i="1"/>
  <c r="EE149" i="1"/>
  <c r="DR134" i="1"/>
  <c r="ED134" i="1"/>
  <c r="DT77" i="1"/>
  <c r="EF77" i="1"/>
  <c r="DS109" i="1"/>
  <c r="EE109" i="1"/>
  <c r="DP126" i="1"/>
  <c r="EB126" i="1"/>
  <c r="DJ47" i="1"/>
  <c r="DV47" i="1"/>
  <c r="DI62" i="1"/>
  <c r="DU62" i="1"/>
  <c r="DS92" i="1"/>
  <c r="EE92" i="1"/>
  <c r="DT99" i="1"/>
  <c r="EF99" i="1"/>
  <c r="DR65" i="1"/>
  <c r="ED65" i="1"/>
  <c r="DO71" i="1"/>
  <c r="EA71" i="1"/>
  <c r="DT89" i="1"/>
  <c r="EF89" i="1"/>
  <c r="DJ10" i="1"/>
  <c r="DV10" i="1"/>
  <c r="DL105" i="1"/>
  <c r="DX105" i="1"/>
  <c r="DJ48" i="1"/>
  <c r="DV48" i="1"/>
  <c r="DR124" i="1"/>
  <c r="ED124" i="1"/>
  <c r="DJ121" i="1"/>
  <c r="DV121" i="1"/>
  <c r="DP62" i="1"/>
  <c r="EB62" i="1"/>
  <c r="DL74" i="1"/>
  <c r="DX74" i="1"/>
  <c r="DT135" i="1"/>
  <c r="EF135" i="1"/>
  <c r="DT72" i="1"/>
  <c r="EF72" i="1"/>
  <c r="DT69" i="1"/>
  <c r="EF69" i="1"/>
  <c r="DT12" i="1"/>
  <c r="EF12" i="1"/>
  <c r="DN146" i="1"/>
  <c r="DZ146" i="1"/>
  <c r="DT33" i="1"/>
  <c r="EF33" i="1"/>
  <c r="DQ54" i="1"/>
  <c r="EC54" i="1"/>
  <c r="DS25" i="1"/>
  <c r="EE25" i="1"/>
  <c r="DL33" i="1"/>
  <c r="DX33" i="1"/>
  <c r="DK93" i="1"/>
  <c r="DW93" i="1"/>
  <c r="DN44" i="1"/>
  <c r="DZ44" i="1"/>
  <c r="DM152" i="1"/>
  <c r="DY152" i="1"/>
  <c r="DM26" i="1"/>
  <c r="DY26" i="1"/>
  <c r="DI124" i="1"/>
  <c r="DU124" i="1"/>
  <c r="DS39" i="1"/>
  <c r="EE39" i="1"/>
  <c r="DJ64" i="1"/>
  <c r="DV64" i="1"/>
  <c r="DJ54" i="1"/>
  <c r="DV54" i="1"/>
  <c r="DP131" i="1"/>
  <c r="EB131" i="1"/>
  <c r="DK7" i="1"/>
  <c r="DW7" i="1"/>
  <c r="DK110" i="1"/>
  <c r="DW110" i="1"/>
  <c r="DL23" i="1"/>
  <c r="DX23" i="1"/>
  <c r="DK89" i="1"/>
  <c r="DW89" i="1"/>
  <c r="DL126" i="1"/>
  <c r="DX126" i="1"/>
  <c r="DK38" i="1"/>
  <c r="DW38" i="1"/>
  <c r="DS73" i="1"/>
  <c r="EE73" i="1"/>
  <c r="DS126" i="1"/>
  <c r="EE126" i="1"/>
  <c r="DR110" i="1"/>
  <c r="ED110" i="1"/>
  <c r="DT148" i="1"/>
  <c r="EF148" i="1"/>
  <c r="DI117" i="1"/>
  <c r="DU117" i="1"/>
  <c r="DT101" i="1"/>
  <c r="EF101" i="1"/>
  <c r="DT57" i="1"/>
  <c r="EF57" i="1"/>
  <c r="DJ13" i="1"/>
  <c r="DV13" i="1"/>
  <c r="DS57" i="1"/>
  <c r="EE57" i="1"/>
  <c r="DN39" i="1"/>
  <c r="DZ39" i="1"/>
  <c r="DR28" i="1"/>
  <c r="ED28" i="1"/>
  <c r="DP22" i="1"/>
  <c r="EB22" i="1"/>
  <c r="DI112" i="1"/>
  <c r="DU112" i="1"/>
  <c r="DP149" i="1"/>
  <c r="EB149" i="1"/>
  <c r="DM113" i="1"/>
  <c r="DY113" i="1"/>
  <c r="DM96" i="1"/>
  <c r="DY96" i="1"/>
  <c r="DJ56" i="1"/>
  <c r="DV56" i="1"/>
  <c r="DL75" i="1"/>
  <c r="DX75" i="1"/>
  <c r="DT95" i="1"/>
  <c r="EF95" i="1"/>
  <c r="DL97" i="1"/>
  <c r="DX97" i="1"/>
  <c r="DR125" i="1"/>
  <c r="ED125" i="1"/>
  <c r="DL8" i="1"/>
  <c r="DX8" i="1"/>
  <c r="DK27" i="1"/>
  <c r="DW27" i="1"/>
  <c r="DT65" i="1"/>
  <c r="EF65" i="1"/>
  <c r="DO29" i="1"/>
  <c r="EA29" i="1"/>
  <c r="DL53" i="1"/>
  <c r="DX53" i="1"/>
  <c r="DL115" i="1"/>
  <c r="DX115" i="1"/>
  <c r="DM11" i="1"/>
  <c r="DY11" i="1"/>
  <c r="DT45" i="1"/>
  <c r="EF45" i="1"/>
  <c r="DI81" i="1"/>
  <c r="DU81" i="1"/>
  <c r="DS130" i="1"/>
  <c r="EE130" i="1"/>
  <c r="DR139" i="1"/>
  <c r="ED139" i="1"/>
  <c r="DO40" i="1"/>
  <c r="EA40" i="1"/>
  <c r="DQ51" i="1"/>
  <c r="EC51" i="1"/>
  <c r="DI10" i="1"/>
  <c r="DU10" i="1"/>
  <c r="DQ8" i="1"/>
  <c r="EC8" i="1"/>
  <c r="DQ70" i="1"/>
  <c r="EC70" i="1"/>
  <c r="DJ108" i="1"/>
  <c r="DV108" i="1"/>
  <c r="DJ34" i="1"/>
  <c r="DV34" i="1"/>
  <c r="DQ78" i="1"/>
  <c r="EC78" i="1"/>
  <c r="DJ131" i="1"/>
  <c r="DV131" i="1"/>
  <c r="DI41" i="1"/>
  <c r="DU41" i="1"/>
  <c r="DL20" i="1"/>
  <c r="DX20" i="1"/>
  <c r="DQ90" i="1"/>
  <c r="EC90" i="1"/>
  <c r="DJ123" i="1"/>
  <c r="DV123" i="1"/>
  <c r="DK83" i="1"/>
  <c r="DW83" i="1"/>
  <c r="DQ155" i="1"/>
  <c r="EC155" i="1"/>
  <c r="DQ67" i="1"/>
  <c r="EC67" i="1"/>
  <c r="DS107" i="1"/>
  <c r="EE107" i="1"/>
  <c r="DR17" i="1"/>
  <c r="ED17" i="1"/>
  <c r="DN61" i="1"/>
  <c r="DZ61" i="1"/>
  <c r="DP41" i="1"/>
  <c r="EB41" i="1"/>
  <c r="DI63" i="1"/>
  <c r="DU63" i="1"/>
  <c r="DN150" i="1"/>
  <c r="DZ150" i="1"/>
  <c r="DK103" i="1"/>
  <c r="DW103" i="1"/>
  <c r="DK24" i="1"/>
  <c r="DW24" i="1"/>
  <c r="DR67" i="1"/>
  <c r="ED67" i="1"/>
  <c r="DQ114" i="1"/>
  <c r="EC114" i="1"/>
  <c r="DT63" i="1"/>
  <c r="EF63" i="1"/>
  <c r="DJ40" i="1"/>
  <c r="DV40" i="1"/>
  <c r="DO130" i="1"/>
  <c r="EA130" i="1"/>
  <c r="DP23" i="1"/>
  <c r="EB23" i="1"/>
  <c r="DS77" i="1"/>
  <c r="EE77" i="1"/>
  <c r="DO65" i="1"/>
  <c r="EA65" i="1"/>
  <c r="DN11" i="1"/>
  <c r="DZ11" i="1"/>
  <c r="DR112" i="1"/>
  <c r="ED112" i="1"/>
  <c r="DI44" i="1"/>
  <c r="DU44" i="1"/>
  <c r="DQ116" i="1"/>
  <c r="EC116" i="1"/>
  <c r="DM52" i="1"/>
  <c r="DY52" i="1"/>
  <c r="DN139" i="1"/>
  <c r="DZ139" i="1"/>
  <c r="DK6" i="1"/>
  <c r="DW6" i="1"/>
  <c r="DR68" i="1"/>
  <c r="ED68" i="1"/>
  <c r="DO41" i="1"/>
  <c r="EA41" i="1"/>
  <c r="DI67" i="1"/>
  <c r="DU67" i="1"/>
  <c r="DR6" i="1"/>
  <c r="ED6" i="1"/>
  <c r="DJ61" i="1"/>
  <c r="DV61" i="1"/>
  <c r="DN107" i="1"/>
  <c r="DZ107" i="1"/>
  <c r="DP47" i="1"/>
  <c r="EB47" i="1"/>
  <c r="DQ143" i="1"/>
  <c r="EC143" i="1"/>
  <c r="DM60" i="1"/>
  <c r="DY60" i="1"/>
  <c r="DO73" i="1"/>
  <c r="EA73" i="1"/>
  <c r="DP52" i="1"/>
  <c r="EB52" i="1"/>
  <c r="DR96" i="1"/>
  <c r="ED96" i="1"/>
  <c r="DI109" i="1"/>
  <c r="DU109" i="1"/>
  <c r="DM71" i="1"/>
  <c r="DY71" i="1"/>
  <c r="DO145" i="1"/>
  <c r="EA145" i="1"/>
  <c r="DP137" i="1"/>
  <c r="EB137" i="1"/>
  <c r="DO26" i="1"/>
  <c r="EA26" i="1"/>
  <c r="DP114" i="1"/>
  <c r="EB114" i="1"/>
  <c r="DP84" i="1"/>
  <c r="EB84" i="1"/>
  <c r="DM131" i="1"/>
  <c r="DY131" i="1"/>
  <c r="DO79" i="1"/>
  <c r="EA79" i="1"/>
  <c r="DQ57" i="1"/>
  <c r="EC57" i="1"/>
  <c r="DN20" i="1"/>
  <c r="DZ20" i="1"/>
  <c r="DQ81" i="1"/>
  <c r="EC81" i="1"/>
  <c r="DN41" i="1"/>
  <c r="DZ41" i="1"/>
  <c r="DR86" i="1"/>
  <c r="ED86" i="1"/>
  <c r="DI21" i="1"/>
  <c r="DU21" i="1"/>
  <c r="DS36" i="1"/>
  <c r="EE36" i="1"/>
  <c r="DN82" i="1"/>
  <c r="DZ82" i="1"/>
  <c r="DO116" i="1"/>
  <c r="EA116" i="1"/>
  <c r="DJ113" i="1"/>
  <c r="DV113" i="1"/>
  <c r="DP11" i="1"/>
  <c r="EB11" i="1"/>
  <c r="DK99" i="1"/>
  <c r="DW99" i="1"/>
  <c r="DQ61" i="1"/>
  <c r="EC61" i="1"/>
  <c r="DR14" i="1"/>
  <c r="ED14" i="1"/>
  <c r="DO63" i="1"/>
  <c r="EA63" i="1"/>
  <c r="DI108" i="1"/>
  <c r="DU108" i="1"/>
  <c r="DI123" i="1"/>
  <c r="DU123" i="1"/>
  <c r="DN124" i="1"/>
  <c r="DZ124" i="1"/>
  <c r="DQ69" i="1"/>
  <c r="EC69" i="1"/>
  <c r="DK120" i="1"/>
  <c r="DW120" i="1"/>
  <c r="DO39" i="1"/>
  <c r="EA39" i="1"/>
  <c r="DO51" i="1"/>
  <c r="EA51" i="1"/>
  <c r="DK155" i="1"/>
  <c r="DW155" i="1"/>
  <c r="DR90" i="1"/>
  <c r="ED90" i="1"/>
  <c r="DI127" i="1"/>
  <c r="DU127" i="1"/>
  <c r="DP120" i="1"/>
  <c r="EB120" i="1"/>
  <c r="DM43" i="1"/>
  <c r="DY43" i="1"/>
  <c r="DJ142" i="1"/>
  <c r="DV142" i="1"/>
  <c r="DO33" i="1"/>
  <c r="EA33" i="1"/>
  <c r="DI101" i="1"/>
  <c r="DU101" i="1"/>
  <c r="DP147" i="1"/>
  <c r="EB147" i="1"/>
  <c r="DJ63" i="1"/>
  <c r="DV63" i="1"/>
  <c r="DM22" i="1"/>
  <c r="DY22" i="1"/>
  <c r="DM35" i="1"/>
  <c r="DY35" i="1"/>
  <c r="DQ89" i="1"/>
  <c r="EC89" i="1"/>
  <c r="DR103" i="1"/>
  <c r="ED103" i="1"/>
  <c r="DR8" i="1"/>
  <c r="ED8" i="1"/>
  <c r="DR128" i="1"/>
  <c r="ED128" i="1"/>
  <c r="DS27" i="1"/>
  <c r="EE27" i="1"/>
  <c r="DQ127" i="1"/>
  <c r="EC127" i="1"/>
  <c r="DP98" i="1"/>
  <c r="EB98" i="1"/>
  <c r="DJ7" i="1"/>
  <c r="DV7" i="1"/>
  <c r="DO124" i="1"/>
  <c r="EA124" i="1"/>
  <c r="DI52" i="1"/>
  <c r="DU52" i="1"/>
  <c r="DP95" i="1"/>
  <c r="EB95" i="1"/>
  <c r="DR77" i="1"/>
  <c r="ED77" i="1"/>
  <c r="DS88" i="1"/>
  <c r="EE88" i="1"/>
  <c r="DS31" i="1"/>
  <c r="EE31" i="1"/>
  <c r="DJ110" i="1"/>
  <c r="DV110" i="1"/>
  <c r="DL152" i="1"/>
  <c r="DX152" i="1"/>
  <c r="DM19" i="1"/>
  <c r="DY19" i="1"/>
  <c r="DQ19" i="1"/>
  <c r="EC19" i="1"/>
  <c r="DP80" i="1"/>
  <c r="EB80" i="1"/>
  <c r="DJ37" i="1"/>
  <c r="DV37" i="1"/>
  <c r="DP151" i="1"/>
  <c r="EB151" i="1"/>
  <c r="DL129" i="1"/>
  <c r="DX129" i="1"/>
  <c r="DS103" i="1"/>
  <c r="EE103" i="1"/>
  <c r="DT75" i="1"/>
  <c r="EF75" i="1"/>
  <c r="DJ144" i="1"/>
  <c r="DV144" i="1"/>
  <c r="DN120" i="1"/>
  <c r="DZ120" i="1"/>
  <c r="DQ137" i="1"/>
  <c r="EC137" i="1"/>
  <c r="DP127" i="1"/>
  <c r="EB127" i="1"/>
  <c r="DL94" i="1"/>
  <c r="DX94" i="1"/>
  <c r="DL69" i="1"/>
  <c r="DX69" i="1"/>
  <c r="DN42" i="1"/>
  <c r="DZ42" i="1"/>
  <c r="DI33" i="1"/>
  <c r="DU33" i="1"/>
  <c r="DT22" i="1"/>
  <c r="EF22" i="1"/>
  <c r="DO153" i="1"/>
  <c r="EA153" i="1"/>
  <c r="DI64" i="1"/>
  <c r="DU64" i="1"/>
  <c r="DR62" i="1"/>
  <c r="ED62" i="1"/>
  <c r="DK92" i="1"/>
  <c r="DW92" i="1"/>
  <c r="DS43" i="1"/>
  <c r="EE43" i="1"/>
  <c r="DL79" i="1"/>
  <c r="DX79" i="1"/>
  <c r="DP29" i="1"/>
  <c r="EB29" i="1"/>
  <c r="DJ69" i="1"/>
  <c r="DV69" i="1"/>
  <c r="DO142" i="1"/>
  <c r="EA142" i="1"/>
  <c r="DJ93" i="1"/>
  <c r="DV93" i="1"/>
  <c r="DP13" i="1"/>
  <c r="EB13" i="1"/>
  <c r="DO154" i="1"/>
  <c r="EA154" i="1"/>
  <c r="DM87" i="1"/>
  <c r="DY87" i="1"/>
  <c r="DR116" i="1"/>
  <c r="ED116" i="1"/>
  <c r="DK125" i="1"/>
  <c r="DW125" i="1"/>
  <c r="DL107" i="1"/>
  <c r="DX107" i="1"/>
  <c r="DS66" i="1"/>
  <c r="EE66" i="1"/>
  <c r="DK50" i="1"/>
  <c r="DW50" i="1"/>
  <c r="DR145" i="1"/>
  <c r="ED145" i="1"/>
  <c r="DL86" i="1"/>
  <c r="DX86" i="1"/>
  <c r="DK107" i="1"/>
  <c r="DW107" i="1"/>
  <c r="DO25" i="1"/>
  <c r="EA25" i="1"/>
  <c r="DO75" i="1"/>
  <c r="EA75" i="1"/>
  <c r="DQ37" i="1"/>
  <c r="EC37" i="1"/>
  <c r="DN56" i="1"/>
  <c r="DZ56" i="1"/>
  <c r="DN147" i="1"/>
  <c r="DZ147" i="1"/>
  <c r="DO74" i="1"/>
  <c r="EA74" i="1"/>
  <c r="DK74" i="1"/>
  <c r="DW74" i="1"/>
  <c r="DI149" i="1"/>
  <c r="DU149" i="1"/>
  <c r="DN131" i="1"/>
  <c r="DZ131" i="1"/>
  <c r="DM83" i="1"/>
  <c r="DY83" i="1"/>
  <c r="DT111" i="1"/>
  <c r="EF111" i="1"/>
  <c r="DL21" i="1"/>
  <c r="DX21" i="1"/>
  <c r="DL113" i="1"/>
  <c r="DX113" i="1"/>
  <c r="DL143" i="1"/>
  <c r="DX143" i="1"/>
  <c r="DJ97" i="1"/>
  <c r="DV97" i="1"/>
  <c r="DK84" i="1"/>
  <c r="DW84" i="1"/>
  <c r="DN51" i="1"/>
  <c r="DZ51" i="1"/>
  <c r="DP140" i="1"/>
  <c r="EB140" i="1"/>
  <c r="DL63" i="1"/>
  <c r="DX63" i="1"/>
  <c r="DP46" i="1"/>
  <c r="EB46" i="1"/>
  <c r="DK122" i="1"/>
  <c r="DW122" i="1"/>
  <c r="DL124" i="1"/>
  <c r="DX124" i="1"/>
  <c r="DL52" i="1"/>
  <c r="DX52" i="1"/>
  <c r="DN116" i="1"/>
  <c r="DZ116" i="1"/>
  <c r="DJ155" i="1"/>
  <c r="DV155" i="1"/>
  <c r="DK114" i="1"/>
  <c r="DW114" i="1"/>
  <c r="DQ40" i="1"/>
  <c r="EC40" i="1"/>
  <c r="DL40" i="1"/>
  <c r="DX40" i="1"/>
  <c r="DT87" i="1"/>
  <c r="EF87" i="1"/>
  <c r="DL54" i="1"/>
  <c r="DX54" i="1"/>
  <c r="DP76" i="1"/>
  <c r="EB76" i="1"/>
  <c r="DI40" i="1"/>
  <c r="DU40" i="1"/>
  <c r="DS97" i="1"/>
  <c r="EE97" i="1"/>
  <c r="DQ76" i="1"/>
  <c r="EC76" i="1"/>
  <c r="DO16" i="1"/>
  <c r="EA16" i="1"/>
  <c r="DK96" i="1"/>
  <c r="DW96" i="1"/>
  <c r="DS46" i="1"/>
  <c r="EE46" i="1"/>
  <c r="DQ45" i="1"/>
  <c r="EC45" i="1"/>
  <c r="DT113" i="1"/>
  <c r="EF113" i="1"/>
  <c r="DI72" i="1"/>
  <c r="DU72" i="1"/>
  <c r="DL60" i="1"/>
  <c r="DX60" i="1"/>
  <c r="DI28" i="1"/>
  <c r="DU28" i="1"/>
  <c r="DK141" i="1"/>
  <c r="DW141" i="1"/>
  <c r="DR79" i="1"/>
  <c r="ED79" i="1"/>
  <c r="DK142" i="1"/>
  <c r="DW142" i="1"/>
  <c r="DS91" i="1"/>
  <c r="EE91" i="1"/>
  <c r="DS96" i="1"/>
  <c r="EE96" i="1"/>
  <c r="DK32" i="1"/>
  <c r="DW32" i="1"/>
  <c r="DJ52" i="1"/>
  <c r="DV52" i="1"/>
  <c r="DP136" i="1"/>
  <c r="EB136" i="1"/>
  <c r="DQ77" i="1"/>
  <c r="EC77" i="1"/>
  <c r="DS154" i="1"/>
  <c r="EE154" i="1"/>
  <c r="DK36" i="1"/>
  <c r="DW36" i="1"/>
  <c r="DR97" i="1"/>
  <c r="ED97" i="1"/>
  <c r="DS30" i="1"/>
  <c r="EE30" i="1"/>
  <c r="DK66" i="1"/>
  <c r="DW66" i="1"/>
  <c r="DT140" i="1"/>
  <c r="EF140" i="1"/>
  <c r="DS28" i="1"/>
  <c r="EE28" i="1"/>
  <c r="DO99" i="1"/>
  <c r="EA99" i="1"/>
  <c r="DS9" i="1"/>
  <c r="EE9" i="1"/>
  <c r="DO140" i="1"/>
  <c r="EA140" i="1"/>
  <c r="DM21" i="1"/>
  <c r="DY21" i="1"/>
  <c r="DQ48" i="1"/>
  <c r="EC48" i="1"/>
  <c r="DS29" i="1"/>
  <c r="EE29" i="1"/>
  <c r="DJ9" i="1"/>
  <c r="DV9" i="1"/>
  <c r="DR63" i="1"/>
  <c r="ED63" i="1"/>
  <c r="DS123" i="1"/>
  <c r="EE123" i="1"/>
  <c r="DN106" i="1"/>
  <c r="DZ106" i="1"/>
  <c r="DL117" i="1"/>
  <c r="DX117" i="1"/>
  <c r="DL91" i="1"/>
  <c r="DX91" i="1"/>
  <c r="DT76" i="1"/>
  <c r="EF76" i="1"/>
  <c r="DS64" i="1"/>
  <c r="EE64" i="1"/>
  <c r="DM45" i="1"/>
  <c r="DY45" i="1"/>
  <c r="DK126" i="1"/>
  <c r="DW126" i="1"/>
  <c r="DJ140" i="1"/>
  <c r="DV140" i="1"/>
  <c r="DS49" i="1"/>
  <c r="EE49" i="1"/>
  <c r="DM42" i="1"/>
  <c r="DY42" i="1"/>
  <c r="DK78" i="1"/>
  <c r="DW78" i="1"/>
  <c r="DQ9" i="1"/>
  <c r="EC9" i="1"/>
  <c r="DJ137" i="1"/>
  <c r="DV137" i="1"/>
  <c r="DK8" i="1"/>
  <c r="DW8" i="1"/>
  <c r="DP35" i="1"/>
  <c r="EB35" i="1"/>
  <c r="DS72" i="1"/>
  <c r="EE72" i="1"/>
  <c r="DK102" i="1"/>
  <c r="DW102" i="1"/>
  <c r="DM37" i="1"/>
  <c r="DY37" i="1"/>
  <c r="DT112" i="1"/>
  <c r="EF112" i="1"/>
  <c r="DO34" i="1"/>
  <c r="EA34" i="1"/>
  <c r="DK67" i="1"/>
  <c r="DW67" i="1"/>
  <c r="DM80" i="1"/>
  <c r="DY80" i="1"/>
  <c r="DM33" i="1"/>
  <c r="DY33" i="1"/>
  <c r="DT41" i="1"/>
  <c r="EF41" i="1"/>
  <c r="DJ77" i="1"/>
  <c r="DV77" i="1"/>
  <c r="DS60" i="1"/>
  <c r="EE60" i="1"/>
  <c r="DS116" i="1"/>
  <c r="EE116" i="1"/>
  <c r="DN151" i="1"/>
  <c r="DZ151" i="1"/>
  <c r="DQ138" i="1"/>
  <c r="EC138" i="1"/>
  <c r="DK63" i="1"/>
  <c r="DW63" i="1"/>
  <c r="DQ99" i="1"/>
  <c r="EC99" i="1"/>
  <c r="DL144" i="1"/>
  <c r="DX144" i="1"/>
  <c r="DO132" i="1"/>
  <c r="EA132" i="1"/>
  <c r="DM49" i="1"/>
  <c r="DY49" i="1"/>
  <c r="DJ112" i="1"/>
  <c r="DV112" i="1"/>
  <c r="DQ101" i="1"/>
  <c r="EC101" i="1"/>
  <c r="DL44" i="1"/>
  <c r="DX44" i="1"/>
  <c r="DI22" i="1"/>
  <c r="DU22" i="1"/>
  <c r="DP111" i="1"/>
  <c r="EB111" i="1"/>
  <c r="DP74" i="1"/>
  <c r="EB74" i="1"/>
  <c r="DQ49" i="1"/>
  <c r="EC49" i="1"/>
  <c r="DI24" i="1"/>
  <c r="DU24" i="1"/>
  <c r="DK9" i="1"/>
  <c r="DW9" i="1"/>
  <c r="DT54" i="1"/>
  <c r="EF54" i="1"/>
  <c r="DQ7" i="1"/>
  <c r="EC7" i="1"/>
  <c r="DP45" i="1"/>
  <c r="EB45" i="1"/>
  <c r="DS108" i="1"/>
  <c r="EE108" i="1"/>
  <c r="DO133" i="1"/>
  <c r="EA133" i="1"/>
  <c r="DP73" i="1"/>
  <c r="EB73" i="1"/>
  <c r="DK117" i="1"/>
  <c r="DW117" i="1"/>
  <c r="DR120" i="1"/>
  <c r="ED120" i="1"/>
  <c r="DO94" i="1"/>
  <c r="EA94" i="1"/>
  <c r="DQ140" i="1"/>
  <c r="EC140" i="1"/>
  <c r="DJ141" i="1"/>
  <c r="DV141" i="1"/>
  <c r="DO155" i="1"/>
  <c r="EA155" i="1"/>
  <c r="DT47" i="1"/>
  <c r="EF47" i="1"/>
  <c r="DJ51" i="1"/>
  <c r="DV51" i="1"/>
  <c r="DM92" i="1"/>
  <c r="DY92" i="1"/>
  <c r="DR104" i="1"/>
  <c r="ED104" i="1"/>
  <c r="DK80" i="1"/>
  <c r="DW80" i="1"/>
  <c r="DL29" i="1"/>
  <c r="DX29" i="1"/>
  <c r="DT118" i="1"/>
  <c r="EF118" i="1"/>
  <c r="DT40" i="1"/>
  <c r="EF40" i="1"/>
  <c r="DM109" i="1"/>
  <c r="DY109" i="1"/>
  <c r="DQ146" i="1"/>
  <c r="EC146" i="1"/>
  <c r="DK81" i="1"/>
  <c r="DW81" i="1"/>
  <c r="DO103" i="1"/>
  <c r="EA103" i="1"/>
  <c r="DJ25" i="1"/>
  <c r="DV25" i="1"/>
  <c r="DO88" i="1"/>
  <c r="EA88" i="1"/>
  <c r="DP18" i="1"/>
  <c r="EB18" i="1"/>
  <c r="DI138" i="1"/>
  <c r="DU138" i="1"/>
  <c r="DI85" i="1"/>
  <c r="DU85" i="1"/>
  <c r="DS52" i="1"/>
  <c r="EE52" i="1"/>
  <c r="DI26" i="1"/>
  <c r="DU26" i="1"/>
  <c r="DS100" i="1"/>
  <c r="EE100" i="1"/>
  <c r="DN69" i="1"/>
  <c r="DZ69" i="1"/>
  <c r="DR85" i="1"/>
  <c r="ED85" i="1"/>
  <c r="DQ23" i="1"/>
  <c r="EC23" i="1"/>
  <c r="DO92" i="1"/>
  <c r="EA92" i="1"/>
  <c r="DS44" i="1"/>
  <c r="EE44" i="1"/>
  <c r="DO107" i="1"/>
  <c r="EA107" i="1"/>
  <c r="DJ85" i="1"/>
  <c r="DV85" i="1"/>
  <c r="DQ59" i="1"/>
  <c r="EC59" i="1"/>
  <c r="DO24" i="1"/>
  <c r="EA24" i="1"/>
  <c r="DN31" i="1"/>
  <c r="DZ31" i="1"/>
  <c r="DP37" i="1"/>
  <c r="EB37" i="1"/>
  <c r="DO135" i="1"/>
  <c r="EA135" i="1"/>
  <c r="DP25" i="1"/>
  <c r="EB25" i="1"/>
  <c r="DR89" i="1"/>
  <c r="ED89" i="1"/>
  <c r="DR113" i="1"/>
  <c r="ED113" i="1"/>
  <c r="DL59" i="1"/>
  <c r="DX59" i="1"/>
  <c r="DO44" i="1"/>
  <c r="EA44" i="1"/>
  <c r="DN49" i="1"/>
  <c r="DZ49" i="1"/>
  <c r="DJ42" i="1"/>
  <c r="DV42" i="1"/>
  <c r="DK128" i="1"/>
  <c r="DW128" i="1"/>
  <c r="DQ79" i="1"/>
  <c r="EC79" i="1"/>
  <c r="DR50" i="1"/>
  <c r="ED50" i="1"/>
  <c r="DN152" i="1"/>
  <c r="DZ152" i="1"/>
  <c r="DI100" i="1"/>
  <c r="DU100" i="1"/>
  <c r="DM34" i="1"/>
  <c r="DY34" i="1"/>
  <c r="DP82" i="1"/>
  <c r="EB82" i="1"/>
  <c r="DK76" i="1"/>
  <c r="DW76" i="1"/>
  <c r="DS75" i="1"/>
  <c r="EE75" i="1"/>
  <c r="DL101" i="1"/>
  <c r="DX101" i="1"/>
  <c r="DK21" i="1"/>
  <c r="DW21" i="1"/>
  <c r="DJ58" i="1"/>
  <c r="DV58" i="1"/>
  <c r="DJ83" i="1"/>
  <c r="DV83" i="1"/>
  <c r="DR60" i="1"/>
  <c r="ED60" i="1"/>
  <c r="DM65" i="1"/>
  <c r="DY65" i="1"/>
  <c r="DQ16" i="1"/>
  <c r="EC16" i="1"/>
  <c r="DO50" i="1"/>
  <c r="EA50" i="1"/>
  <c r="DN138" i="1"/>
  <c r="DZ138" i="1"/>
  <c r="DR22" i="1"/>
  <c r="ED22" i="1"/>
  <c r="DR143" i="1"/>
  <c r="ED143" i="1"/>
  <c r="DR114" i="1"/>
  <c r="ED114" i="1"/>
  <c r="DM81" i="1"/>
  <c r="DY81" i="1"/>
  <c r="DQ152" i="1"/>
  <c r="EC152" i="1"/>
  <c r="DP135" i="1"/>
  <c r="EB135" i="1"/>
  <c r="DQ124" i="1"/>
  <c r="EC124" i="1"/>
  <c r="DN127" i="1"/>
  <c r="DZ127" i="1"/>
  <c r="DN45" i="1"/>
  <c r="DZ45" i="1"/>
  <c r="DJ57" i="1"/>
  <c r="DV57" i="1"/>
  <c r="DI35" i="1"/>
  <c r="DU35" i="1"/>
  <c r="DK34" i="1"/>
  <c r="DW34" i="1"/>
  <c r="DM107" i="1"/>
  <c r="DY107" i="1"/>
  <c r="DO150" i="1"/>
  <c r="EA150" i="1"/>
  <c r="DI125" i="1"/>
  <c r="DU125" i="1"/>
  <c r="DJ99" i="1"/>
  <c r="DV99" i="1"/>
  <c r="DR154" i="1"/>
  <c r="ED154" i="1"/>
  <c r="DP105" i="1"/>
  <c r="EB105" i="1"/>
  <c r="DP93" i="1"/>
  <c r="EB93" i="1"/>
  <c r="DQ131" i="1"/>
  <c r="EC131" i="1"/>
  <c r="DM30" i="1"/>
  <c r="DY30" i="1"/>
  <c r="DI14" i="1"/>
  <c r="DU14" i="1"/>
  <c r="DN92" i="1"/>
  <c r="DZ92" i="1"/>
  <c r="DN23" i="1"/>
  <c r="DZ23" i="1"/>
  <c r="DO146" i="1"/>
  <c r="EA146" i="1"/>
  <c r="DL17" i="1"/>
  <c r="DX17" i="1"/>
  <c r="DL16" i="1"/>
  <c r="DX16" i="1"/>
  <c r="DI75" i="1"/>
  <c r="DU75" i="1"/>
  <c r="DI31" i="1"/>
  <c r="DU31" i="1"/>
  <c r="DM97" i="1"/>
  <c r="DY97" i="1"/>
  <c r="DL14" i="1"/>
  <c r="DX14" i="1"/>
  <c r="DI50" i="1"/>
  <c r="DU50" i="1"/>
  <c r="DR57" i="1"/>
  <c r="ED57" i="1"/>
  <c r="DK134" i="1"/>
  <c r="DW134" i="1"/>
  <c r="DT154" i="1"/>
  <c r="EF154" i="1"/>
  <c r="DI154" i="1"/>
  <c r="DU154" i="1"/>
  <c r="DQ154" i="1"/>
  <c r="EC154" i="1"/>
  <c r="DT19" i="1"/>
  <c r="EF19" i="1"/>
  <c r="DI19" i="1"/>
  <c r="DU19" i="1"/>
  <c r="DL5" i="1"/>
  <c r="DX5" i="1"/>
  <c r="DK5" i="1"/>
  <c r="DW5" i="1"/>
  <c r="DQ5" i="1"/>
  <c r="EC5" i="1"/>
  <c r="DP5" i="1"/>
  <c r="EB5" i="1"/>
  <c r="DS5" i="1"/>
  <c r="EE5" i="1"/>
  <c r="DN5" i="1"/>
  <c r="DZ5" i="1"/>
  <c r="DR5" i="1"/>
  <c r="ED5" i="1"/>
  <c r="DM5" i="1"/>
  <c r="DY5" i="1"/>
  <c r="DJ5" i="1"/>
  <c r="DV5" i="1"/>
  <c r="DT5" i="1"/>
  <c r="EF5" i="1"/>
  <c r="DO5" i="1"/>
  <c r="EA5" i="1"/>
  <c r="DI5" i="1"/>
  <c r="DU5" i="1"/>
  <c r="DI115" i="1"/>
  <c r="EG115" i="1" s="1"/>
  <c r="DI134" i="1"/>
  <c r="DJ74" i="1"/>
  <c r="DJ15" i="1"/>
  <c r="DM15" i="1"/>
  <c r="DO122" i="1"/>
  <c r="DR126" i="1"/>
  <c r="DQ108" i="1"/>
  <c r="DL15" i="1"/>
  <c r="DL120" i="1"/>
  <c r="DR15" i="1"/>
  <c r="DJ26" i="1"/>
  <c r="DL56" i="1"/>
  <c r="DL148" i="1"/>
  <c r="DL142" i="1"/>
  <c r="DS15" i="1"/>
  <c r="EQ15" i="1" s="1"/>
  <c r="DK146" i="1"/>
  <c r="DI15" i="1"/>
  <c r="DN15" i="1"/>
  <c r="DT15" i="1"/>
  <c r="DN98" i="1"/>
  <c r="DN78" i="1"/>
  <c r="DQ42" i="1"/>
  <c r="DT43" i="1"/>
  <c r="DJ82" i="1"/>
  <c r="DL139" i="1"/>
  <c r="DK15" i="1"/>
  <c r="DK144" i="1"/>
  <c r="DM129" i="1"/>
  <c r="DQ115" i="1"/>
  <c r="DP15" i="1"/>
  <c r="DT109" i="1"/>
  <c r="DI32" i="1"/>
  <c r="DK56" i="1"/>
  <c r="DL109" i="1"/>
  <c r="DQ15" i="1"/>
  <c r="DK54" i="1"/>
  <c r="DP152" i="1"/>
  <c r="DO15" i="1"/>
  <c r="DI103" i="1"/>
  <c r="DM44" i="1"/>
  <c r="DB9" i="1"/>
  <c r="DE12" i="1"/>
  <c r="DA17" i="1"/>
  <c r="EK44" i="1" l="1"/>
  <c r="EM15" i="1"/>
  <c r="EI54" i="1"/>
  <c r="EJ109" i="1"/>
  <c r="EG32" i="1"/>
  <c r="EN15" i="1"/>
  <c r="EK129" i="1"/>
  <c r="EI15" i="1"/>
  <c r="EH82" i="1"/>
  <c r="EO42" i="1"/>
  <c r="EL98" i="1"/>
  <c r="EL15" i="1"/>
  <c r="EI146" i="1"/>
  <c r="EJ142" i="1"/>
  <c r="EP15" i="1"/>
  <c r="EJ15" i="1"/>
  <c r="EP126" i="1"/>
  <c r="EK15" i="1"/>
  <c r="EI56" i="1"/>
  <c r="EJ139" i="1"/>
  <c r="EG15" i="1"/>
  <c r="EM122" i="1"/>
  <c r="EP104" i="1"/>
  <c r="EM155" i="1"/>
  <c r="EP120" i="1"/>
  <c r="EQ108" i="1"/>
  <c r="EI9" i="1"/>
  <c r="EN111" i="1"/>
  <c r="EH112" i="1"/>
  <c r="EO99" i="1"/>
  <c r="EQ116" i="1"/>
  <c r="EK33" i="1"/>
  <c r="ER112" i="1"/>
  <c r="EN35" i="1"/>
  <c r="EI78" i="1"/>
  <c r="EI126" i="1"/>
  <c r="EJ91" i="1"/>
  <c r="EP63" i="1"/>
  <c r="EK21" i="1"/>
  <c r="EQ28" i="1"/>
  <c r="EP97" i="1"/>
  <c r="EN136" i="1"/>
  <c r="EQ91" i="1"/>
  <c r="EG28" i="1"/>
  <c r="EO45" i="1"/>
  <c r="EO76" i="1"/>
  <c r="EJ54" i="1"/>
  <c r="EI114" i="1"/>
  <c r="EJ124" i="1"/>
  <c r="EN140" i="1"/>
  <c r="EJ143" i="1"/>
  <c r="EK83" i="1"/>
  <c r="EM74" i="1"/>
  <c r="EM75" i="1"/>
  <c r="EP145" i="1"/>
  <c r="EI125" i="1"/>
  <c r="EN13" i="1"/>
  <c r="EN29" i="1"/>
  <c r="EP62" i="1"/>
  <c r="EG33" i="1"/>
  <c r="EN127" i="1"/>
  <c r="ER75" i="1"/>
  <c r="EH37" i="1"/>
  <c r="EJ152" i="1"/>
  <c r="EP77" i="1"/>
  <c r="EH7" i="1"/>
  <c r="EP128" i="1"/>
  <c r="EK35" i="1"/>
  <c r="EG101" i="1"/>
  <c r="EN120" i="1"/>
  <c r="EM51" i="1"/>
  <c r="EL124" i="1"/>
  <c r="EP14" i="1"/>
  <c r="EH113" i="1"/>
  <c r="EG21" i="1"/>
  <c r="EL20" i="1"/>
  <c r="EN84" i="1"/>
  <c r="EM145" i="1"/>
  <c r="EN52" i="1"/>
  <c r="EN47" i="1"/>
  <c r="EG67" i="1"/>
  <c r="EL139" i="1"/>
  <c r="EP112" i="1"/>
  <c r="EN23" i="1"/>
  <c r="EO114" i="1"/>
  <c r="EL150" i="1"/>
  <c r="EP17" i="1"/>
  <c r="EI83" i="1"/>
  <c r="EG41" i="1"/>
  <c r="EH108" i="1"/>
  <c r="EO51" i="1"/>
  <c r="EG81" i="1"/>
  <c r="EJ53" i="1"/>
  <c r="EJ8" i="1"/>
  <c r="EJ75" i="1"/>
  <c r="EN149" i="1"/>
  <c r="EL39" i="1"/>
  <c r="ER101" i="1"/>
  <c r="EQ126" i="1"/>
  <c r="EI89" i="1"/>
  <c r="EN131" i="1"/>
  <c r="EG124" i="1"/>
  <c r="EI93" i="1"/>
  <c r="ER33" i="1"/>
  <c r="ER72" i="1"/>
  <c r="EH121" i="1"/>
  <c r="EH10" i="1"/>
  <c r="ER99" i="1"/>
  <c r="EN126" i="1"/>
  <c r="EQ149" i="1"/>
  <c r="EG132" i="1"/>
  <c r="EN100" i="1"/>
  <c r="EM102" i="1"/>
  <c r="EP66" i="1"/>
  <c r="EG155" i="1"/>
  <c r="EH68" i="1"/>
  <c r="EH94" i="1"/>
  <c r="EP131" i="1"/>
  <c r="EH146" i="1"/>
  <c r="EK41" i="1"/>
  <c r="EG7" i="1"/>
  <c r="EG55" i="1"/>
  <c r="EH35" i="1"/>
  <c r="EL101" i="1"/>
  <c r="EG120" i="1"/>
  <c r="EL80" i="1"/>
  <c r="EK40" i="1"/>
  <c r="EL72" i="1"/>
  <c r="EN40" i="1"/>
  <c r="EN48" i="1"/>
  <c r="EK46" i="1"/>
  <c r="EM53" i="1"/>
  <c r="EL53" i="1"/>
  <c r="EM31" i="1"/>
  <c r="EJ92" i="1"/>
  <c r="EI33" i="1"/>
  <c r="EG59" i="1"/>
  <c r="EM18" i="1"/>
  <c r="EP142" i="1"/>
  <c r="EG94" i="1"/>
  <c r="EO65" i="1"/>
  <c r="EJ112" i="1"/>
  <c r="EH6" i="1"/>
  <c r="EH115" i="1"/>
  <c r="EM113" i="1"/>
  <c r="EK110" i="1"/>
  <c r="EH28" i="1"/>
  <c r="EJ65" i="1"/>
  <c r="EK102" i="1"/>
  <c r="EQ89" i="1"/>
  <c r="EQ112" i="1"/>
  <c r="EQ145" i="1"/>
  <c r="EL83" i="1"/>
  <c r="EJ34" i="1"/>
  <c r="EI64" i="1"/>
  <c r="EJ25" i="1"/>
  <c r="EK73" i="1"/>
  <c r="EI14" i="1"/>
  <c r="EQ50" i="1"/>
  <c r="EM91" i="1"/>
  <c r="EH23" i="1"/>
  <c r="EI25" i="1"/>
  <c r="EK155" i="1"/>
  <c r="EK136" i="1"/>
  <c r="EO68" i="1"/>
  <c r="EH106" i="1"/>
  <c r="EH44" i="1"/>
  <c r="EQ142" i="1"/>
  <c r="EN7" i="1"/>
  <c r="EO109" i="1"/>
  <c r="EQ38" i="1"/>
  <c r="EK31" i="1"/>
  <c r="ER14" i="1"/>
  <c r="EP149" i="1"/>
  <c r="EO56" i="1"/>
  <c r="EG34" i="1"/>
  <c r="EI149" i="1"/>
  <c r="EQ59" i="1"/>
  <c r="EI61" i="1"/>
  <c r="EJ14" i="1"/>
  <c r="EP114" i="1"/>
  <c r="EJ59" i="1"/>
  <c r="ER40" i="1"/>
  <c r="ER154" i="1"/>
  <c r="EO124" i="1"/>
  <c r="EM135" i="1"/>
  <c r="EN5" i="1"/>
  <c r="EN93" i="1"/>
  <c r="EH83" i="1"/>
  <c r="EO59" i="1"/>
  <c r="EL92" i="1"/>
  <c r="EG100" i="1"/>
  <c r="EG138" i="1"/>
  <c r="EK5" i="1"/>
  <c r="EG35" i="1"/>
  <c r="EI128" i="1"/>
  <c r="EM103" i="1"/>
  <c r="EG125" i="1"/>
  <c r="EQ75" i="1"/>
  <c r="EQ100" i="1"/>
  <c r="EG19" i="1"/>
  <c r="EJ16" i="1"/>
  <c r="EM50" i="1"/>
  <c r="EM92" i="1"/>
  <c r="EL115" i="1"/>
  <c r="ER46" i="1"/>
  <c r="EN28" i="1"/>
  <c r="EK12" i="1"/>
  <c r="EI43" i="1"/>
  <c r="ER86" i="1"/>
  <c r="EM19" i="1"/>
  <c r="EQ11" i="1"/>
  <c r="EG74" i="1"/>
  <c r="EM64" i="1"/>
  <c r="EG95" i="1"/>
  <c r="EL128" i="1"/>
  <c r="EM43" i="1"/>
  <c r="EP48" i="1"/>
  <c r="EM72" i="1"/>
  <c r="EG116" i="1"/>
  <c r="EG139" i="1"/>
  <c r="EO27" i="1"/>
  <c r="EI118" i="1"/>
  <c r="EM9" i="1"/>
  <c r="EM48" i="1"/>
  <c r="EP115" i="1"/>
  <c r="EI59" i="1"/>
  <c r="EN77" i="1"/>
  <c r="EM97" i="1"/>
  <c r="EJ55" i="1"/>
  <c r="EI73" i="1"/>
  <c r="EL105" i="1"/>
  <c r="EQ114" i="1"/>
  <c r="EQ82" i="1"/>
  <c r="EH89" i="1"/>
  <c r="EJ133" i="1"/>
  <c r="EJ67" i="1"/>
  <c r="EQ125" i="1"/>
  <c r="EQ102" i="1"/>
  <c r="EO125" i="1"/>
  <c r="EJ131" i="1"/>
  <c r="EQ10" i="1"/>
  <c r="EJ50" i="1"/>
  <c r="EL117" i="1"/>
  <c r="EQ56" i="1"/>
  <c r="ER100" i="1"/>
  <c r="EO46" i="1"/>
  <c r="ER80" i="1"/>
  <c r="ER147" i="1"/>
  <c r="EH154" i="1"/>
  <c r="ER88" i="1"/>
  <c r="EL58" i="1"/>
  <c r="EP31" i="1"/>
  <c r="ER24" i="1"/>
  <c r="EO107" i="1"/>
  <c r="EJ72" i="1"/>
  <c r="EL112" i="1"/>
  <c r="EJ51" i="1"/>
  <c r="EG36" i="1"/>
  <c r="ER107" i="1"/>
  <c r="EL123" i="1"/>
  <c r="EI16" i="1"/>
  <c r="ER17" i="1"/>
  <c r="EJ62" i="1"/>
  <c r="EK150" i="1"/>
  <c r="EL14" i="1"/>
  <c r="EQ115" i="1"/>
  <c r="EG77" i="1"/>
  <c r="EG142" i="1"/>
  <c r="EK18" i="1"/>
  <c r="ER27" i="1"/>
  <c r="EL155" i="1"/>
  <c r="EP94" i="1"/>
  <c r="EM134" i="1"/>
  <c r="EO142" i="1"/>
  <c r="EN102" i="1"/>
  <c r="EN57" i="1"/>
  <c r="EL17" i="1"/>
  <c r="EO102" i="1"/>
  <c r="EG43" i="1"/>
  <c r="EO98" i="1"/>
  <c r="EH104" i="1"/>
  <c r="EH12" i="1"/>
  <c r="EQ110" i="1"/>
  <c r="EM83" i="1"/>
  <c r="EM58" i="1"/>
  <c r="EN12" i="1"/>
  <c r="EN65" i="1"/>
  <c r="EL122" i="1"/>
  <c r="EO15" i="1"/>
  <c r="EI144" i="1"/>
  <c r="ER15" i="1"/>
  <c r="EJ120" i="1"/>
  <c r="EO108" i="1"/>
  <c r="EH105" i="1"/>
  <c r="ER137" i="1"/>
  <c r="EL87" i="1"/>
  <c r="EO47" i="1"/>
  <c r="EQ80" i="1"/>
  <c r="EP106" i="1"/>
  <c r="EH55" i="1"/>
  <c r="EN138" i="1"/>
  <c r="EJ123" i="1"/>
  <c r="EO139" i="1"/>
  <c r="EK111" i="1"/>
  <c r="ER105" i="1"/>
  <c r="EJ134" i="1"/>
  <c r="EK9" i="1"/>
  <c r="EI88" i="1"/>
  <c r="EQ54" i="1"/>
  <c r="EJ41" i="1"/>
  <c r="EI55" i="1"/>
  <c r="EQ148" i="1"/>
  <c r="ER120" i="1"/>
  <c r="EK140" i="1"/>
  <c r="EM100" i="1"/>
  <c r="ER123" i="1"/>
  <c r="ER13" i="1"/>
  <c r="EI20" i="1"/>
  <c r="EQ104" i="1"/>
  <c r="ER144" i="1"/>
  <c r="EH84" i="1"/>
  <c r="EJ135" i="1"/>
  <c r="EI100" i="1"/>
  <c r="ER18" i="1"/>
  <c r="EM90" i="1"/>
  <c r="EI75" i="1"/>
  <c r="EL114" i="1"/>
  <c r="EN63" i="1"/>
  <c r="EP73" i="1"/>
  <c r="EI65" i="1"/>
  <c r="EH53" i="1"/>
  <c r="EH27" i="1"/>
  <c r="EM6" i="1"/>
  <c r="EL141" i="1"/>
  <c r="EJ125" i="1"/>
  <c r="EI22" i="1"/>
  <c r="EN69" i="1"/>
  <c r="EP105" i="1"/>
  <c r="EI91" i="1"/>
  <c r="EM131" i="1"/>
  <c r="EM117" i="1"/>
  <c r="EO66" i="1"/>
  <c r="EL43" i="1"/>
  <c r="EI105" i="1"/>
  <c r="EP151" i="1"/>
  <c r="EO97" i="1"/>
  <c r="EG136" i="1"/>
  <c r="EP20" i="1"/>
  <c r="EG60" i="1"/>
  <c r="EG133" i="1"/>
  <c r="EI53" i="1"/>
  <c r="EN123" i="1"/>
  <c r="EJ43" i="1"/>
  <c r="EJ36" i="1"/>
  <c r="EO103" i="1"/>
  <c r="EI52" i="1"/>
  <c r="EK112" i="1"/>
  <c r="EL108" i="1"/>
  <c r="ER124" i="1"/>
  <c r="EQ45" i="1"/>
  <c r="EH8" i="1"/>
  <c r="EM109" i="1"/>
  <c r="EH147" i="1"/>
  <c r="EJ100" i="1"/>
  <c r="EH107" i="1"/>
  <c r="EN44" i="1"/>
  <c r="EH49" i="1"/>
  <c r="EJ37" i="1"/>
  <c r="EL55" i="1"/>
  <c r="EP150" i="1"/>
  <c r="EJ141" i="1"/>
  <c r="EG93" i="1"/>
  <c r="EG130" i="1"/>
  <c r="EJ84" i="1"/>
  <c r="EG96" i="1"/>
  <c r="EM121" i="1"/>
  <c r="EI101" i="1"/>
  <c r="EK132" i="1"/>
  <c r="EH14" i="1"/>
  <c r="ER131" i="1"/>
  <c r="EO22" i="1"/>
  <c r="EI153" i="1"/>
  <c r="EK108" i="1"/>
  <c r="EN115" i="1"/>
  <c r="EK66" i="1"/>
  <c r="EG87" i="1"/>
  <c r="EG153" i="1"/>
  <c r="EJ77" i="1"/>
  <c r="EM68" i="1"/>
  <c r="ER83" i="1"/>
  <c r="EQ139" i="1"/>
  <c r="EH87" i="1"/>
  <c r="ER21" i="1"/>
  <c r="EJ85" i="1"/>
  <c r="EO20" i="1"/>
  <c r="EP138" i="1"/>
  <c r="EM28" i="1"/>
  <c r="EO149" i="1"/>
  <c r="EO10" i="1"/>
  <c r="EP102" i="1"/>
  <c r="EG137" i="1"/>
  <c r="EG104" i="1"/>
  <c r="EH145" i="1"/>
  <c r="EH74" i="1"/>
  <c r="EH139" i="1"/>
  <c r="EL74" i="1"/>
  <c r="EJ146" i="1"/>
  <c r="ER97" i="1"/>
  <c r="EG91" i="1"/>
  <c r="EQ135" i="1"/>
  <c r="EO95" i="1"/>
  <c r="EO34" i="1"/>
  <c r="EG71" i="1"/>
  <c r="EH72" i="1"/>
  <c r="EK105" i="1"/>
  <c r="EI97" i="1"/>
  <c r="EP16" i="1"/>
  <c r="EK114" i="1"/>
  <c r="EG78" i="1"/>
  <c r="EN124" i="1"/>
  <c r="EQ85" i="1"/>
  <c r="EI143" i="1"/>
  <c r="EL126" i="1"/>
  <c r="EQ120" i="1"/>
  <c r="ER26" i="1"/>
  <c r="EP148" i="1"/>
  <c r="ER58" i="1"/>
  <c r="EH92" i="1"/>
  <c r="EM12" i="1"/>
  <c r="EP61" i="1"/>
  <c r="EQ55" i="1"/>
  <c r="EH24" i="1"/>
  <c r="EQ42" i="1"/>
  <c r="EP122" i="1"/>
  <c r="EP49" i="1"/>
  <c r="EK154" i="1"/>
  <c r="EK28" i="1"/>
  <c r="EK103" i="1"/>
  <c r="EN91" i="1"/>
  <c r="EK74" i="1"/>
  <c r="EP132" i="1"/>
  <c r="EK55" i="1"/>
  <c r="EK67" i="1"/>
  <c r="ER129" i="1"/>
  <c r="EK117" i="1"/>
  <c r="EL52" i="1"/>
  <c r="EG111" i="1"/>
  <c r="ER52" i="1"/>
  <c r="EJ38" i="1"/>
  <c r="EH36" i="1"/>
  <c r="EH109" i="1"/>
  <c r="EP71" i="1"/>
  <c r="EK101" i="1"/>
  <c r="ER60" i="1"/>
  <c r="EG80" i="1"/>
  <c r="EH43" i="1"/>
  <c r="EQ34" i="1"/>
  <c r="EH78" i="1"/>
  <c r="EL21" i="1"/>
  <c r="EO112" i="1"/>
  <c r="EQ26" i="1"/>
  <c r="EL137" i="1"/>
  <c r="EM49" i="1"/>
  <c r="EO91" i="1"/>
  <c r="EI29" i="1"/>
  <c r="EK99" i="1"/>
  <c r="EG83" i="1"/>
  <c r="EQ86" i="1"/>
  <c r="ER28" i="1"/>
  <c r="EP92" i="1"/>
  <c r="EO105" i="1"/>
  <c r="EI5" i="1"/>
  <c r="EK30" i="1"/>
  <c r="EO152" i="1"/>
  <c r="EN82" i="1"/>
  <c r="EL31" i="1"/>
  <c r="EM88" i="1"/>
  <c r="EH51" i="1"/>
  <c r="EN73" i="1"/>
  <c r="EO49" i="1"/>
  <c r="EM132" i="1"/>
  <c r="EI67" i="1"/>
  <c r="EQ49" i="1"/>
  <c r="EL106" i="1"/>
  <c r="EQ9" i="1"/>
  <c r="EQ154" i="1"/>
  <c r="EP79" i="1"/>
  <c r="EI96" i="1"/>
  <c r="EJ40" i="1"/>
  <c r="EN46" i="1"/>
  <c r="EJ21" i="1"/>
  <c r="EL56" i="1"/>
  <c r="EQ66" i="1"/>
  <c r="EM142" i="1"/>
  <c r="EQ43" i="1"/>
  <c r="EJ69" i="1"/>
  <c r="EJ129" i="1"/>
  <c r="EQ31" i="1"/>
  <c r="EO127" i="1"/>
  <c r="EH63" i="1"/>
  <c r="EP90" i="1"/>
  <c r="EG108" i="1"/>
  <c r="EL82" i="1"/>
  <c r="EM79" i="1"/>
  <c r="EG109" i="1"/>
  <c r="EK60" i="1"/>
  <c r="EH61" i="1"/>
  <c r="EP68" i="1"/>
  <c r="EO116" i="1"/>
  <c r="EM65" i="1"/>
  <c r="EH40" i="1"/>
  <c r="EI24" i="1"/>
  <c r="EN41" i="1"/>
  <c r="EO67" i="1"/>
  <c r="EO78" i="1"/>
  <c r="EO8" i="1"/>
  <c r="ER5" i="1"/>
  <c r="EP57" i="1"/>
  <c r="EL45" i="1"/>
  <c r="EK65" i="1"/>
  <c r="EL49" i="1"/>
  <c r="EQ52" i="1"/>
  <c r="EH137" i="1"/>
  <c r="EL5" i="1"/>
  <c r="EM146" i="1"/>
  <c r="EK107" i="1"/>
  <c r="EI21" i="1"/>
  <c r="EP89" i="1"/>
  <c r="EP85" i="1"/>
  <c r="EJ29" i="1"/>
  <c r="EO140" i="1"/>
  <c r="EO7" i="1"/>
  <c r="EJ44" i="1"/>
  <c r="EH77" i="1"/>
  <c r="EI102" i="1"/>
  <c r="EQ64" i="1"/>
  <c r="EQ29" i="1"/>
  <c r="EI66" i="1"/>
  <c r="EI32" i="1"/>
  <c r="EG72" i="1"/>
  <c r="EG40" i="1"/>
  <c r="EL116" i="1"/>
  <c r="EI84" i="1"/>
  <c r="EG149" i="1"/>
  <c r="EI107" i="1"/>
  <c r="EK87" i="1"/>
  <c r="EM153" i="1"/>
  <c r="EL120" i="1"/>
  <c r="EO19" i="1"/>
  <c r="EG52" i="1"/>
  <c r="EP103" i="1"/>
  <c r="EH142" i="1"/>
  <c r="EI120" i="1"/>
  <c r="EI99" i="1"/>
  <c r="EL41" i="1"/>
  <c r="EM26" i="1"/>
  <c r="EO90" i="1"/>
  <c r="EO154" i="1"/>
  <c r="EG31" i="1"/>
  <c r="EP154" i="1"/>
  <c r="EP22" i="1"/>
  <c r="EP50" i="1"/>
  <c r="EM107" i="1"/>
  <c r="EO146" i="1"/>
  <c r="EO138" i="1"/>
  <c r="EP139" i="1"/>
  <c r="EK11" i="1"/>
  <c r="ER65" i="1"/>
  <c r="EJ97" i="1"/>
  <c r="EK96" i="1"/>
  <c r="EN22" i="1"/>
  <c r="EH13" i="1"/>
  <c r="ER148" i="1"/>
  <c r="EI38" i="1"/>
  <c r="EI110" i="1"/>
  <c r="EH64" i="1"/>
  <c r="EK152" i="1"/>
  <c r="EQ25" i="1"/>
  <c r="ER12" i="1"/>
  <c r="EJ74" i="1"/>
  <c r="EH48" i="1"/>
  <c r="EM71" i="1"/>
  <c r="EG62" i="1"/>
  <c r="ER77" i="1"/>
  <c r="EQ81" i="1"/>
  <c r="EH122" i="1"/>
  <c r="EQ98" i="1"/>
  <c r="EM111" i="1"/>
  <c r="EJ47" i="1"/>
  <c r="EM105" i="1"/>
  <c r="EL129" i="1"/>
  <c r="EM104" i="1"/>
  <c r="EO119" i="1"/>
  <c r="EK64" i="1"/>
  <c r="EH118" i="1"/>
  <c r="EH45" i="1"/>
  <c r="EK27" i="1"/>
  <c r="EL19" i="1"/>
  <c r="EL90" i="1"/>
  <c r="ER145" i="1"/>
  <c r="EP54" i="1"/>
  <c r="EM36" i="1"/>
  <c r="EO74" i="1"/>
  <c r="EO96" i="1"/>
  <c r="EL81" i="1"/>
  <c r="EK38" i="1"/>
  <c r="EP84" i="1"/>
  <c r="EP9" i="1"/>
  <c r="EG114" i="1"/>
  <c r="EM96" i="1"/>
  <c r="EM149" i="1"/>
  <c r="EQ79" i="1"/>
  <c r="EP12" i="1"/>
  <c r="EG143" i="1"/>
  <c r="EL109" i="1"/>
  <c r="EG39" i="1"/>
  <c r="EI150" i="1"/>
  <c r="EG129" i="1"/>
  <c r="ER53" i="1"/>
  <c r="ER114" i="1"/>
  <c r="EG151" i="1"/>
  <c r="EQ140" i="1"/>
  <c r="EN8" i="1"/>
  <c r="EJ145" i="1"/>
  <c r="EK84" i="1"/>
  <c r="EI30" i="1"/>
  <c r="EH133" i="1"/>
  <c r="EL75" i="1"/>
  <c r="EJ11" i="1"/>
  <c r="EK6" i="1"/>
  <c r="EI140" i="1"/>
  <c r="EL10" i="1"/>
  <c r="EK141" i="1"/>
  <c r="EJ93" i="1"/>
  <c r="EP121" i="1"/>
  <c r="EG98" i="1"/>
  <c r="EQ63" i="1"/>
  <c r="EK145" i="1"/>
  <c r="EH116" i="1"/>
  <c r="EI11" i="1"/>
  <c r="EM21" i="1"/>
  <c r="EJ70" i="1"/>
  <c r="EL34" i="1"/>
  <c r="EP153" i="1"/>
  <c r="EG126" i="1"/>
  <c r="EJ73" i="1"/>
  <c r="EK10" i="1"/>
  <c r="EP53" i="1"/>
  <c r="ER34" i="1"/>
  <c r="EH60" i="1"/>
  <c r="EK62" i="1"/>
  <c r="ER82" i="1"/>
  <c r="EP51" i="1"/>
  <c r="EN67" i="1"/>
  <c r="EQ124" i="1"/>
  <c r="EM11" i="1"/>
  <c r="EL84" i="1"/>
  <c r="EL24" i="1"/>
  <c r="EN103" i="1"/>
  <c r="EQ141" i="1"/>
  <c r="EK94" i="1"/>
  <c r="EI127" i="1"/>
  <c r="EM13" i="1"/>
  <c r="EP43" i="1"/>
  <c r="EG45" i="1"/>
  <c r="EN49" i="1"/>
  <c r="EP41" i="1"/>
  <c r="EM143" i="1"/>
  <c r="EP81" i="1"/>
  <c r="EH70" i="1"/>
  <c r="EL48" i="1"/>
  <c r="EK143" i="1"/>
  <c r="EP64" i="1"/>
  <c r="EP52" i="1"/>
  <c r="ER94" i="1"/>
  <c r="EM137" i="1"/>
  <c r="EO6" i="1"/>
  <c r="EP137" i="1"/>
  <c r="EN154" i="1"/>
  <c r="EH80" i="1"/>
  <c r="EH50" i="1"/>
  <c r="EO18" i="1"/>
  <c r="EG90" i="1"/>
  <c r="EP39" i="1"/>
  <c r="EL66" i="1"/>
  <c r="EH75" i="1"/>
  <c r="EG92" i="1"/>
  <c r="EH125" i="1"/>
  <c r="EP95" i="1"/>
  <c r="EO71" i="1"/>
  <c r="EH39" i="1"/>
  <c r="EQ146" i="1"/>
  <c r="EJ7" i="1"/>
  <c r="EG118" i="1"/>
  <c r="EM101" i="1"/>
  <c r="EQ121" i="1"/>
  <c r="EH119" i="1"/>
  <c r="EJ6" i="1"/>
  <c r="EJ147" i="1"/>
  <c r="EI145" i="1"/>
  <c r="EH153" i="1"/>
  <c r="ER103" i="1"/>
  <c r="EH22" i="1"/>
  <c r="ER29" i="1"/>
  <c r="ER84" i="1"/>
  <c r="EG58" i="1"/>
  <c r="EM69" i="1"/>
  <c r="EJ121" i="1"/>
  <c r="EL38" i="1"/>
  <c r="ER141" i="1"/>
  <c r="EI18" i="1"/>
  <c r="EQ143" i="1"/>
  <c r="EJ10" i="1"/>
  <c r="EM114" i="1"/>
  <c r="EN92" i="1"/>
  <c r="EL37" i="1"/>
  <c r="ER8" i="1"/>
  <c r="ER62" i="1"/>
  <c r="EQ127" i="1"/>
  <c r="EJ19" i="1"/>
  <c r="EP10" i="1"/>
  <c r="EQ61" i="1"/>
  <c r="EN108" i="1"/>
  <c r="EM89" i="1"/>
  <c r="EO128" i="1"/>
  <c r="EK53" i="1"/>
  <c r="EN125" i="1"/>
  <c r="EI109" i="1"/>
  <c r="EM59" i="1"/>
  <c r="EM77" i="1"/>
  <c r="EL33" i="1"/>
  <c r="EO83" i="1"/>
  <c r="ER78" i="1"/>
  <c r="EN97" i="1"/>
  <c r="EM55" i="1"/>
  <c r="EN10" i="1"/>
  <c r="EP56" i="1"/>
  <c r="EO11" i="1"/>
  <c r="EI86" i="1"/>
  <c r="EG146" i="1"/>
  <c r="EH29" i="1"/>
  <c r="EN34" i="1"/>
  <c r="EJ39" i="1"/>
  <c r="EJ35" i="1"/>
  <c r="EO58" i="1"/>
  <c r="EJ116" i="1"/>
  <c r="EK146" i="1"/>
  <c r="ER152" i="1"/>
  <c r="EK63" i="1"/>
  <c r="ER6" i="1"/>
  <c r="EM27" i="1"/>
  <c r="EL85" i="1"/>
  <c r="EL54" i="1"/>
  <c r="EP127" i="1"/>
  <c r="EP33" i="1"/>
  <c r="EL71" i="1"/>
  <c r="EN53" i="1"/>
  <c r="EH76" i="1"/>
  <c r="ER74" i="1"/>
  <c r="EM54" i="1"/>
  <c r="EM23" i="1"/>
  <c r="EG6" i="1"/>
  <c r="EQ53" i="1"/>
  <c r="ER110" i="1"/>
  <c r="EN39" i="1"/>
  <c r="EO62" i="1"/>
  <c r="EQ101" i="1"/>
  <c r="EK77" i="1"/>
  <c r="EL121" i="1"/>
  <c r="EN116" i="1"/>
  <c r="EJ119" i="1"/>
  <c r="EG106" i="1"/>
  <c r="EL135" i="1"/>
  <c r="EJ99" i="1"/>
  <c r="EP123" i="1"/>
  <c r="EL119" i="1"/>
  <c r="EL50" i="1"/>
  <c r="EQ147" i="1"/>
  <c r="EJ95" i="1"/>
  <c r="EK78" i="1"/>
  <c r="EI139" i="1"/>
  <c r="EQ18" i="1"/>
  <c r="EG56" i="1"/>
  <c r="EN58" i="1"/>
  <c r="EP24" i="1"/>
  <c r="EN78" i="1"/>
  <c r="EK36" i="1"/>
  <c r="EK134" i="1"/>
  <c r="EP29" i="1"/>
  <c r="EN54" i="1"/>
  <c r="EI42" i="1"/>
  <c r="EQ48" i="1"/>
  <c r="EN66" i="1"/>
  <c r="EQ84" i="1"/>
  <c r="EI130" i="1"/>
  <c r="EM120" i="1"/>
  <c r="EN24" i="1"/>
  <c r="EO84" i="1"/>
  <c r="EQ16" i="1"/>
  <c r="EP69" i="1"/>
  <c r="EP144" i="1"/>
  <c r="EM86" i="1"/>
  <c r="EO32" i="1"/>
  <c r="EG17" i="1"/>
  <c r="EO60" i="1"/>
  <c r="EN38" i="1"/>
  <c r="EO134" i="1"/>
  <c r="EN101" i="1"/>
  <c r="ER153" i="1"/>
  <c r="EJ9" i="1"/>
  <c r="EH134" i="1"/>
  <c r="EM128" i="1"/>
  <c r="ER128" i="1"/>
  <c r="EP23" i="1"/>
  <c r="EJ110" i="1"/>
  <c r="EM144" i="1"/>
  <c r="EM47" i="1"/>
  <c r="ER32" i="1"/>
  <c r="EQ137" i="1"/>
  <c r="EP100" i="1"/>
  <c r="EM119" i="1"/>
  <c r="ER93" i="1"/>
  <c r="ER49" i="1"/>
  <c r="ER44" i="1"/>
  <c r="ER55" i="1"/>
  <c r="EQ118" i="1"/>
  <c r="EP133" i="1"/>
  <c r="EQ133" i="1"/>
  <c r="EO21" i="1"/>
  <c r="EO24" i="1"/>
  <c r="EI47" i="1"/>
  <c r="EN51" i="1"/>
  <c r="EL118" i="1"/>
  <c r="ER96" i="1"/>
  <c r="EH124" i="1"/>
  <c r="EN110" i="1"/>
  <c r="EL22" i="1"/>
  <c r="ER73" i="1"/>
  <c r="EQ144" i="1"/>
  <c r="EG66" i="1"/>
  <c r="EQ138" i="1"/>
  <c r="EG23" i="1"/>
  <c r="EI123" i="1"/>
  <c r="EN79" i="1"/>
  <c r="EM61" i="1"/>
  <c r="EG99" i="1"/>
  <c r="EN143" i="1"/>
  <c r="EO126" i="1"/>
  <c r="EK149" i="1"/>
  <c r="ER25" i="1"/>
  <c r="EG65" i="1"/>
  <c r="EL28" i="1"/>
  <c r="EN141" i="1"/>
  <c r="EM106" i="1"/>
  <c r="EN128" i="1"/>
  <c r="EN117" i="1"/>
  <c r="EN61" i="1"/>
  <c r="EQ87" i="1"/>
  <c r="EK70" i="1"/>
  <c r="EL64" i="1"/>
  <c r="EM115" i="1"/>
  <c r="EM22" i="1"/>
  <c r="EI48" i="1"/>
  <c r="EI28" i="1"/>
  <c r="EJ45" i="1"/>
  <c r="EI151" i="1"/>
  <c r="EI77" i="1"/>
  <c r="EK20" i="1"/>
  <c r="EM82" i="1"/>
  <c r="EG27" i="1"/>
  <c r="EK127" i="1"/>
  <c r="EM85" i="1"/>
  <c r="EH103" i="1"/>
  <c r="ER31" i="1"/>
  <c r="EQ71" i="1"/>
  <c r="EH149" i="1"/>
  <c r="ER139" i="1"/>
  <c r="EQ76" i="1"/>
  <c r="EK23" i="1"/>
  <c r="EL76" i="1"/>
  <c r="EQ6" i="1"/>
  <c r="EG89" i="1"/>
  <c r="EG48" i="1"/>
  <c r="ER132" i="1"/>
  <c r="EL111" i="1"/>
  <c r="EH11" i="1"/>
  <c r="EJ57" i="1"/>
  <c r="EP146" i="1"/>
  <c r="EK135" i="1"/>
  <c r="ER146" i="1"/>
  <c r="EK126" i="1"/>
  <c r="EQ32" i="1"/>
  <c r="EO132" i="1"/>
  <c r="EK89" i="1"/>
  <c r="EO31" i="1"/>
  <c r="EG141" i="1"/>
  <c r="EJ81" i="1"/>
  <c r="ER149" i="1"/>
  <c r="ER39" i="1"/>
  <c r="EI104" i="1"/>
  <c r="EN43" i="1"/>
  <c r="EN85" i="1"/>
  <c r="EJ130" i="1"/>
  <c r="EH135" i="1"/>
  <c r="EO150" i="1"/>
  <c r="EK128" i="1"/>
  <c r="EP99" i="1"/>
  <c r="EM147" i="1"/>
  <c r="EO28" i="1"/>
  <c r="EM133" i="1"/>
  <c r="EN152" i="1"/>
  <c r="EO115" i="1"/>
  <c r="EL78" i="1"/>
  <c r="EH26" i="1"/>
  <c r="EG134" i="1"/>
  <c r="EK34" i="1"/>
  <c r="EM44" i="1"/>
  <c r="EM24" i="1"/>
  <c r="EL69" i="1"/>
  <c r="EG85" i="1"/>
  <c r="EI80" i="1"/>
  <c r="ER47" i="1"/>
  <c r="EM94" i="1"/>
  <c r="ER54" i="1"/>
  <c r="EN74" i="1"/>
  <c r="EJ144" i="1"/>
  <c r="ER41" i="1"/>
  <c r="EQ72" i="1"/>
  <c r="EO9" i="1"/>
  <c r="EH140" i="1"/>
  <c r="ER76" i="1"/>
  <c r="EQ123" i="1"/>
  <c r="EO48" i="1"/>
  <c r="EM99" i="1"/>
  <c r="EQ30" i="1"/>
  <c r="EO77" i="1"/>
  <c r="EQ96" i="1"/>
  <c r="EI141" i="1"/>
  <c r="ER113" i="1"/>
  <c r="EM16" i="1"/>
  <c r="EN76" i="1"/>
  <c r="EO40" i="1"/>
  <c r="EJ52" i="1"/>
  <c r="EJ63" i="1"/>
  <c r="EH97" i="1"/>
  <c r="ER111" i="1"/>
  <c r="EI74" i="1"/>
  <c r="EO37" i="1"/>
  <c r="EJ86" i="1"/>
  <c r="EJ107" i="1"/>
  <c r="EM154" i="1"/>
  <c r="EH69" i="1"/>
  <c r="EI92" i="1"/>
  <c r="ER22" i="1"/>
  <c r="EJ94" i="1"/>
  <c r="EH144" i="1"/>
  <c r="EN151" i="1"/>
  <c r="EK19" i="1"/>
  <c r="EQ88" i="1"/>
  <c r="EM124" i="1"/>
  <c r="EQ27" i="1"/>
  <c r="EO89" i="1"/>
  <c r="EN147" i="1"/>
  <c r="EK43" i="1"/>
  <c r="EI155" i="1"/>
  <c r="EO69" i="1"/>
  <c r="EM63" i="1"/>
  <c r="EN11" i="1"/>
  <c r="EQ36" i="1"/>
  <c r="EK131" i="1"/>
  <c r="EN137" i="1"/>
  <c r="EP96" i="1"/>
  <c r="EO143" i="1"/>
  <c r="EP6" i="1"/>
  <c r="EI6" i="1"/>
  <c r="EG44" i="1"/>
  <c r="EQ77" i="1"/>
  <c r="ER63" i="1"/>
  <c r="EI103" i="1"/>
  <c r="EL61" i="1"/>
  <c r="EO155" i="1"/>
  <c r="EJ20" i="1"/>
  <c r="EH34" i="1"/>
  <c r="EG10" i="1"/>
  <c r="EQ130" i="1"/>
  <c r="EJ115" i="1"/>
  <c r="EI27" i="1"/>
  <c r="ER95" i="1"/>
  <c r="EK113" i="1"/>
  <c r="EJ101" i="1"/>
  <c r="EO79" i="1"/>
  <c r="EN25" i="1"/>
  <c r="EQ44" i="1"/>
  <c r="EH25" i="1"/>
  <c r="EH15" i="1"/>
  <c r="EK98" i="1"/>
  <c r="EG49" i="1"/>
  <c r="EP28" i="1"/>
  <c r="ER57" i="1"/>
  <c r="EP110" i="1"/>
  <c r="EJ126" i="1"/>
  <c r="EI7" i="1"/>
  <c r="EQ39" i="1"/>
  <c r="EL44" i="1"/>
  <c r="EO54" i="1"/>
  <c r="ER69" i="1"/>
  <c r="EN62" i="1"/>
  <c r="EJ105" i="1"/>
  <c r="EP65" i="1"/>
  <c r="EH47" i="1"/>
  <c r="EP134" i="1"/>
  <c r="ER37" i="1"/>
  <c r="ER151" i="1"/>
  <c r="EL143" i="1"/>
  <c r="EJ42" i="1"/>
  <c r="EL79" i="1"/>
  <c r="EN142" i="1"/>
  <c r="EK48" i="1"/>
  <c r="EM62" i="1"/>
  <c r="EN16" i="1"/>
  <c r="EK116" i="1"/>
  <c r="EK125" i="1"/>
  <c r="EM127" i="1"/>
  <c r="EP152" i="1"/>
  <c r="EQ37" i="1"/>
  <c r="ER30" i="1"/>
  <c r="EP40" i="1"/>
  <c r="EN109" i="1"/>
  <c r="EL132" i="1"/>
  <c r="EH111" i="1"/>
  <c r="EO129" i="1"/>
  <c r="EN153" i="1"/>
  <c r="EN59" i="1"/>
  <c r="EJ56" i="1"/>
  <c r="EM5" i="1"/>
  <c r="EP5" i="1"/>
  <c r="EO5" i="1"/>
  <c r="ER19" i="1"/>
  <c r="EI134" i="1"/>
  <c r="EK97" i="1"/>
  <c r="EJ17" i="1"/>
  <c r="EG14" i="1"/>
  <c r="EN105" i="1"/>
  <c r="EM150" i="1"/>
  <c r="EH57" i="1"/>
  <c r="EN135" i="1"/>
  <c r="EP143" i="1"/>
  <c r="EO16" i="1"/>
  <c r="EH58" i="1"/>
  <c r="EI76" i="1"/>
  <c r="EL152" i="1"/>
  <c r="EH42" i="1"/>
  <c r="EP113" i="1"/>
  <c r="EN37" i="1"/>
  <c r="EH85" i="1"/>
  <c r="EO23" i="1"/>
  <c r="EG26" i="1"/>
  <c r="EN18" i="1"/>
  <c r="EI81" i="1"/>
  <c r="ER118" i="1"/>
  <c r="EK92" i="1"/>
  <c r="EH141" i="1"/>
  <c r="EI117" i="1"/>
  <c r="EN45" i="1"/>
  <c r="EG24" i="1"/>
  <c r="EG22" i="1"/>
  <c r="EK49" i="1"/>
  <c r="EI63" i="1"/>
  <c r="EQ60" i="1"/>
  <c r="EK80" i="1"/>
  <c r="EK37" i="1"/>
  <c r="EI8" i="1"/>
  <c r="EK42" i="1"/>
  <c r="EK45" i="1"/>
  <c r="EJ117" i="1"/>
  <c r="EH9" i="1"/>
  <c r="EM140" i="1"/>
  <c r="ER140" i="1"/>
  <c r="EI36" i="1"/>
  <c r="EH52" i="1"/>
  <c r="EI142" i="1"/>
  <c r="EJ60" i="1"/>
  <c r="EQ46" i="1"/>
  <c r="EQ97" i="1"/>
  <c r="ER87" i="1"/>
  <c r="EH155" i="1"/>
  <c r="EI122" i="1"/>
  <c r="EL51" i="1"/>
  <c r="EJ113" i="1"/>
  <c r="EL131" i="1"/>
  <c r="EL147" i="1"/>
  <c r="EM25" i="1"/>
  <c r="EI50" i="1"/>
  <c r="EP116" i="1"/>
  <c r="EH93" i="1"/>
  <c r="EJ79" i="1"/>
  <c r="EG64" i="1"/>
  <c r="EL42" i="1"/>
  <c r="EO137" i="1"/>
  <c r="EQ103" i="1"/>
  <c r="EN80" i="1"/>
  <c r="EH110" i="1"/>
  <c r="EN95" i="1"/>
  <c r="EN98" i="1"/>
  <c r="EP8" i="1"/>
  <c r="EK22" i="1"/>
  <c r="EM33" i="1"/>
  <c r="EG127" i="1"/>
  <c r="EM39" i="1"/>
  <c r="EG123" i="1"/>
  <c r="EO61" i="1"/>
  <c r="EM116" i="1"/>
  <c r="EP86" i="1"/>
  <c r="EO57" i="1"/>
  <c r="EN114" i="1"/>
  <c r="EK71" i="1"/>
  <c r="EM73" i="1"/>
  <c r="EL107" i="1"/>
  <c r="EM41" i="1"/>
  <c r="EK52" i="1"/>
  <c r="EL11" i="1"/>
  <c r="EM130" i="1"/>
  <c r="EP67" i="1"/>
  <c r="EG63" i="1"/>
  <c r="EQ107" i="1"/>
  <c r="EH123" i="1"/>
  <c r="EH131" i="1"/>
  <c r="EO70" i="1"/>
  <c r="EM40" i="1"/>
  <c r="ER45" i="1"/>
  <c r="EM29" i="1"/>
  <c r="EP125" i="1"/>
  <c r="EH56" i="1"/>
  <c r="EG112" i="1"/>
  <c r="EQ57" i="1"/>
  <c r="EG117" i="1"/>
  <c r="EQ73" i="1"/>
  <c r="EJ23" i="1"/>
  <c r="EH54" i="1"/>
  <c r="EK26" i="1"/>
  <c r="EJ33" i="1"/>
  <c r="EL146" i="1"/>
  <c r="ER135" i="1"/>
  <c r="EP124" i="1"/>
  <c r="ER89" i="1"/>
  <c r="EQ92" i="1"/>
  <c r="EQ109" i="1"/>
  <c r="EJ78" i="1"/>
  <c r="EJ114" i="1"/>
  <c r="EH66" i="1"/>
  <c r="EH33" i="1"/>
  <c r="EP91" i="1"/>
  <c r="EN83" i="1"/>
  <c r="EL93" i="1"/>
  <c r="EG25" i="1"/>
  <c r="EK39" i="1"/>
  <c r="EK16" i="1"/>
  <c r="EO88" i="1"/>
  <c r="EP83" i="1"/>
  <c r="EO53" i="1"/>
  <c r="EH19" i="1"/>
  <c r="ER102" i="1"/>
  <c r="ER116" i="1"/>
  <c r="EN42" i="1"/>
  <c r="EG30" i="1"/>
  <c r="EM87" i="1"/>
  <c r="EP7" i="1"/>
  <c r="EN33" i="1"/>
  <c r="EK61" i="1"/>
  <c r="EP59" i="1"/>
  <c r="EP72" i="1"/>
  <c r="EL62" i="1"/>
  <c r="EN55" i="1"/>
  <c r="EP55" i="1"/>
  <c r="EM70" i="1"/>
  <c r="EL12" i="1"/>
  <c r="EG42" i="1"/>
  <c r="EM138" i="1"/>
  <c r="EM95" i="1"/>
  <c r="EP101" i="1"/>
  <c r="EI62" i="1"/>
  <c r="EQ68" i="1"/>
  <c r="EN27" i="1"/>
  <c r="EN134" i="1"/>
  <c r="EH132" i="1"/>
  <c r="EJ96" i="1"/>
  <c r="EJ150" i="1"/>
  <c r="EG150" i="1"/>
  <c r="EQ90" i="1"/>
  <c r="EH148" i="1"/>
  <c r="EJ154" i="1"/>
  <c r="EP135" i="1"/>
  <c r="EG122" i="1"/>
  <c r="EH150" i="1"/>
  <c r="EQ106" i="1"/>
  <c r="ER9" i="1"/>
  <c r="EH30" i="1"/>
  <c r="ER104" i="1"/>
  <c r="EM148" i="1"/>
  <c r="ER10" i="1"/>
  <c r="EG84" i="1"/>
  <c r="EH21" i="1"/>
  <c r="EQ14" i="1"/>
  <c r="EG54" i="1"/>
  <c r="EH96" i="1"/>
  <c r="EQ134" i="1"/>
  <c r="ER142" i="1"/>
  <c r="EL91" i="1"/>
  <c r="EJ87" i="1"/>
  <c r="EK25" i="1"/>
  <c r="EH100" i="1"/>
  <c r="EJ138" i="1"/>
  <c r="EO52" i="1"/>
  <c r="EI94" i="1"/>
  <c r="EJ28" i="1"/>
  <c r="EM126" i="1"/>
  <c r="EG86" i="1"/>
  <c r="EI68" i="1"/>
  <c r="EN150" i="1"/>
  <c r="EN94" i="1"/>
  <c r="EQ21" i="1"/>
  <c r="EJ148" i="1"/>
  <c r="EK109" i="1"/>
  <c r="EO101" i="1"/>
  <c r="EL151" i="1"/>
  <c r="EM34" i="1"/>
  <c r="EO81" i="1"/>
  <c r="EJ82" i="1"/>
  <c r="EG103" i="1"/>
  <c r="ER109" i="1"/>
  <c r="ER43" i="1"/>
  <c r="ER155" i="1"/>
  <c r="EQ13" i="1"/>
  <c r="EQ47" i="1"/>
  <c r="EQ65" i="1"/>
  <c r="ER23" i="1"/>
  <c r="EH136" i="1"/>
  <c r="EP141" i="1"/>
  <c r="EM151" i="1"/>
  <c r="EM123" i="1"/>
  <c r="EO26" i="1"/>
  <c r="EM98" i="1"/>
  <c r="EL144" i="1"/>
  <c r="EM46" i="1"/>
  <c r="EP30" i="1"/>
  <c r="ER81" i="1"/>
  <c r="EN139" i="1"/>
  <c r="EL46" i="1"/>
  <c r="EH81" i="1"/>
  <c r="EK54" i="1"/>
  <c r="EK133" i="1"/>
  <c r="EN6" i="1"/>
  <c r="ER42" i="1"/>
  <c r="EH79" i="1"/>
  <c r="EP35" i="1"/>
  <c r="EO43" i="1"/>
  <c r="EP147" i="1"/>
  <c r="EN148" i="1"/>
  <c r="EO148" i="1"/>
  <c r="EI90" i="1"/>
  <c r="EM38" i="1"/>
  <c r="EJ13" i="1"/>
  <c r="EJ88" i="1"/>
  <c r="EQ94" i="1"/>
  <c r="EK104" i="1"/>
  <c r="EL145" i="1"/>
  <c r="EL148" i="1"/>
  <c r="EP74" i="1"/>
  <c r="EO87" i="1"/>
  <c r="EQ40" i="1"/>
  <c r="EJ68" i="1"/>
  <c r="EI46" i="1"/>
  <c r="EP78" i="1"/>
  <c r="EH41" i="1"/>
  <c r="EI95" i="1"/>
  <c r="EL103" i="1"/>
  <c r="EG119" i="1"/>
  <c r="EL130" i="1"/>
  <c r="EM112" i="1"/>
  <c r="EK82" i="1"/>
  <c r="EK14" i="1"/>
  <c r="EL89" i="1"/>
  <c r="EQ113" i="1"/>
  <c r="EI152" i="1"/>
  <c r="EI35" i="1"/>
  <c r="EO118" i="1"/>
  <c r="ER127" i="1"/>
  <c r="EK50" i="1"/>
  <c r="EG135" i="1"/>
  <c r="ER117" i="1"/>
  <c r="EH20" i="1"/>
  <c r="EG53" i="1"/>
  <c r="EP36" i="1"/>
  <c r="ER138" i="1"/>
  <c r="EO110" i="1"/>
  <c r="EL96" i="1"/>
  <c r="EG152" i="1"/>
  <c r="EO104" i="1"/>
  <c r="EP26" i="1"/>
  <c r="EP93" i="1"/>
  <c r="EI58" i="1"/>
  <c r="EM14" i="1"/>
  <c r="EP98" i="1"/>
  <c r="EI124" i="1"/>
  <c r="EO72" i="1"/>
  <c r="EM32" i="1"/>
  <c r="EH32" i="1"/>
  <c r="EI85" i="1"/>
  <c r="EI87" i="1"/>
  <c r="EM129" i="1"/>
  <c r="EG105" i="1"/>
  <c r="ER48" i="1"/>
  <c r="EG113" i="1"/>
  <c r="EH90" i="1"/>
  <c r="EN132" i="1"/>
  <c r="EK106" i="1"/>
  <c r="EJ46" i="1"/>
  <c r="EN112" i="1"/>
  <c r="EN72" i="1"/>
  <c r="EM76" i="1"/>
  <c r="EI39" i="1"/>
  <c r="EJ155" i="1"/>
  <c r="EL60" i="1"/>
  <c r="EL73" i="1"/>
  <c r="EP27" i="1"/>
  <c r="EG88" i="1"/>
  <c r="EJ137" i="1"/>
  <c r="EH86" i="1"/>
  <c r="ER35" i="1"/>
  <c r="ER133" i="1"/>
  <c r="ER7" i="1"/>
  <c r="EQ150" i="1"/>
  <c r="EK100" i="1"/>
  <c r="EL140" i="1"/>
  <c r="EO35" i="1"/>
  <c r="EQ128" i="1"/>
  <c r="EJ118" i="1"/>
  <c r="EJ127" i="1"/>
  <c r="EJ24" i="1"/>
  <c r="EI37" i="1"/>
  <c r="EH130" i="1"/>
  <c r="EN71" i="1"/>
  <c r="EQ51" i="1"/>
  <c r="EL16" i="1"/>
  <c r="EH120" i="1"/>
  <c r="ER38" i="1"/>
  <c r="EL68" i="1"/>
  <c r="EN99" i="1"/>
  <c r="EJ58" i="1"/>
  <c r="EQ78" i="1"/>
  <c r="EL154" i="1"/>
  <c r="EO123" i="1"/>
  <c r="EP47" i="1"/>
  <c r="EO36" i="1"/>
  <c r="EP111" i="1"/>
  <c r="EI41" i="1"/>
  <c r="EN121" i="1"/>
  <c r="EI60" i="1"/>
  <c r="EM81" i="1"/>
  <c r="EG29" i="1"/>
  <c r="EK56" i="1"/>
  <c r="EG110" i="1"/>
  <c r="ER150" i="1"/>
  <c r="EK121" i="1"/>
  <c r="EI108" i="1"/>
  <c r="EG79" i="1"/>
  <c r="EK130" i="1"/>
  <c r="EO55" i="1"/>
  <c r="EI51" i="1"/>
  <c r="EG51" i="1"/>
  <c r="EG16" i="1"/>
  <c r="EG128" i="1"/>
  <c r="EO63" i="1"/>
  <c r="EP109" i="1"/>
  <c r="EO111" i="1"/>
  <c r="EO86" i="1"/>
  <c r="EO25" i="1"/>
  <c r="EI44" i="1"/>
  <c r="EP117" i="1"/>
  <c r="ER66" i="1"/>
  <c r="EL25" i="1"/>
  <c r="EI26" i="1"/>
  <c r="EL7" i="1"/>
  <c r="EI154" i="1"/>
  <c r="EG9" i="1"/>
  <c r="EI23" i="1"/>
  <c r="ER115" i="1"/>
  <c r="EK79" i="1"/>
  <c r="EI31" i="1"/>
  <c r="EH128" i="1"/>
  <c r="EI132" i="1"/>
  <c r="EO121" i="1"/>
  <c r="EN96" i="1"/>
  <c r="EQ17" i="1"/>
  <c r="EH151" i="1"/>
  <c r="EH98" i="1"/>
  <c r="EJ32" i="1"/>
  <c r="EJ18" i="1"/>
  <c r="EH91" i="1"/>
  <c r="EI136" i="1"/>
  <c r="EP42" i="1"/>
  <c r="EI17" i="1"/>
  <c r="EL110" i="1"/>
  <c r="EP75" i="1"/>
  <c r="EG147" i="1"/>
  <c r="EK115" i="1"/>
  <c r="ER68" i="1"/>
  <c r="EG46" i="1"/>
  <c r="ER90" i="1"/>
  <c r="EK69" i="1"/>
  <c r="EQ62" i="1"/>
  <c r="EL86" i="1"/>
  <c r="EK29" i="1"/>
  <c r="EN9" i="1"/>
  <c r="EH59" i="1"/>
  <c r="EN113" i="1"/>
  <c r="EJ49" i="1"/>
  <c r="EJ111" i="1"/>
  <c r="EQ69" i="1"/>
  <c r="ER143" i="1"/>
  <c r="EI19" i="1"/>
  <c r="EN32" i="1"/>
  <c r="ER59" i="1"/>
  <c r="EO44" i="1"/>
  <c r="EO94" i="1"/>
  <c r="EL18" i="1"/>
  <c r="EN56" i="1"/>
  <c r="EG102" i="1"/>
  <c r="EN20" i="1"/>
  <c r="EG76" i="1"/>
  <c r="EI115" i="1"/>
  <c r="EH126" i="1"/>
  <c r="EL77" i="1"/>
  <c r="EL27" i="1"/>
  <c r="EH152" i="1"/>
  <c r="EN107" i="1"/>
  <c r="EK142" i="1"/>
  <c r="EI119" i="1"/>
  <c r="EQ12" i="1"/>
  <c r="EG131" i="1"/>
  <c r="EL63" i="1"/>
  <c r="EL149" i="1"/>
  <c r="EG121" i="1"/>
  <c r="ER70" i="1"/>
  <c r="EN118" i="1"/>
  <c r="EJ140" i="1"/>
  <c r="EG38" i="1"/>
  <c r="EJ61" i="1"/>
  <c r="EP136" i="1"/>
  <c r="EN122" i="1"/>
  <c r="EP155" i="1"/>
  <c r="EJ90" i="1"/>
  <c r="EN26" i="1"/>
  <c r="EI121" i="1"/>
  <c r="EK93" i="1"/>
  <c r="EP37" i="1"/>
  <c r="EH67" i="1"/>
  <c r="ER119" i="1"/>
  <c r="EI10" i="1"/>
  <c r="ER130" i="1"/>
  <c r="ER56" i="1"/>
  <c r="EL88" i="1"/>
  <c r="EN155" i="1"/>
  <c r="EP70" i="1"/>
  <c r="EN86" i="1"/>
  <c r="EL125" i="1"/>
  <c r="EL47" i="1"/>
  <c r="EM20" i="1"/>
  <c r="ER106" i="1"/>
  <c r="EQ83" i="1"/>
  <c r="ER51" i="1"/>
  <c r="EJ136" i="1"/>
  <c r="EQ95" i="1"/>
  <c r="ER98" i="1"/>
  <c r="EO75" i="1"/>
  <c r="EO153" i="1"/>
  <c r="EO38" i="1"/>
  <c r="EM57" i="1"/>
  <c r="EM42" i="1"/>
  <c r="EQ111" i="1"/>
  <c r="EK68" i="1"/>
  <c r="EH129" i="1"/>
  <c r="EG140" i="1"/>
  <c r="EK59" i="1"/>
  <c r="EP130" i="1"/>
  <c r="EI147" i="1"/>
  <c r="EJ64" i="1"/>
  <c r="DY17" i="1"/>
  <c r="EH5" i="1"/>
  <c r="EJ5" i="1"/>
  <c r="EG75" i="1"/>
  <c r="EI34" i="1"/>
  <c r="EP45" i="1"/>
  <c r="EO122" i="1"/>
  <c r="EN17" i="1"/>
  <c r="EO29" i="1"/>
  <c r="EG97" i="1"/>
  <c r="EK75" i="1"/>
  <c r="EH117" i="1"/>
  <c r="EL40" i="1"/>
  <c r="EP11" i="1"/>
  <c r="EO30" i="1"/>
  <c r="EG8" i="1"/>
  <c r="EO130" i="1"/>
  <c r="EG107" i="1"/>
  <c r="ER126" i="1"/>
  <c r="EH101" i="1"/>
  <c r="EO141" i="1"/>
  <c r="EL102" i="1"/>
  <c r="EQ151" i="1"/>
  <c r="EH17" i="1"/>
  <c r="ER108" i="1"/>
  <c r="ER64" i="1"/>
  <c r="EK123" i="1"/>
  <c r="EJ48" i="1"/>
  <c r="EL133" i="1"/>
  <c r="EJ22" i="1"/>
  <c r="EJ108" i="1"/>
  <c r="EI111" i="1"/>
  <c r="EQ7" i="1"/>
  <c r="EQ117" i="1"/>
  <c r="EP34" i="1"/>
  <c r="EG82" i="1"/>
  <c r="EH114" i="1"/>
  <c r="EI116" i="1"/>
  <c r="EN60" i="1"/>
  <c r="EJ102" i="1"/>
  <c r="EP32" i="1"/>
  <c r="EJ106" i="1"/>
  <c r="EO145" i="1"/>
  <c r="ER11" i="1"/>
  <c r="EP80" i="1"/>
  <c r="EL113" i="1"/>
  <c r="EJ83" i="1"/>
  <c r="EQ58" i="1"/>
  <c r="EH73" i="1"/>
  <c r="EK138" i="1"/>
  <c r="EO92" i="1"/>
  <c r="EN21" i="1"/>
  <c r="EO39" i="1"/>
  <c r="EG37" i="1"/>
  <c r="EJ149" i="1"/>
  <c r="EK72" i="1"/>
  <c r="EM84" i="1"/>
  <c r="ER50" i="1"/>
  <c r="EP19" i="1"/>
  <c r="EK118" i="1"/>
  <c r="EI112" i="1"/>
  <c r="EK86" i="1"/>
  <c r="EH102" i="1"/>
  <c r="EN36" i="1"/>
  <c r="EN146" i="1"/>
  <c r="EL13" i="1"/>
  <c r="EM139" i="1"/>
  <c r="EK76" i="1"/>
  <c r="EL99" i="1"/>
  <c r="EP46" i="1"/>
  <c r="EI13" i="1"/>
  <c r="EP76" i="1"/>
  <c r="EN89" i="1"/>
  <c r="EN106" i="1"/>
  <c r="EL65" i="1"/>
  <c r="EO33" i="1"/>
  <c r="EO106" i="1"/>
  <c r="EH143" i="1"/>
  <c r="EN50" i="1"/>
  <c r="EO120" i="1"/>
  <c r="EI129" i="1"/>
  <c r="EG18" i="1"/>
  <c r="EL29" i="1"/>
  <c r="EN88" i="1"/>
  <c r="EL36" i="1"/>
  <c r="EQ99" i="1"/>
  <c r="EL136" i="1"/>
  <c r="EG57" i="1"/>
  <c r="EJ104" i="1"/>
  <c r="EK88" i="1"/>
  <c r="EM136" i="1"/>
  <c r="ER36" i="1"/>
  <c r="EM125" i="1"/>
  <c r="EO14" i="1"/>
  <c r="ER61" i="1"/>
  <c r="EH71" i="1"/>
  <c r="EN31" i="1"/>
  <c r="EJ66" i="1"/>
  <c r="EH18" i="1"/>
  <c r="EN68" i="1"/>
  <c r="EI79" i="1"/>
  <c r="EG70" i="1"/>
  <c r="EG145" i="1"/>
  <c r="EN70" i="1"/>
  <c r="EO144" i="1"/>
  <c r="ER92" i="1"/>
  <c r="EG148" i="1"/>
  <c r="EK139" i="1"/>
  <c r="EL100" i="1"/>
  <c r="EQ33" i="1"/>
  <c r="EM35" i="1"/>
  <c r="EN133" i="1"/>
  <c r="EN75" i="1"/>
  <c r="EL104" i="1"/>
  <c r="EM152" i="1"/>
  <c r="EK91" i="1"/>
  <c r="EQ136" i="1"/>
  <c r="EJ151" i="1"/>
  <c r="ER20" i="1"/>
  <c r="EQ20" i="1"/>
  <c r="EN145" i="1"/>
  <c r="EH95" i="1"/>
  <c r="EL153" i="1"/>
  <c r="EM118" i="1"/>
  <c r="EN81" i="1"/>
  <c r="EL57" i="1"/>
  <c r="EO147" i="1"/>
  <c r="EP38" i="1"/>
  <c r="EO136" i="1"/>
  <c r="EG11" i="1"/>
  <c r="EP119" i="1"/>
  <c r="EG61" i="1"/>
  <c r="EP25" i="1"/>
  <c r="EI137" i="1"/>
  <c r="EP21" i="1"/>
  <c r="EL95" i="1"/>
  <c r="EL32" i="1"/>
  <c r="ER125" i="1"/>
  <c r="EO151" i="1"/>
  <c r="EQ153" i="1"/>
  <c r="EM110" i="1"/>
  <c r="EP108" i="1"/>
  <c r="EG13" i="1"/>
  <c r="EL94" i="1"/>
  <c r="EK137" i="1"/>
  <c r="EQ35" i="1"/>
  <c r="EI138" i="1"/>
  <c r="EI98" i="1"/>
  <c r="EO113" i="1"/>
  <c r="EJ132" i="1"/>
  <c r="EI12" i="1"/>
  <c r="EM17" i="1"/>
  <c r="EI45" i="1"/>
  <c r="EG47" i="1"/>
  <c r="EO82" i="1"/>
  <c r="ER79" i="1"/>
  <c r="EK47" i="1"/>
  <c r="EJ31" i="1"/>
  <c r="EJ128" i="1"/>
  <c r="EI133" i="1"/>
  <c r="EM80" i="1"/>
  <c r="EQ155" i="1"/>
  <c r="EM93" i="1"/>
  <c r="EJ26" i="1"/>
  <c r="ER16" i="1"/>
  <c r="EP13" i="1"/>
  <c r="EO64" i="1"/>
  <c r="EM30" i="1"/>
  <c r="EK32" i="1"/>
  <c r="EK51" i="1"/>
  <c r="EM8" i="1"/>
  <c r="EK122" i="1"/>
  <c r="EI106" i="1"/>
  <c r="EH127" i="1"/>
  <c r="EJ30" i="1"/>
  <c r="EG20" i="1"/>
  <c r="EI49" i="1"/>
  <c r="EN19" i="1"/>
  <c r="EM78" i="1"/>
  <c r="EJ98" i="1"/>
  <c r="EO13" i="1"/>
  <c r="EO41" i="1"/>
  <c r="EP88" i="1"/>
  <c r="EL70" i="1"/>
  <c r="EP107" i="1"/>
  <c r="EM141" i="1"/>
  <c r="EL134" i="1"/>
  <c r="EN30" i="1"/>
  <c r="EO100" i="1"/>
  <c r="EM37" i="1"/>
  <c r="EP87" i="1"/>
  <c r="EO73" i="1"/>
  <c r="DZ9" i="1"/>
  <c r="EQ5" i="1"/>
  <c r="EG154" i="1"/>
  <c r="EG50" i="1"/>
  <c r="EL23" i="1"/>
  <c r="EO131" i="1"/>
  <c r="EH99" i="1"/>
  <c r="EL127" i="1"/>
  <c r="EK81" i="1"/>
  <c r="EL138" i="1"/>
  <c r="EP60" i="1"/>
  <c r="EN90" i="1"/>
  <c r="EP118" i="1"/>
  <c r="EK58" i="1"/>
  <c r="EI71" i="1"/>
  <c r="EJ122" i="1"/>
  <c r="EM45" i="1"/>
  <c r="EQ8" i="1"/>
  <c r="EO85" i="1"/>
  <c r="EM52" i="1"/>
  <c r="EP18" i="1"/>
  <c r="EL26" i="1"/>
  <c r="EG68" i="1"/>
  <c r="EO80" i="1"/>
  <c r="EL67" i="1"/>
  <c r="EL142" i="1"/>
  <c r="EH31" i="1"/>
  <c r="EJ12" i="1"/>
  <c r="EQ74" i="1"/>
  <c r="EN130" i="1"/>
  <c r="EQ67" i="1"/>
  <c r="EM108" i="1"/>
  <c r="EM60" i="1"/>
  <c r="EH16" i="1"/>
  <c r="EI70" i="1"/>
  <c r="EO50" i="1"/>
  <c r="EI131" i="1"/>
  <c r="EQ152" i="1"/>
  <c r="EK124" i="1"/>
  <c r="ER85" i="1"/>
  <c r="EM67" i="1"/>
  <c r="EJ103" i="1"/>
  <c r="EL8" i="1"/>
  <c r="EJ80" i="1"/>
  <c r="EK13" i="1"/>
  <c r="EP82" i="1"/>
  <c r="EQ70" i="1"/>
  <c r="EN119" i="1"/>
  <c r="EI82" i="1"/>
  <c r="EH138" i="1"/>
  <c r="EN64" i="1"/>
  <c r="EM7" i="1"/>
  <c r="EO117" i="1"/>
  <c r="EJ71" i="1"/>
  <c r="EQ19" i="1"/>
  <c r="EN144" i="1"/>
  <c r="EO133" i="1"/>
  <c r="EK85" i="1"/>
  <c r="EK8" i="1"/>
  <c r="ER71" i="1"/>
  <c r="EI113" i="1"/>
  <c r="EQ105" i="1"/>
  <c r="EN87" i="1"/>
  <c r="ER136" i="1"/>
  <c r="EK57" i="1"/>
  <c r="EK151" i="1"/>
  <c r="EK144" i="1"/>
  <c r="EK119" i="1"/>
  <c r="EM66" i="1"/>
  <c r="EO135" i="1"/>
  <c r="EI57" i="1"/>
  <c r="EO17" i="1"/>
  <c r="EK153" i="1"/>
  <c r="EI148" i="1"/>
  <c r="EK90" i="1"/>
  <c r="EN104" i="1"/>
  <c r="EO93" i="1"/>
  <c r="EI135" i="1"/>
  <c r="EK24" i="1"/>
  <c r="EI40" i="1"/>
  <c r="EL30" i="1"/>
  <c r="EM10" i="1"/>
  <c r="EJ76" i="1"/>
  <c r="EK147" i="1"/>
  <c r="ER67" i="1"/>
  <c r="EH65" i="1"/>
  <c r="EQ122" i="1"/>
  <c r="EG12" i="1"/>
  <c r="EH62" i="1"/>
  <c r="EI72" i="1"/>
  <c r="EP58" i="1"/>
  <c r="EH46" i="1"/>
  <c r="EQ131" i="1"/>
  <c r="ER122" i="1"/>
  <c r="ER91" i="1"/>
  <c r="EM56" i="1"/>
  <c r="EJ153" i="1"/>
  <c r="EQ24" i="1"/>
  <c r="EN14" i="1"/>
  <c r="EH38" i="1"/>
  <c r="EK95" i="1"/>
  <c r="EL6" i="1"/>
  <c r="EG73" i="1"/>
  <c r="EQ129" i="1"/>
  <c r="EJ27" i="1"/>
  <c r="EL97" i="1"/>
  <c r="EG69" i="1"/>
  <c r="EK120" i="1"/>
  <c r="ER134" i="1"/>
  <c r="EQ132" i="1"/>
  <c r="EN129" i="1"/>
  <c r="EL35" i="1"/>
  <c r="EQ119" i="1"/>
  <c r="EJ89" i="1"/>
  <c r="EQ41" i="1"/>
  <c r="EL59" i="1"/>
  <c r="EP140" i="1"/>
  <c r="EP129" i="1"/>
  <c r="EQ93" i="1"/>
  <c r="EH88" i="1"/>
  <c r="ER121" i="1"/>
  <c r="EP44" i="1"/>
  <c r="EI69" i="1"/>
  <c r="EQ23" i="1"/>
  <c r="EQ22" i="1"/>
  <c r="EK7" i="1"/>
  <c r="EG144" i="1"/>
  <c r="EK148" i="1"/>
  <c r="EG5" i="1"/>
  <c r="DQ12" i="1"/>
  <c r="EC12" i="1"/>
  <c r="DM17" i="1"/>
  <c r="DN9" i="1"/>
  <c r="DG3" i="1"/>
  <c r="EO12" i="1" l="1"/>
  <c r="EL9" i="1"/>
  <c r="EK17" i="1"/>
  <c r="DS3" i="1"/>
  <c r="EQ3" i="1" l="1"/>
</calcChain>
</file>

<file path=xl/sharedStrings.xml><?xml version="1.0" encoding="utf-8"?>
<sst xmlns="http://schemas.openxmlformats.org/spreadsheetml/2006/main" count="1965" uniqueCount="611">
  <si>
    <t>Metered Energy, MWh</t>
  </si>
  <si>
    <t>Metered Energy × Pool Price, $</t>
  </si>
  <si>
    <t>Original Loss Factor, %</t>
  </si>
  <si>
    <t>Original Losses Charge (Credit), $</t>
  </si>
  <si>
    <t>Total Original Rider E Charges (Credits), $ (Using Original Rider E Below)</t>
  </si>
  <si>
    <t>Recalculated Loss Factor, %</t>
  </si>
  <si>
    <t>Total Metered Energy, MWh</t>
  </si>
  <si>
    <t>Total Metered Energy × Pool Price, $</t>
  </si>
  <si>
    <t>Participant</t>
  </si>
  <si>
    <t>Location (MPID)</t>
  </si>
  <si>
    <t>Facility Name</t>
  </si>
  <si>
    <t>PR1</t>
  </si>
  <si>
    <t>BR3</t>
  </si>
  <si>
    <t>BR4</t>
  </si>
  <si>
    <t>ANC1</t>
  </si>
  <si>
    <t>ABCP</t>
  </si>
  <si>
    <t>APXB</t>
  </si>
  <si>
    <t>AFG1TX</t>
  </si>
  <si>
    <t>311S033N</t>
  </si>
  <si>
    <t>321S009N</t>
  </si>
  <si>
    <t>325S009N</t>
  </si>
  <si>
    <t>372S025N</t>
  </si>
  <si>
    <t>NOVAGEN15M</t>
  </si>
  <si>
    <t>SD3</t>
  </si>
  <si>
    <t>SD4</t>
  </si>
  <si>
    <t>BR5</t>
  </si>
  <si>
    <t>SD1</t>
  </si>
  <si>
    <t>SD2</t>
  </si>
  <si>
    <t>SD5</t>
  </si>
  <si>
    <t>SD6</t>
  </si>
  <si>
    <t>SH1</t>
  </si>
  <si>
    <t>SH2</t>
  </si>
  <si>
    <t>DRW1</t>
  </si>
  <si>
    <t>BSR1</t>
  </si>
  <si>
    <t>CES1</t>
  </si>
  <si>
    <t>CES2</t>
  </si>
  <si>
    <t>CWBC</t>
  </si>
  <si>
    <t>CWMT</t>
  </si>
  <si>
    <t>CWSK</t>
  </si>
  <si>
    <t>CWXB</t>
  </si>
  <si>
    <t>CWXS</t>
  </si>
  <si>
    <t>SHBC</t>
  </si>
  <si>
    <t>SHXB</t>
  </si>
  <si>
    <t>GPEC</t>
  </si>
  <si>
    <t>CMH1</t>
  </si>
  <si>
    <t>CNR5</t>
  </si>
  <si>
    <t>GN1</t>
  </si>
  <si>
    <t>GN2</t>
  </si>
  <si>
    <t>CRR1</t>
  </si>
  <si>
    <t>OMRH</t>
  </si>
  <si>
    <t>PH1</t>
  </si>
  <si>
    <t>RB5</t>
  </si>
  <si>
    <t>RL1</t>
  </si>
  <si>
    <t>VVW1</t>
  </si>
  <si>
    <t>VVW2</t>
  </si>
  <si>
    <t>CRWD</t>
  </si>
  <si>
    <t>PKNE</t>
  </si>
  <si>
    <t>DAI1</t>
  </si>
  <si>
    <t>DOWGEN15M</t>
  </si>
  <si>
    <t>ENC1</t>
  </si>
  <si>
    <t>ENC2</t>
  </si>
  <si>
    <t>ENC3</t>
  </si>
  <si>
    <t>AKE1</t>
  </si>
  <si>
    <t>KH1</t>
  </si>
  <si>
    <t>KH2</t>
  </si>
  <si>
    <t>TAB1</t>
  </si>
  <si>
    <t>EEBC</t>
  </si>
  <si>
    <t>EEXB</t>
  </si>
  <si>
    <t>EGC1</t>
  </si>
  <si>
    <t>CRS1</t>
  </si>
  <si>
    <t>CRS2</t>
  </si>
  <si>
    <t>CRS3</t>
  </si>
  <si>
    <t>CL01</t>
  </si>
  <si>
    <t>EC04</t>
  </si>
  <si>
    <t>ECBC</t>
  </si>
  <si>
    <t>ECMT</t>
  </si>
  <si>
    <t>ECSK</t>
  </si>
  <si>
    <t>EMXB</t>
  </si>
  <si>
    <t>EC01</t>
  </si>
  <si>
    <t>GN3</t>
  </si>
  <si>
    <t>EAGL</t>
  </si>
  <si>
    <t>IOR1</t>
  </si>
  <si>
    <t>NPP1</t>
  </si>
  <si>
    <t>NEP1</t>
  </si>
  <si>
    <t>HAL1</t>
  </si>
  <si>
    <t>CHIN</t>
  </si>
  <si>
    <t>RYMD</t>
  </si>
  <si>
    <t>WEY1</t>
  </si>
  <si>
    <t>KHW1</t>
  </si>
  <si>
    <t>MGXB</t>
  </si>
  <si>
    <t>MASK</t>
  </si>
  <si>
    <t>MEG1</t>
  </si>
  <si>
    <t>HRM</t>
  </si>
  <si>
    <t>MOBC</t>
  </si>
  <si>
    <t>MOMT</t>
  </si>
  <si>
    <t>MOXB</t>
  </si>
  <si>
    <t>MOXS</t>
  </si>
  <si>
    <t>SPBC</t>
  </si>
  <si>
    <t>SPSK</t>
  </si>
  <si>
    <t>SPX7</t>
  </si>
  <si>
    <t>SPXA</t>
  </si>
  <si>
    <t>NPC1</t>
  </si>
  <si>
    <t>NRG3</t>
  </si>
  <si>
    <t>NX01</t>
  </si>
  <si>
    <t>NX02</t>
  </si>
  <si>
    <t>OWF1</t>
  </si>
  <si>
    <t>FNG1</t>
  </si>
  <si>
    <t>PW20</t>
  </si>
  <si>
    <t>PWBC</t>
  </si>
  <si>
    <t>REBC</t>
  </si>
  <si>
    <t>RESK</t>
  </si>
  <si>
    <t>MKR1</t>
  </si>
  <si>
    <t>SCL1</t>
  </si>
  <si>
    <t>SCR1</t>
  </si>
  <si>
    <t>SCR2</t>
  </si>
  <si>
    <t>SCR3</t>
  </si>
  <si>
    <t>SCTG</t>
  </si>
  <si>
    <t>SHCG</t>
  </si>
  <si>
    <t>TAY1</t>
  </si>
  <si>
    <t>GWW1</t>
  </si>
  <si>
    <t>SCR4</t>
  </si>
  <si>
    <t>KH3</t>
  </si>
  <si>
    <t>BAR</t>
  </si>
  <si>
    <t>BIG</t>
  </si>
  <si>
    <t>BPW</t>
  </si>
  <si>
    <t>BRA</t>
  </si>
  <si>
    <t>CAS</t>
  </si>
  <si>
    <t>GHO</t>
  </si>
  <si>
    <t>HSH</t>
  </si>
  <si>
    <t>INT</t>
  </si>
  <si>
    <t>KAN</t>
  </si>
  <si>
    <t>POC</t>
  </si>
  <si>
    <t>RUN</t>
  </si>
  <si>
    <t>SPR</t>
  </si>
  <si>
    <t>THS</t>
  </si>
  <si>
    <t>ESBC</t>
  </si>
  <si>
    <t>ESMT</t>
  </si>
  <si>
    <t>ESXB</t>
  </si>
  <si>
    <t>BCR2</t>
  </si>
  <si>
    <t>BCRK</t>
  </si>
  <si>
    <t>MKRC</t>
  </si>
  <si>
    <t>TC01</t>
  </si>
  <si>
    <t>TC02</t>
  </si>
  <si>
    <t>TIXS</t>
  </si>
  <si>
    <t>TEBC</t>
  </si>
  <si>
    <t>TEE1</t>
  </si>
  <si>
    <t>TEMT</t>
  </si>
  <si>
    <t>TPXS</t>
  </si>
  <si>
    <t>0000001511</t>
  </si>
  <si>
    <t>0000022911</t>
  </si>
  <si>
    <t>0000025611</t>
  </si>
  <si>
    <t>0000027711</t>
  </si>
  <si>
    <t>0000034911</t>
  </si>
  <si>
    <t>0000038511</t>
  </si>
  <si>
    <t>0000039611</t>
  </si>
  <si>
    <t>0000065911</t>
  </si>
  <si>
    <t>0000006711</t>
  </si>
  <si>
    <t>ARD1</t>
  </si>
  <si>
    <t>BTR1</t>
  </si>
  <si>
    <t>CR1</t>
  </si>
  <si>
    <t>CRE3</t>
  </si>
  <si>
    <t>IEW1</t>
  </si>
  <si>
    <t>IEW2</t>
  </si>
  <si>
    <t>SLP1</t>
  </si>
  <si>
    <t>[A]</t>
  </si>
  <si>
    <t>[B]</t>
  </si>
  <si>
    <t>[C] = [B] + 1½%</t>
  </si>
  <si>
    <t>Date</t>
  </si>
  <si>
    <t>BankRate</t>
  </si>
  <si>
    <t>InterestRate</t>
  </si>
  <si>
    <t>MonthlyRate</t>
  </si>
  <si>
    <t>CumulIntRate</t>
  </si>
  <si>
    <t>Decision 790-D04-2016: 80. The Commission finds that it would be reasonable to set the rate of interest equal to the Bank of Canada’s Bank Rate plus</t>
  </si>
  <si>
    <t>one and one half per cent to be applied from the date on which the recalculated loss factors become effective to January 1, 2006 consistent with the</t>
  </si>
  <si>
    <t>guidance provided in sections 3(2)(d) and 3(2)(e) of AUC Rule 023.</t>
  </si>
  <si>
    <t>Asset Short Name</t>
  </si>
  <si>
    <t>Loss Factor (%)</t>
  </si>
  <si>
    <t>FortisAlberta Reversing POD - Fort Macleod (15S)</t>
  </si>
  <si>
    <t>0000006511</t>
  </si>
  <si>
    <t>FortisAlberta Reversing POD - Stirling (67S)</t>
  </si>
  <si>
    <t>FortisAlberta Reversing POD - Glenwood (229S)</t>
  </si>
  <si>
    <t>0000012111</t>
  </si>
  <si>
    <t>FortisAlberta Reversing POD - Harmattan (256S)</t>
  </si>
  <si>
    <t>0000013711</t>
  </si>
  <si>
    <t>0000015811</t>
  </si>
  <si>
    <t>FortisAlberta Reversing POD - Stavely (349S)</t>
  </si>
  <si>
    <t>0000019811</t>
  </si>
  <si>
    <t>FortisAlberta Reversing POD - Spring Coulee (385S)</t>
  </si>
  <si>
    <t>FortisAlberta Reversing POD - Pincher Creek (396S)</t>
  </si>
  <si>
    <t>0000025411</t>
  </si>
  <si>
    <t>0000045411</t>
  </si>
  <si>
    <t>FortisAlberta Reversing POD - Buck Lake (454S)</t>
  </si>
  <si>
    <t>FortisAlberta Reversing POD - Pegasus (659S)</t>
  </si>
  <si>
    <t>0000025711</t>
  </si>
  <si>
    <t>0000079301</t>
  </si>
  <si>
    <t>FortisAlberta DOS - Cochrane EV Partnership (793S)</t>
  </si>
  <si>
    <t>0000089511</t>
  </si>
  <si>
    <t>0000035311</t>
  </si>
  <si>
    <t>ATCO Electric Reversing POD - Carmon (830S)</t>
  </si>
  <si>
    <t>321S033</t>
  </si>
  <si>
    <t>ATCO Electric DOS - Daishowa-Marubeni (839S)</t>
  </si>
  <si>
    <t>0000040511</t>
  </si>
  <si>
    <t>ATCO Electric Reversing POD - Lindbergh (969S)</t>
  </si>
  <si>
    <t>APF Athabasca</t>
  </si>
  <si>
    <t>McBride Lake Wind Facility</t>
  </si>
  <si>
    <t>Alberta Newsprint</t>
  </si>
  <si>
    <t>Ardenville Wind Facility</t>
  </si>
  <si>
    <t>312S025N</t>
  </si>
  <si>
    <t>Barrier Hydro Facility</t>
  </si>
  <si>
    <t>Bear Creek #2</t>
  </si>
  <si>
    <t>Bear Creek #1</t>
  </si>
  <si>
    <t>Bighorn Hydro Facility</t>
  </si>
  <si>
    <t>Bearspaw Hydro Facility</t>
  </si>
  <si>
    <t>Battle River #3</t>
  </si>
  <si>
    <t>Battle River #4</t>
  </si>
  <si>
    <t>Battle River #5</t>
  </si>
  <si>
    <t>Brazeau Hydro Facility</t>
  </si>
  <si>
    <t>Blackspring Ridge Wind Facility</t>
  </si>
  <si>
    <t>Blue Trail Wind Facility</t>
  </si>
  <si>
    <t>Cascade Hydro Facility</t>
  </si>
  <si>
    <t>CES1/CES2</t>
  </si>
  <si>
    <t>Chin Chute Hydro Facility</t>
  </si>
  <si>
    <t>City of Medicine Hat</t>
  </si>
  <si>
    <t>CNRL Horizon Industrial System</t>
  </si>
  <si>
    <t>Castle River #1 Wind Facility</t>
  </si>
  <si>
    <t>Crossfield Energy Centre #1</t>
  </si>
  <si>
    <t>Crossfield Energy Centre #2</t>
  </si>
  <si>
    <t>Crossfield Energy Centre #3</t>
  </si>
  <si>
    <t>Daishowa-Marubeni</t>
  </si>
  <si>
    <t>Dow Hydrocarbon Industrial Complex</t>
  </si>
  <si>
    <t>Drywood #1</t>
  </si>
  <si>
    <t>Cavalier</t>
  </si>
  <si>
    <t>Foster Creek Industrial System</t>
  </si>
  <si>
    <t>Shepard</t>
  </si>
  <si>
    <t>Clover Bar #1</t>
  </si>
  <si>
    <t>Clover Bar #2</t>
  </si>
  <si>
    <t>Clover Bar #3</t>
  </si>
  <si>
    <t>CRE1</t>
  </si>
  <si>
    <t>Fort Nelson</t>
  </si>
  <si>
    <t>CRE2</t>
  </si>
  <si>
    <t>Ghost Hydro Facility</t>
  </si>
  <si>
    <t>Genesee #1</t>
  </si>
  <si>
    <t>Genesee #2</t>
  </si>
  <si>
    <t>CRR2</t>
  </si>
  <si>
    <t>Genesee #3</t>
  </si>
  <si>
    <t>Soderglen Wind Facility</t>
  </si>
  <si>
    <t>Halkirk Wind Facility</t>
  </si>
  <si>
    <t>H. R. Milner</t>
  </si>
  <si>
    <t>Horseshoe Hydro Facility</t>
  </si>
  <si>
    <t>Summerview 1 Wind Facility</t>
  </si>
  <si>
    <t>Summerview 2 Wind Facility</t>
  </si>
  <si>
    <t>Interlakes Hydro Facility</t>
  </si>
  <si>
    <t>Cold Lake Industrial System</t>
  </si>
  <si>
    <t>IOR3</t>
  </si>
  <si>
    <t>Kearl Oil Sands Industrial System</t>
  </si>
  <si>
    <t>Kananaskis Hydro Facility</t>
  </si>
  <si>
    <t>Keephills #1</t>
  </si>
  <si>
    <t>Keephills #2</t>
  </si>
  <si>
    <t>Keephills #3</t>
  </si>
  <si>
    <t>FH1</t>
  </si>
  <si>
    <t>Kettles Hill Wind Facility</t>
  </si>
  <si>
    <t>MEG Christina Lake Industrial System</t>
  </si>
  <si>
    <t>Muskeg River Industrial System</t>
  </si>
  <si>
    <t>MacKay River Industrial System</t>
  </si>
  <si>
    <t>Ghost Pine Wind Facility</t>
  </si>
  <si>
    <t>Joffre Industrial System</t>
  </si>
  <si>
    <t>Northern Prairie Power Project</t>
  </si>
  <si>
    <t>NRGreen</t>
  </si>
  <si>
    <t>Nexen Balzac</t>
  </si>
  <si>
    <t>Nexen Long Lake Industrial System</t>
  </si>
  <si>
    <t>Oldman River Hydro Facility</t>
  </si>
  <si>
    <t>Oldman 2 Wind Facility</t>
  </si>
  <si>
    <t>Poplar Hill #1</t>
  </si>
  <si>
    <t>Cowley Ridge Phase 1 Wind Facility</t>
  </si>
  <si>
    <t>Pocaterra Hydro Facility</t>
  </si>
  <si>
    <t>Rainbow #5</t>
  </si>
  <si>
    <t>Rundle Hydro Facility</t>
  </si>
  <si>
    <t>Raymond Reservoir Hydro Facility</t>
  </si>
  <si>
    <t>Syncrude Industrial System</t>
  </si>
  <si>
    <t>Suncor Industrial System</t>
  </si>
  <si>
    <t>Magrath Wind Facility</t>
  </si>
  <si>
    <t>Chin Chute Wind Facility</t>
  </si>
  <si>
    <t>Wintering Hills Wind Facility</t>
  </si>
  <si>
    <t>Scotford Industrial System</t>
  </si>
  <si>
    <t>Sundance #1</t>
  </si>
  <si>
    <t>Sundance #2</t>
  </si>
  <si>
    <t>Sundance #3</t>
  </si>
  <si>
    <t>Sundance #4</t>
  </si>
  <si>
    <t>Sundance #5</t>
  </si>
  <si>
    <t>Sundance #6</t>
  </si>
  <si>
    <t>RB1</t>
  </si>
  <si>
    <t>Sheerness #1</t>
  </si>
  <si>
    <t>RB2</t>
  </si>
  <si>
    <t>Sheerness #2</t>
  </si>
  <si>
    <t>RB3</t>
  </si>
  <si>
    <t>Shell Caroline</t>
  </si>
  <si>
    <t>RIV1</t>
  </si>
  <si>
    <t>Spray Hydro Facility</t>
  </si>
  <si>
    <t>Taber Wind Facility</t>
  </si>
  <si>
    <t>Taylor Hydro Facility</t>
  </si>
  <si>
    <t>Carseland Industrial System</t>
  </si>
  <si>
    <t>Redwater Industrial System</t>
  </si>
  <si>
    <t>Three Sisters Hydro Plant</t>
  </si>
  <si>
    <t>Valleyview #1</t>
  </si>
  <si>
    <t>Valleyview #2</t>
  </si>
  <si>
    <t>Weyerhaeuser</t>
  </si>
  <si>
    <t>BCHEXP</t>
  </si>
  <si>
    <t>Alberta-BC Intertie - Export</t>
  </si>
  <si>
    <t>BCHIMP</t>
  </si>
  <si>
    <t>Alberta-BC Intertie - Import</t>
  </si>
  <si>
    <t>MTEXP</t>
  </si>
  <si>
    <t>Alberta-Montana Intertie - Export</t>
  </si>
  <si>
    <t>—</t>
  </si>
  <si>
    <t>120SIMP</t>
  </si>
  <si>
    <t>Alberta-Montana Intertie - Import</t>
  </si>
  <si>
    <t>SPCEXP</t>
  </si>
  <si>
    <t>Alberta-Saskatchewan Intertie - Export</t>
  </si>
  <si>
    <t>SPCIMP</t>
  </si>
  <si>
    <t>Alberta-Saskatchewan Intertie - Import</t>
  </si>
  <si>
    <t>ST1</t>
  </si>
  <si>
    <t>ST2</t>
  </si>
  <si>
    <t>TAY2</t>
  </si>
  <si>
    <t>WB4</t>
  </si>
  <si>
    <t>WHT1</t>
  </si>
  <si>
    <t>WST1</t>
  </si>
  <si>
    <t>APXM</t>
  </si>
  <si>
    <t>ATXB</t>
  </si>
  <si>
    <t>CAXB</t>
  </si>
  <si>
    <t>CAXS</t>
  </si>
  <si>
    <t>CGXB</t>
  </si>
  <si>
    <t>CSXB</t>
  </si>
  <si>
    <t>CSXM</t>
  </si>
  <si>
    <t>CSXS</t>
  </si>
  <si>
    <t>CWXM</t>
  </si>
  <si>
    <t>DMXB</t>
  </si>
  <si>
    <t>EEXM</t>
  </si>
  <si>
    <t>EEXS</t>
  </si>
  <si>
    <t>EGXB</t>
  </si>
  <si>
    <t>EGXM</t>
  </si>
  <si>
    <t>EMXM</t>
  </si>
  <si>
    <t>EMXS</t>
  </si>
  <si>
    <t>EPXM</t>
  </si>
  <si>
    <t>ESXM</t>
  </si>
  <si>
    <t>ESXS</t>
  </si>
  <si>
    <t>MAXB</t>
  </si>
  <si>
    <t>MAXS</t>
  </si>
  <si>
    <t>MGXM</t>
  </si>
  <si>
    <t>MGXS</t>
  </si>
  <si>
    <t>MLXB</t>
  </si>
  <si>
    <t>MLXS</t>
  </si>
  <si>
    <t>MOSB</t>
  </si>
  <si>
    <t>MOXM</t>
  </si>
  <si>
    <t>MQXB</t>
  </si>
  <si>
    <t>MQXM</t>
  </si>
  <si>
    <t>MQXS</t>
  </si>
  <si>
    <t>MSXB</t>
  </si>
  <si>
    <t>OPXB</t>
  </si>
  <si>
    <t>OPXM</t>
  </si>
  <si>
    <t>OPXS</t>
  </si>
  <si>
    <t>PEXB</t>
  </si>
  <si>
    <t>PEXS</t>
  </si>
  <si>
    <t>PW41</t>
  </si>
  <si>
    <t>PWXM</t>
  </si>
  <si>
    <t>REXB</t>
  </si>
  <si>
    <t>REXM</t>
  </si>
  <si>
    <t>REXS</t>
  </si>
  <si>
    <t>SHXM</t>
  </si>
  <si>
    <t>SHXS</t>
  </si>
  <si>
    <t>SMXB</t>
  </si>
  <si>
    <t>SPXM</t>
  </si>
  <si>
    <t>TCE1</t>
  </si>
  <si>
    <t>TEEA</t>
  </si>
  <si>
    <t>TEXM</t>
  </si>
  <si>
    <t>TIXB</t>
  </si>
  <si>
    <t>TIXM</t>
  </si>
  <si>
    <t>TPXB</t>
  </si>
  <si>
    <t>TPXM</t>
  </si>
  <si>
    <t>TRXB</t>
  </si>
  <si>
    <t>UBXB</t>
  </si>
  <si>
    <t>UBXS</t>
  </si>
  <si>
    <t>APMT</t>
  </si>
  <si>
    <t>ATBC</t>
  </si>
  <si>
    <t>BCIM</t>
  </si>
  <si>
    <t>CABC</t>
  </si>
  <si>
    <t>CASK</t>
  </si>
  <si>
    <t>CEBC</t>
  </si>
  <si>
    <t>CGBC</t>
  </si>
  <si>
    <t>CSBC</t>
  </si>
  <si>
    <t>CSMT</t>
  </si>
  <si>
    <t>CSSK</t>
  </si>
  <si>
    <t>DMBC</t>
  </si>
  <si>
    <t>DMMT</t>
  </si>
  <si>
    <t>EEMT</t>
  </si>
  <si>
    <t>EESK</t>
  </si>
  <si>
    <t>EGBC</t>
  </si>
  <si>
    <t>EGMT</t>
  </si>
  <si>
    <t>EPMT</t>
  </si>
  <si>
    <t>ESSK</t>
  </si>
  <si>
    <t>MABC</t>
  </si>
  <si>
    <t>MGBC</t>
  </si>
  <si>
    <t>MGMT</t>
  </si>
  <si>
    <t>MGSK</t>
  </si>
  <si>
    <t>MLBC</t>
  </si>
  <si>
    <t>MLSK</t>
  </si>
  <si>
    <t>MOSK</t>
  </si>
  <si>
    <t>MQBC</t>
  </si>
  <si>
    <t>MQMT</t>
  </si>
  <si>
    <t>MQSK</t>
  </si>
  <si>
    <t>MTIM</t>
  </si>
  <si>
    <t>NXBC</t>
  </si>
  <si>
    <t>OPBC</t>
  </si>
  <si>
    <t>OPMT</t>
  </si>
  <si>
    <t>OPSK</t>
  </si>
  <si>
    <t>PEBC</t>
  </si>
  <si>
    <t>PESK</t>
  </si>
  <si>
    <t>PWMT</t>
  </si>
  <si>
    <t>PWSK</t>
  </si>
  <si>
    <t>PWSR</t>
  </si>
  <si>
    <t>REMT</t>
  </si>
  <si>
    <t>SEBC</t>
  </si>
  <si>
    <t>SHMT</t>
  </si>
  <si>
    <t>SHSK</t>
  </si>
  <si>
    <t>SKIM</t>
  </si>
  <si>
    <t>SMBC</t>
  </si>
  <si>
    <t>SPMT</t>
  </si>
  <si>
    <t>SYBC</t>
  </si>
  <si>
    <t>TCBC</t>
  </si>
  <si>
    <t>TCSK</t>
  </si>
  <si>
    <t>TESK</t>
  </si>
  <si>
    <t>TIBC</t>
  </si>
  <si>
    <t>TIMT</t>
  </si>
  <si>
    <t>TISK</t>
  </si>
  <si>
    <t>TPBC</t>
  </si>
  <si>
    <t>TPMT</t>
  </si>
  <si>
    <t>TPSK</t>
  </si>
  <si>
    <t>TRBC</t>
  </si>
  <si>
    <t>UBBC</t>
  </si>
  <si>
    <t>UBSK</t>
  </si>
  <si>
    <t>Total Original Losses Charges (Credits), $</t>
  </si>
  <si>
    <t>Recalculated Losses Charge (Credit), $</t>
  </si>
  <si>
    <t>Total Recalculated Losses Charges (Credits), $</t>
  </si>
  <si>
    <t>Module C Adjustment Charge (Refund), $</t>
  </si>
  <si>
    <r>
      <t xml:space="preserve">[Metered Energy × Pool Price </t>
    </r>
    <r>
      <rPr>
        <b/>
        <sz val="11"/>
        <color theme="1"/>
        <rFont val="Calibri"/>
        <family val="2"/>
      </rPr>
      <t>× Original Loss Factor]</t>
    </r>
  </si>
  <si>
    <t>[Metered Energy × Pool Price × Original Rider E]</t>
  </si>
  <si>
    <t>[Metered Energy × Pool Price × Recalculated Loss Factor]</t>
  </si>
  <si>
    <t>[Metered Energy × Pool Price × Recalculated Rider E]</t>
  </si>
  <si>
    <t>Recalculated Rider E, %</t>
  </si>
  <si>
    <t>Recalculated Rider E Charge (Credit), $</t>
  </si>
  <si>
    <t>[(Recalculated Losses Charges – Original Losses Charges – Original Rider E Charges) ÷ (Metered Energy × Pool Price)]</t>
  </si>
  <si>
    <t>Interest Charge (Refund), $ (Using Cumulative Interest Rate Below)</t>
  </si>
  <si>
    <t>Losses Adjustment Charge (Refund), $</t>
  </si>
  <si>
    <t>Total Losses Adjustment Charges (Refunds), $</t>
  </si>
  <si>
    <t>Total Module C Adjustments Charges (Refunds), $</t>
  </si>
  <si>
    <t>https://www.bankofcanada.ca/rates/interest-rates/canadian-interest-rates/</t>
  </si>
  <si>
    <t>Bank Rate determined from Bank of Canada, Data and Statistics Office, series V122530:</t>
  </si>
  <si>
    <t>UNCA</t>
  </si>
  <si>
    <t>APL</t>
  </si>
  <si>
    <t>APF</t>
  </si>
  <si>
    <t>EEC</t>
  </si>
  <si>
    <t>ANC</t>
  </si>
  <si>
    <t>VQW</t>
  </si>
  <si>
    <t>TAU</t>
  </si>
  <si>
    <t>TCN</t>
  </si>
  <si>
    <t>ALPL</t>
  </si>
  <si>
    <t>ENMP</t>
  </si>
  <si>
    <t>BSRW</t>
  </si>
  <si>
    <t>CAEC</t>
  </si>
  <si>
    <t>ICPL</t>
  </si>
  <si>
    <t>CMH</t>
  </si>
  <si>
    <t>CNRL</t>
  </si>
  <si>
    <t>CRR</t>
  </si>
  <si>
    <t>EGPI</t>
  </si>
  <si>
    <t>CWPI</t>
  </si>
  <si>
    <t>DAIS</t>
  </si>
  <si>
    <t>DOW</t>
  </si>
  <si>
    <t>BOWA</t>
  </si>
  <si>
    <t>ENCV</t>
  </si>
  <si>
    <t>ENCR</t>
  </si>
  <si>
    <t>EEMI</t>
  </si>
  <si>
    <t>EGCP</t>
  </si>
  <si>
    <t>TCES</t>
  </si>
  <si>
    <t>PWX</t>
  </si>
  <si>
    <t>CPW</t>
  </si>
  <si>
    <t>EPDG</t>
  </si>
  <si>
    <t>CFPL</t>
  </si>
  <si>
    <t>HWP</t>
  </si>
  <si>
    <t>MPLP</t>
  </si>
  <si>
    <t>ESSO</t>
  </si>
  <si>
    <t>IORV</t>
  </si>
  <si>
    <t>TAKH</t>
  </si>
  <si>
    <t>KHW</t>
  </si>
  <si>
    <t>MANH</t>
  </si>
  <si>
    <t>MEGE</t>
  </si>
  <si>
    <t>SCE</t>
  </si>
  <si>
    <t>MSCG</t>
  </si>
  <si>
    <t>GPWF</t>
  </si>
  <si>
    <t>APNC</t>
  </si>
  <si>
    <t>NPC</t>
  </si>
  <si>
    <t>GPI</t>
  </si>
  <si>
    <t>NRG</t>
  </si>
  <si>
    <t>NXI</t>
  </si>
  <si>
    <t>CUPC</t>
  </si>
  <si>
    <t>OWFL</t>
  </si>
  <si>
    <t>ACRL</t>
  </si>
  <si>
    <t>REMC</t>
  </si>
  <si>
    <t>SCL</t>
  </si>
  <si>
    <t>SCR</t>
  </si>
  <si>
    <t>SEPI</t>
  </si>
  <si>
    <t>SHEL</t>
  </si>
  <si>
    <t>ASTC</t>
  </si>
  <si>
    <t>EPPA</t>
  </si>
  <si>
    <t>NESI</t>
  </si>
  <si>
    <t>TAC2</t>
  </si>
  <si>
    <t>TEN</t>
  </si>
  <si>
    <t>WEYR</t>
  </si>
  <si>
    <t>Identifier</t>
  </si>
  <si>
    <t>Cowley Ridge Expansion #1 Wind Facility</t>
  </si>
  <si>
    <t>Cowley Ridge Expansion #2 Wind Facility</t>
  </si>
  <si>
    <t>Cowley North Wind Facility</t>
  </si>
  <si>
    <t>Castle Rock Wind Facility</t>
  </si>
  <si>
    <t>Cowley Ridge Phase 2 Wind Facility</t>
  </si>
  <si>
    <t>Northstone Power</t>
  </si>
  <si>
    <t>Primrose #1</t>
  </si>
  <si>
    <t>Rainbow #1</t>
  </si>
  <si>
    <t>Rainbow #2</t>
  </si>
  <si>
    <t>Rainbow #3</t>
  </si>
  <si>
    <t>Rainbow Lake #1</t>
  </si>
  <si>
    <t>EPDA</t>
  </si>
  <si>
    <t>PPLE</t>
  </si>
  <si>
    <t>CRE1/CRE2</t>
  </si>
  <si>
    <r>
      <t xml:space="preserve">[Rate DOS Charge </t>
    </r>
    <r>
      <rPr>
        <b/>
        <sz val="11"/>
        <color theme="1"/>
        <rFont val="Calibri"/>
        <family val="2"/>
      </rPr>
      <t>× Approved Transaction Capacity × Transaction Hours × 75%]</t>
    </r>
  </si>
  <si>
    <t>Contract 1</t>
  </si>
  <si>
    <t>Contract 2</t>
  </si>
  <si>
    <r>
      <t xml:space="preserve">[Metered Energy </t>
    </r>
    <r>
      <rPr>
        <b/>
        <sz val="11"/>
        <color theme="1"/>
        <rFont val="Calibri"/>
        <family val="2"/>
      </rPr>
      <t xml:space="preserve">× </t>
    </r>
    <r>
      <rPr>
        <b/>
        <sz val="11"/>
        <color theme="1"/>
        <rFont val="Calibri"/>
        <family val="2"/>
        <scheme val="minor"/>
      </rPr>
      <t>Rate DOS Charge</t>
    </r>
    <r>
      <rPr>
        <b/>
        <sz val="11"/>
        <color theme="1"/>
        <rFont val="Calibri"/>
        <family val="2"/>
      </rPr>
      <t>]</t>
    </r>
  </si>
  <si>
    <t>Minimum Amount, $</t>
  </si>
  <si>
    <t>Original Amount Billed for Rate DOS, $</t>
  </si>
  <si>
    <r>
      <t>[Greater of (Rate DOS Charge + Losses Charge) or (Minimum Amount)</t>
    </r>
    <r>
      <rPr>
        <b/>
        <sz val="11"/>
        <color theme="1"/>
        <rFont val="Calibri"/>
        <family val="2"/>
      </rPr>
      <t>]</t>
    </r>
  </si>
  <si>
    <t>[Greater of (Rate DOS Charge + Recalculated Losses Charge) or (Minimum Amount)]</t>
  </si>
  <si>
    <t>[Recalculated Amount Billed for Rate DOS – Original Amount Billed for Rate DOS]</t>
  </si>
  <si>
    <t>Rate DOS Charge Amount, $</t>
  </si>
  <si>
    <t>[Metered Energy × Pool Price × Recalculated Loss Factor] or [Incremental Amount Billed From DOS Adjustments Detail]</t>
  </si>
  <si>
    <t>[Incremental Amount Billed for Rate DOS Adjustment + Original Losses Charge]</t>
  </si>
  <si>
    <t>Grande Prairie EcoPower Industrial System</t>
  </si>
  <si>
    <t>Sturgeon #1</t>
  </si>
  <si>
    <t>Sturgeon #2</t>
  </si>
  <si>
    <t>Contract 3</t>
  </si>
  <si>
    <t>Contract 4</t>
  </si>
  <si>
    <t>Contract 5</t>
  </si>
  <si>
    <t>CHD</t>
  </si>
  <si>
    <t>PCES</t>
  </si>
  <si>
    <t>AP00</t>
  </si>
  <si>
    <t>TPCI</t>
  </si>
  <si>
    <t>Notes:</t>
  </si>
  <si>
    <t>2. Actual charge, credit, and refund amounts will be determined through the AESO’s transmission settlement system and will be provided to market participants in preliminary and final settlement statements.</t>
  </si>
  <si>
    <t>3. The actual charge, credit, and refund amounts will be determined using hourly data and may differ slightly from the monthly values presented in the table above due to rounding.</t>
  </si>
  <si>
    <t>4. In the event of any difference between a value in the table above and a value in a final settlement statement, the final settlement statement will be considered the actual amount.</t>
  </si>
  <si>
    <t>5. While the AESO strives to make the information contained in this workbook as accurate as possible, the AESO makes no claims, promises, or guarantees about the accuracy, completeness, or adequacy of the information contained in this workbook, and expressly</t>
  </si>
  <si>
    <t>disclaims liability for errors or omissions. As such, any reliance placed on the information contained in this workbook is at the user’s sole risk.</t>
  </si>
  <si>
    <t>GST Charge (Refund), $</t>
  </si>
  <si>
    <t>[Losses Adjustment Charge × 5%]</t>
  </si>
  <si>
    <t>Total GST Charges (Refunds), $</t>
  </si>
  <si>
    <t>1. Recalculated charge, credit, and refund amounts in the table above reflect the AESO’s best estimates at the time of preparation; those amounts may change in preliminary or final statements if volume or price adjustments occur prior to statements being issued.</t>
  </si>
  <si>
    <t>[Losses Adjustment Charge × Cumulative Interest Rate]</t>
  </si>
  <si>
    <t>[Losses Adjustment Charge + GST + Interest Charge]</t>
  </si>
  <si>
    <t>[D] = [C] ÷ [365|366]</t>
  </si>
  <si>
    <t>[E]</t>
  </si>
  <si>
    <t>[F] = [D] × [E]</t>
  </si>
  <si>
    <t>[G] = SUM ([F])</t>
  </si>
  <si>
    <t>DailyRate</t>
  </si>
  <si>
    <t>DaysInMonth</t>
  </si>
  <si>
    <t>Note: Bank Rate for Oct 2020 to Dec 2020 based on Bank Rate for Sep 2020.</t>
  </si>
  <si>
    <t>[Recalculated Losses Charge + Recalculated Rider E Charge – Original Losses Charge – Original Rider E Charge]</t>
  </si>
  <si>
    <t>Estimate - October 19, 2020</t>
  </si>
  <si>
    <t>Note: Bank Rate for Sep 2021 to Dec 2021 based on Bank Rate for Aug 2021.</t>
  </si>
  <si>
    <t>Calgary Energy Centre</t>
  </si>
  <si>
    <t>Module C Corrected DOS Adjustments Detail - 2014</t>
  </si>
  <si>
    <t>Recalculated Loss Factor (Corrected), %</t>
  </si>
  <si>
    <t>Recalculated Losses Charge (Credit) (Corrected), $</t>
  </si>
  <si>
    <t>Recalculated Amount Billed for Rate DOS (Corrected), $</t>
  </si>
  <si>
    <t>Incremental Amount Billed for Rate DOS Adjustment Charge (Refund) (Corrected), $</t>
  </si>
  <si>
    <t>Amount Attributed to Rate DOS Recalculated Losses Charge (Credit) (Corrected), $</t>
  </si>
  <si>
    <t>Module C Initial Adjustments - 2014</t>
  </si>
  <si>
    <t>Module C Corrected Adjustments - 2014</t>
  </si>
  <si>
    <t>Estimate - September 9, 2021</t>
  </si>
  <si>
    <t>Total Recalculated Losses Charges (Credits) (Corrected), $</t>
  </si>
  <si>
    <t>Recalculated Rider E Charge (Credit) (Corrected), $</t>
  </si>
  <si>
    <t>Recalculated Rider E (Corrected), %</t>
  </si>
  <si>
    <t>Losses Adjustment Charge (Refund) (Corrected), $</t>
  </si>
  <si>
    <t>Total Losses Adjustment Charges (Refunds) (Corrected), $</t>
  </si>
  <si>
    <t>GST Charge (Refund) (Corrected), $</t>
  </si>
  <si>
    <t>Total GST Charges (Refunds) (Corrected), $</t>
  </si>
  <si>
    <t>Interest Charge (Refund) (Corrected), $ (Using Cumulative Interest Rate Below)</t>
  </si>
  <si>
    <t>Module C Adjustment Charge (Refund) (Corrected), $</t>
  </si>
  <si>
    <t>Total Module C Adjustments Charges (Refunds) (Corrected), $</t>
  </si>
  <si>
    <t>Module C Correction Adjustments - 2014</t>
  </si>
  <si>
    <t>Losses Adjustment Correction Charge (Refund), $</t>
  </si>
  <si>
    <t>Total Losses Adjustment Correction Charges (Refunds), $</t>
  </si>
  <si>
    <t>[Losses Adjustment Charge (Corrected) – Losses Adjustment Charge (Initial)]</t>
  </si>
  <si>
    <t>GST Correction Charge (Refund), $</t>
  </si>
  <si>
    <t>Total GST Correction Charges (Refunds), $</t>
  </si>
  <si>
    <t>[GST Charge (Corrected) – GST Charge (Initial)]</t>
  </si>
  <si>
    <t>[Interest Charge (Corrected) – Interest Charge (Initial)]</t>
  </si>
  <si>
    <t>Module C Adjustment Correction Charge (Refund), $</t>
  </si>
  <si>
    <t>Total Module C Adjustments Correction Charges (Refunds), $</t>
  </si>
  <si>
    <t>[Losses Adjustment Correction Charge + GST Correction + Interest Correction Charge to Dec 2020]</t>
  </si>
  <si>
    <t>Interest Correction Charge (Refund) to Dec 2020, $ (Using Cumulative Interest Rate Below)</t>
  </si>
  <si>
    <t>Additional Correction Interest Charge (Refund) to Dec 2021, $ (Using True-Up Interest Rate Below)</t>
  </si>
  <si>
    <t>[Module C Adjustments Correction Charge × True-Up Interest Rate]</t>
  </si>
  <si>
    <t>Module C Adjustment Correction Charge (Refund) With Interest, $</t>
  </si>
  <si>
    <t>[Module C Adjustment Correction Charge + Additional Correction Interest Charge]</t>
  </si>
  <si>
    <t>Total Module C Adjustments Correction Charges (Refunds) With Interest,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</si>
</sst>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0.00&quot;%&quot;_);[Red]\(0.00&quot;%&quot;\)"/>
    <numFmt numFmtId="165" formatCode="0.00%_);[Red]\(0.00%\)"/>
    <numFmt numFmtId="166" formatCode="_(??0.00%_);[Red]\(??0.00%\)"/>
    <numFmt numFmtId="167" formatCode="mmm\ yyyy;@"/>
    <numFmt numFmtId="168" formatCode="mmm\ yyyy_)"/>
    <numFmt numFmtId="169" formatCode="#,##0.00_);[Red]\(#,##0.00\);@_)"/>
    <numFmt numFmtId="170" formatCode="0.00%_);[Red]\(0.00%\);@_)"/>
    <numFmt numFmtId="171" formatCode="_(??0.0000%_);[Red]\(??0.0000%\)"/>
    <numFmt numFmtId="172" formatCode="#,##0_);[Red]\(#,##0\);@_)"/>
  </numFmts>
  <fonts count="5" x14ac:knownFonts="1">
    <font>
      <sz val="11"/>
      <color theme="1"/>
      <name val="Calibri"/>
      <family val="2"/>
      <scheme val="minor"/>
    </font>
    <font>
      <b/>
      <sz val="11"/>
      <color theme="1"/>
      <name val="Calibri"/>
      <family val="2"/>
      <scheme val="minor"/>
    </font>
    <font>
      <sz val="9"/>
      <color theme="1"/>
      <name val="Tahoma"/>
      <family val="2"/>
    </font>
    <font>
      <b/>
      <sz val="11"/>
      <color theme="1"/>
      <name val="Calibri"/>
      <family val="2"/>
    </font>
    <font>
      <u/>
      <sz val="11"/>
      <color theme="1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4">
    <xf numFmtId="0" fontId="0" fillId="0" borderId="0"/>
    <xf numFmtId="43" fontId="2" fillId="0" borderId="0" applyFont="0" applyFill="0" applyBorder="0" applyAlignment="0" applyProtection="0"/>
    <xf numFmtId="0" fontId="2" fillId="0" borderId="0"/>
    <xf numFmtId="0" fontId="4" fillId="0" borderId="0" applyNumberFormat="0" applyFill="0" applyBorder="0" applyAlignment="0" applyProtection="0"/>
  </cellStyleXfs>
  <cellXfs count="85">
    <xf numFmtId="0" fontId="0" fillId="0" borderId="0" xfId="0"/>
    <xf numFmtId="49" fontId="0" fillId="0" borderId="0" xfId="0" applyNumberFormat="1"/>
    <xf numFmtId="164" fontId="0" fillId="0" borderId="0" xfId="0" applyNumberFormat="1"/>
    <xf numFmtId="165" fontId="0" fillId="0" borderId="0" xfId="0" applyNumberFormat="1"/>
    <xf numFmtId="164" fontId="1" fillId="0" borderId="0" xfId="0" applyNumberFormat="1" applyFont="1"/>
    <xf numFmtId="165" fontId="1" fillId="2" borderId="0" xfId="0" applyNumberFormat="1" applyFont="1" applyFill="1"/>
    <xf numFmtId="165" fontId="0" fillId="2" borderId="0" xfId="0" applyNumberFormat="1" applyFill="1"/>
    <xf numFmtId="167" fontId="0" fillId="0" borderId="0" xfId="0" applyNumberFormat="1"/>
    <xf numFmtId="168" fontId="0" fillId="0" borderId="0" xfId="0" applyNumberFormat="1"/>
    <xf numFmtId="168" fontId="0" fillId="2" borderId="0" xfId="0" applyNumberFormat="1" applyFill="1"/>
    <xf numFmtId="168" fontId="0" fillId="0" borderId="0" xfId="0" applyNumberFormat="1" applyFill="1"/>
    <xf numFmtId="167" fontId="1" fillId="2" borderId="0" xfId="0" applyNumberFormat="1" applyFont="1" applyFill="1" applyBorder="1" applyAlignment="1">
      <alignment horizontal="center"/>
    </xf>
    <xf numFmtId="166" fontId="1" fillId="2" borderId="0" xfId="0" applyNumberFormat="1" applyFont="1" applyFill="1" applyBorder="1" applyAlignment="1">
      <alignment horizontal="center"/>
    </xf>
    <xf numFmtId="167" fontId="1" fillId="2" borderId="4" xfId="0" applyNumberFormat="1" applyFont="1" applyFill="1" applyBorder="1" applyAlignment="1">
      <alignment horizontal="center"/>
    </xf>
    <xf numFmtId="166" fontId="1" fillId="2" borderId="4" xfId="0" applyNumberFormat="1" applyFont="1" applyFill="1" applyBorder="1" applyAlignment="1">
      <alignment horizontal="center"/>
    </xf>
    <xf numFmtId="167" fontId="0" fillId="0" borderId="0" xfId="0" applyNumberFormat="1" applyAlignment="1">
      <alignment horizontal="center"/>
    </xf>
    <xf numFmtId="166" fontId="0" fillId="0" borderId="0" xfId="0" applyNumberFormat="1" applyAlignment="1">
      <alignment horizontal="center"/>
    </xf>
    <xf numFmtId="166" fontId="0" fillId="0" borderId="0" xfId="0" applyNumberFormat="1" applyFill="1" applyAlignment="1">
      <alignment horizontal="center"/>
    </xf>
    <xf numFmtId="166" fontId="0" fillId="3" borderId="0" xfId="0" applyNumberFormat="1" applyFill="1" applyAlignment="1">
      <alignment horizontal="center"/>
    </xf>
    <xf numFmtId="167" fontId="0" fillId="0" borderId="0" xfId="0" applyNumberFormat="1" applyAlignment="1">
      <alignment horizontal="left"/>
    </xf>
    <xf numFmtId="49" fontId="1" fillId="2" borderId="4" xfId="0" applyNumberFormat="1" applyFont="1" applyFill="1" applyBorder="1" applyAlignment="1">
      <alignment horizontal="center"/>
    </xf>
    <xf numFmtId="165" fontId="1" fillId="2" borderId="4" xfId="0" applyNumberFormat="1" applyFont="1" applyFill="1" applyBorder="1" applyAlignment="1">
      <alignment horizontal="center"/>
    </xf>
    <xf numFmtId="49" fontId="1" fillId="0" borderId="0" xfId="0" applyNumberFormat="1" applyFont="1"/>
    <xf numFmtId="169" fontId="1" fillId="0" borderId="0" xfId="0" applyNumberFormat="1" applyFont="1" applyFill="1" applyAlignment="1">
      <alignment horizontal="right"/>
    </xf>
    <xf numFmtId="169" fontId="1" fillId="2" borderId="0" xfId="0" applyNumberFormat="1" applyFont="1" applyFill="1" applyAlignment="1">
      <alignment horizontal="right"/>
    </xf>
    <xf numFmtId="169" fontId="1" fillId="0" borderId="2" xfId="0" applyNumberFormat="1" applyFont="1" applyFill="1" applyBorder="1" applyAlignment="1">
      <alignment horizontal="right"/>
    </xf>
    <xf numFmtId="167" fontId="4" fillId="0" borderId="0" xfId="3" applyNumberFormat="1" applyAlignment="1">
      <alignment horizontal="center"/>
    </xf>
    <xf numFmtId="167" fontId="4" fillId="0" borderId="0" xfId="3" applyNumberFormat="1" applyAlignment="1">
      <alignment horizontal="left"/>
    </xf>
    <xf numFmtId="170" fontId="0" fillId="0" borderId="0" xfId="0" applyNumberFormat="1" applyAlignment="1">
      <alignment horizontal="right"/>
    </xf>
    <xf numFmtId="0" fontId="1" fillId="0" borderId="0" xfId="0" applyFont="1"/>
    <xf numFmtId="169" fontId="1" fillId="0" borderId="0" xfId="0" applyNumberFormat="1" applyFont="1" applyFill="1" applyBorder="1" applyAlignment="1">
      <alignment horizontal="right"/>
    </xf>
    <xf numFmtId="169" fontId="0" fillId="0" borderId="0" xfId="0" applyNumberFormat="1" applyFill="1"/>
    <xf numFmtId="169" fontId="0" fillId="2" borderId="0" xfId="0" applyNumberFormat="1" applyFill="1"/>
    <xf numFmtId="169" fontId="0" fillId="2" borderId="0" xfId="0" applyNumberFormat="1" applyFill="1" applyAlignment="1">
      <alignment horizontal="right"/>
    </xf>
    <xf numFmtId="169" fontId="0" fillId="0" borderId="0" xfId="0" applyNumberFormat="1" applyAlignment="1">
      <alignment horizontal="right"/>
    </xf>
    <xf numFmtId="169" fontId="1" fillId="2" borderId="0" xfId="0" applyNumberFormat="1" applyFont="1" applyFill="1" applyAlignment="1">
      <alignment horizontal="left"/>
    </xf>
    <xf numFmtId="169" fontId="1" fillId="2" borderId="1" xfId="0" applyNumberFormat="1" applyFont="1" applyFill="1" applyBorder="1" applyAlignment="1">
      <alignment horizontal="left"/>
    </xf>
    <xf numFmtId="168" fontId="0" fillId="2" borderId="0" xfId="0" applyNumberFormat="1" applyFill="1" applyAlignment="1">
      <alignment horizontal="right"/>
    </xf>
    <xf numFmtId="169" fontId="1" fillId="2" borderId="0" xfId="0" applyNumberFormat="1" applyFont="1" applyFill="1" applyBorder="1"/>
    <xf numFmtId="169" fontId="1" fillId="2" borderId="0" xfId="0" applyNumberFormat="1" applyFont="1" applyFill="1" applyBorder="1" applyAlignment="1">
      <alignment horizontal="right"/>
    </xf>
    <xf numFmtId="169" fontId="1" fillId="2" borderId="0" xfId="0" applyNumberFormat="1" applyFont="1" applyFill="1" applyBorder="1" applyAlignment="1"/>
    <xf numFmtId="164" fontId="1" fillId="2" borderId="0" xfId="0" applyNumberFormat="1" applyFont="1" applyFill="1"/>
    <xf numFmtId="164" fontId="0" fillId="2" borderId="0" xfId="0" applyNumberFormat="1" applyFill="1"/>
    <xf numFmtId="164" fontId="0" fillId="2" borderId="5" xfId="0" applyNumberFormat="1" applyFill="1" applyBorder="1"/>
    <xf numFmtId="169" fontId="1" fillId="2" borderId="2" xfId="0" applyNumberFormat="1" applyFont="1" applyFill="1" applyBorder="1" applyAlignment="1">
      <alignment horizontal="right"/>
    </xf>
    <xf numFmtId="171" fontId="1" fillId="2" borderId="0" xfId="0" applyNumberFormat="1" applyFont="1" applyFill="1" applyBorder="1" applyAlignment="1">
      <alignment horizontal="center"/>
    </xf>
    <xf numFmtId="171" fontId="1" fillId="2" borderId="4" xfId="0" applyNumberFormat="1" applyFont="1" applyFill="1" applyBorder="1" applyAlignment="1">
      <alignment horizontal="center"/>
    </xf>
    <xf numFmtId="171" fontId="0" fillId="0" borderId="0" xfId="0" applyNumberFormat="1" applyAlignment="1">
      <alignment horizontal="center"/>
    </xf>
    <xf numFmtId="0" fontId="1" fillId="2" borderId="0" xfId="0" applyFont="1" applyFill="1" applyBorder="1" applyAlignment="1">
      <alignment horizontal="center"/>
    </xf>
    <xf numFmtId="0" fontId="1" fillId="2" borderId="4" xfId="0" applyFont="1" applyFill="1" applyBorder="1" applyAlignment="1">
      <alignment horizontal="center"/>
    </xf>
    <xf numFmtId="0" fontId="0" fillId="0" borderId="0" xfId="0" applyAlignment="1">
      <alignment horizontal="center"/>
    </xf>
    <xf numFmtId="172" fontId="0" fillId="0" borderId="0" xfId="0" applyNumberFormat="1"/>
    <xf numFmtId="172" fontId="1" fillId="0" borderId="0" xfId="0" applyNumberFormat="1" applyFont="1"/>
    <xf numFmtId="172" fontId="1" fillId="0" borderId="1" xfId="0" applyNumberFormat="1" applyFont="1" applyFill="1" applyBorder="1"/>
    <xf numFmtId="172" fontId="1" fillId="0" borderId="2" xfId="0" applyNumberFormat="1" applyFont="1" applyFill="1" applyBorder="1"/>
    <xf numFmtId="169" fontId="0" fillId="0" borderId="0" xfId="0" applyNumberFormat="1"/>
    <xf numFmtId="169" fontId="1" fillId="2" borderId="0" xfId="0" applyNumberFormat="1" applyFont="1" applyFill="1"/>
    <xf numFmtId="169" fontId="1" fillId="2" borderId="1" xfId="0" applyNumberFormat="1" applyFont="1" applyFill="1" applyBorder="1"/>
    <xf numFmtId="169" fontId="1" fillId="2" borderId="2" xfId="0" applyNumberFormat="1" applyFont="1" applyFill="1" applyBorder="1"/>
    <xf numFmtId="169" fontId="1" fillId="0" borderId="1" xfId="0" applyNumberFormat="1" applyFont="1" applyFill="1" applyBorder="1"/>
    <xf numFmtId="169" fontId="1" fillId="0" borderId="2" xfId="0" applyNumberFormat="1" applyFont="1" applyFill="1" applyBorder="1"/>
    <xf numFmtId="169" fontId="1" fillId="0" borderId="0" xfId="0" applyNumberFormat="1" applyFont="1" applyFill="1"/>
    <xf numFmtId="170" fontId="0" fillId="0" borderId="0" xfId="0" applyNumberFormat="1" applyFill="1"/>
    <xf numFmtId="170" fontId="1" fillId="2" borderId="3" xfId="0" applyNumberFormat="1" applyFont="1" applyFill="1" applyBorder="1"/>
    <xf numFmtId="172" fontId="1" fillId="0" borderId="0" xfId="0" applyNumberFormat="1" applyFont="1" applyFill="1" applyBorder="1"/>
    <xf numFmtId="172" fontId="0" fillId="0" borderId="5" xfId="0" applyNumberFormat="1" applyBorder="1"/>
    <xf numFmtId="169" fontId="1" fillId="0" borderId="0" xfId="0" applyNumberFormat="1" applyFont="1" applyFill="1" applyBorder="1"/>
    <xf numFmtId="169" fontId="0" fillId="0" borderId="5" xfId="0" applyNumberFormat="1" applyFill="1" applyBorder="1"/>
    <xf numFmtId="169" fontId="1" fillId="0" borderId="0" xfId="0" applyNumberFormat="1" applyFont="1" applyFill="1" applyBorder="1" applyAlignment="1"/>
    <xf numFmtId="169" fontId="0" fillId="2" borderId="5" xfId="0" applyNumberFormat="1" applyFill="1" applyBorder="1"/>
    <xf numFmtId="169" fontId="1" fillId="2" borderId="2" xfId="0" applyNumberFormat="1" applyFont="1" applyFill="1" applyBorder="1" applyAlignment="1">
      <alignment horizontal="right"/>
    </xf>
    <xf numFmtId="169" fontId="1" fillId="0" borderId="2" xfId="0" applyNumberFormat="1" applyFont="1" applyFill="1" applyBorder="1" applyAlignment="1">
      <alignment horizontal="right"/>
    </xf>
    <xf numFmtId="169" fontId="1" fillId="2" borderId="2" xfId="0" applyNumberFormat="1" applyFont="1" applyFill="1" applyBorder="1" applyAlignment="1">
      <alignment horizontal="right"/>
    </xf>
    <xf numFmtId="169" fontId="1" fillId="2" borderId="3" xfId="0" applyNumberFormat="1" applyFont="1" applyFill="1" applyBorder="1" applyAlignment="1">
      <alignment horizontal="right"/>
    </xf>
    <xf numFmtId="169" fontId="1" fillId="0" borderId="2" xfId="0" applyNumberFormat="1" applyFont="1" applyFill="1" applyBorder="1" applyAlignment="1">
      <alignment horizontal="right"/>
    </xf>
    <xf numFmtId="169" fontId="1" fillId="0" borderId="3" xfId="0" applyNumberFormat="1" applyFont="1" applyFill="1" applyBorder="1" applyAlignment="1">
      <alignment horizontal="right"/>
    </xf>
    <xf numFmtId="172" fontId="1" fillId="0" borderId="2" xfId="0" applyNumberFormat="1" applyFont="1" applyFill="1" applyBorder="1" applyAlignment="1">
      <alignment horizontal="right"/>
    </xf>
    <xf numFmtId="172" fontId="1" fillId="0" borderId="3" xfId="0" applyNumberFormat="1" applyFont="1" applyFill="1" applyBorder="1" applyAlignment="1">
      <alignment horizontal="right"/>
    </xf>
    <xf numFmtId="169" fontId="1" fillId="2" borderId="0" xfId="0" applyNumberFormat="1" applyFont="1" applyFill="1" applyBorder="1" applyAlignment="1">
      <alignment horizontal="right"/>
    </xf>
    <xf numFmtId="172" fontId="1" fillId="0" borderId="0" xfId="0" applyNumberFormat="1" applyFont="1" applyFill="1" applyBorder="1" applyAlignment="1">
      <alignment horizontal="right"/>
    </xf>
    <xf numFmtId="169" fontId="1" fillId="0" borderId="0" xfId="0" applyNumberFormat="1" applyFont="1" applyFill="1" applyBorder="1" applyAlignment="1">
      <alignment horizontal="right"/>
    </xf>
    <xf numFmtId="167" fontId="1" fillId="2" borderId="0" xfId="0" applyNumberFormat="1" applyFont="1" applyFill="1" applyAlignment="1">
      <alignment horizontal="center"/>
    </xf>
    <xf numFmtId="166" fontId="1" fillId="2" borderId="0" xfId="0" applyNumberFormat="1" applyFont="1" applyFill="1" applyAlignment="1">
      <alignment horizontal="center"/>
    </xf>
    <xf numFmtId="171" fontId="1" fillId="2" borderId="0" xfId="0" applyNumberFormat="1" applyFont="1" applyFill="1" applyAlignment="1">
      <alignment horizontal="center"/>
    </xf>
    <xf numFmtId="0" fontId="1" fillId="2" borderId="0" xfId="0" applyFont="1" applyFill="1" applyAlignment="1">
      <alignment horizontal="center"/>
    </xf>
  </cellXfs>
  <cellStyles count="4">
    <cellStyle name="Comma 2" xfId="1" xr:uid="{00000000-0005-0000-0000-000000000000}"/>
    <cellStyle name="Hyperlink" xfId="3" builtinId="8"/>
    <cellStyle name="Normal" xfId="0" builtinId="0"/>
    <cellStyle name="Normal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ankofcanada.ca/rates/interest-rates/canadian-interest-rates/"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bankofcanada.ca/rates/interest-rates/canadian-interest-rates/"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2D11F1-0F7F-48A4-A188-3EF413DA9FEC}">
  <dimension ref="A1:BX163"/>
  <sheetViews>
    <sheetView showZeros="0" tabSelected="1" workbookViewId="0">
      <pane xSplit="3" ySplit="4" topLeftCell="D5" activePane="bottomRight" state="frozen"/>
      <selection activeCell="BM6" sqref="BM6"/>
      <selection pane="topRight" activeCell="BM6" sqref="BM6"/>
      <selection pane="bottomLeft" activeCell="BM6" sqref="BM6"/>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5"/>
    <col min="17" max="40" width="12.7109375" style="31"/>
    <col min="41" max="46" width="12.85546875" style="55" bestFit="1" customWidth="1"/>
    <col min="47" max="47" width="13.28515625" style="55" bestFit="1" customWidth="1"/>
    <col min="48" max="51" width="12.85546875" style="55" bestFit="1" customWidth="1"/>
    <col min="52" max="52" width="12.7109375" style="55" customWidth="1"/>
    <col min="53" max="64" width="12.7109375" style="31"/>
    <col min="65" max="70" width="12.85546875" style="55" bestFit="1" customWidth="1"/>
    <col min="71" max="71" width="13.28515625" style="55" bestFit="1" customWidth="1"/>
    <col min="72" max="75" width="12.85546875" style="55" bestFit="1" customWidth="1"/>
    <col min="76" max="76" width="12.7109375" style="55"/>
  </cols>
  <sheetData>
    <row r="1" spans="1:76" x14ac:dyDescent="0.25">
      <c r="A1" s="22" t="s">
        <v>594</v>
      </c>
    </row>
    <row r="2" spans="1:76" x14ac:dyDescent="0.25">
      <c r="A2" s="29" t="s">
        <v>583</v>
      </c>
      <c r="B2" s="22"/>
      <c r="E2" s="61" t="s">
        <v>595</v>
      </c>
      <c r="F2" s="61"/>
      <c r="G2" s="61"/>
      <c r="H2" s="61"/>
      <c r="I2" s="61"/>
      <c r="J2" s="61"/>
      <c r="K2" s="61"/>
      <c r="L2" s="61"/>
      <c r="M2" s="61"/>
      <c r="N2" s="61"/>
      <c r="O2" s="61"/>
      <c r="P2" s="23" t="s">
        <v>597</v>
      </c>
      <c r="Q2" s="56" t="s">
        <v>598</v>
      </c>
      <c r="R2" s="56"/>
      <c r="S2" s="56"/>
      <c r="T2" s="56"/>
      <c r="U2" s="56"/>
      <c r="V2" s="56"/>
      <c r="W2" s="56"/>
      <c r="X2" s="56"/>
      <c r="Y2" s="56"/>
      <c r="Z2" s="56"/>
      <c r="AA2" s="56"/>
      <c r="AB2" s="24" t="s">
        <v>600</v>
      </c>
      <c r="AC2" s="61" t="s">
        <v>605</v>
      </c>
      <c r="AD2" s="61"/>
      <c r="AE2" s="61"/>
      <c r="AF2" s="61"/>
      <c r="AG2" s="61"/>
      <c r="AH2" s="61"/>
      <c r="AI2" s="61"/>
      <c r="AJ2" s="61"/>
      <c r="AK2" s="61"/>
      <c r="AL2" s="61"/>
      <c r="AM2" s="61"/>
      <c r="AN2" s="23" t="s">
        <v>601</v>
      </c>
      <c r="AO2" s="56" t="s">
        <v>602</v>
      </c>
      <c r="AP2" s="32"/>
      <c r="AQ2" s="32"/>
      <c r="AR2" s="32"/>
      <c r="AS2" s="32"/>
      <c r="AT2" s="32"/>
      <c r="AU2" s="32"/>
      <c r="AV2" s="32"/>
      <c r="AW2" s="32"/>
      <c r="AX2" s="32"/>
      <c r="AY2" s="32"/>
      <c r="AZ2" s="24" t="s">
        <v>604</v>
      </c>
      <c r="BA2" s="61" t="s">
        <v>606</v>
      </c>
      <c r="BB2" s="61"/>
      <c r="BC2" s="61"/>
      <c r="BD2" s="61"/>
      <c r="BE2" s="61"/>
      <c r="BF2" s="61"/>
      <c r="BG2" s="61"/>
      <c r="BH2" s="61"/>
      <c r="BI2" s="61"/>
      <c r="BJ2" s="61"/>
      <c r="BK2" s="61"/>
      <c r="BL2" s="23" t="s">
        <v>607</v>
      </c>
      <c r="BM2" s="56" t="s">
        <v>608</v>
      </c>
      <c r="BN2" s="32"/>
      <c r="BO2" s="32"/>
      <c r="BP2" s="32"/>
      <c r="BQ2" s="32"/>
      <c r="BR2" s="32"/>
      <c r="BS2" s="32"/>
      <c r="BT2" s="32"/>
      <c r="BU2" s="32"/>
      <c r="BV2" s="32"/>
      <c r="BW2" s="32"/>
      <c r="BX2" s="24" t="s">
        <v>609</v>
      </c>
    </row>
    <row r="3" spans="1:76" x14ac:dyDescent="0.25">
      <c r="E3" s="59" t="s">
        <v>596</v>
      </c>
      <c r="F3" s="60"/>
      <c r="G3" s="60"/>
      <c r="H3" s="60"/>
      <c r="I3" s="60"/>
      <c r="J3" s="60"/>
      <c r="K3" s="60"/>
      <c r="L3" s="60"/>
      <c r="M3" s="60"/>
      <c r="N3" s="60"/>
      <c r="O3" s="74">
        <f ca="1">SUM(E5:P155)</f>
        <v>-20236.750000000378</v>
      </c>
      <c r="P3" s="75"/>
      <c r="Q3" s="57" t="s">
        <v>599</v>
      </c>
      <c r="R3" s="58"/>
      <c r="S3" s="58"/>
      <c r="T3" s="58"/>
      <c r="U3" s="58"/>
      <c r="V3" s="58"/>
      <c r="W3" s="58"/>
      <c r="X3" s="58"/>
      <c r="Y3" s="58"/>
      <c r="Z3" s="58"/>
      <c r="AA3" s="72">
        <f ca="1">SUM(Q5:AB155)</f>
        <v>-1011.9299999999852</v>
      </c>
      <c r="AB3" s="73"/>
      <c r="AC3" s="62">
        <f t="shared" ref="AC3:AN3" ca="1" si="0">VLOOKUP(AC4,CumulativeInterestRate,7,FALSE)</f>
        <v>0.18641455198742415</v>
      </c>
      <c r="AD3" s="62">
        <f t="shared" ca="1" si="0"/>
        <v>0.18407893554906798</v>
      </c>
      <c r="AE3" s="62">
        <f t="shared" ca="1" si="0"/>
        <v>0.18196934650797209</v>
      </c>
      <c r="AF3" s="62">
        <f t="shared" ca="1" si="0"/>
        <v>0.17963373006961592</v>
      </c>
      <c r="AG3" s="62">
        <f t="shared" ca="1" si="0"/>
        <v>0.17737345609701319</v>
      </c>
      <c r="AH3" s="62">
        <f t="shared" ca="1" si="0"/>
        <v>0.17503783965865702</v>
      </c>
      <c r="AI3" s="62">
        <f t="shared" ca="1" si="0"/>
        <v>0.17277756568605429</v>
      </c>
      <c r="AJ3" s="62">
        <f t="shared" ca="1" si="0"/>
        <v>0.17044194924769809</v>
      </c>
      <c r="AK3" s="62">
        <f t="shared" ca="1" si="0"/>
        <v>0.16810633280934195</v>
      </c>
      <c r="AL3" s="62">
        <f t="shared" ca="1" si="0"/>
        <v>0.16584605883673922</v>
      </c>
      <c r="AM3" s="62">
        <f t="shared" ca="1" si="0"/>
        <v>0.16351044239838308</v>
      </c>
      <c r="AN3" s="62">
        <f t="shared" ca="1" si="0"/>
        <v>0.16125016842578033</v>
      </c>
      <c r="AO3" s="57" t="s">
        <v>603</v>
      </c>
      <c r="AP3" s="58"/>
      <c r="AQ3" s="58"/>
      <c r="AR3" s="58"/>
      <c r="AS3" s="58"/>
      <c r="AT3" s="58"/>
      <c r="AU3" s="58"/>
      <c r="AV3" s="58"/>
      <c r="AW3" s="58"/>
      <c r="AX3" s="58"/>
      <c r="AY3" s="72">
        <f ca="1">SUM(AO5:AZ155)</f>
        <v>-24273.489999999318</v>
      </c>
      <c r="AZ3" s="73"/>
      <c r="BA3" s="62">
        <f ca="1">VLOOKUP(DATE(2020,12,1),AdjustmentsInterestRate,7,FALSE)</f>
        <v>1.9995358934051952E-2</v>
      </c>
      <c r="BB3" s="62">
        <f ca="1">VLOOKUP(DATE(2020,12,1),AdjustmentsInterestRate,7,FALSE)</f>
        <v>1.9995358934051952E-2</v>
      </c>
      <c r="BC3" s="62">
        <f ca="1">VLOOKUP(DATE(2020,12,1),AdjustmentsInterestRate,7,FALSE)</f>
        <v>1.9995358934051952E-2</v>
      </c>
      <c r="BD3" s="62">
        <f ca="1">VLOOKUP(DATE(2020,12,1),AdjustmentsInterestRate,7,FALSE)</f>
        <v>1.9995358934051952E-2</v>
      </c>
      <c r="BE3" s="62">
        <f ca="1">VLOOKUP(DATE(2020,12,1),AdjustmentsInterestRate,7,FALSE)</f>
        <v>1.9995358934051952E-2</v>
      </c>
      <c r="BF3" s="62">
        <f ca="1">VLOOKUP(DATE(2020,12,1),AdjustmentsInterestRate,7,FALSE)</f>
        <v>1.9995358934051952E-2</v>
      </c>
      <c r="BG3" s="62">
        <f ca="1">VLOOKUP(DATE(2020,12,1),AdjustmentsInterestRate,7,FALSE)</f>
        <v>1.9995358934051952E-2</v>
      </c>
      <c r="BH3" s="62">
        <f ca="1">VLOOKUP(DATE(2020,12,1),AdjustmentsInterestRate,7,FALSE)</f>
        <v>1.9995358934051952E-2</v>
      </c>
      <c r="BI3" s="62">
        <f ca="1">VLOOKUP(DATE(2020,12,1),AdjustmentsInterestRate,7,FALSE)</f>
        <v>1.9995358934051952E-2</v>
      </c>
      <c r="BJ3" s="62">
        <f ca="1">VLOOKUP(DATE(2020,12,1),AdjustmentsInterestRate,7,FALSE)</f>
        <v>1.9995358934051952E-2</v>
      </c>
      <c r="BK3" s="62">
        <f ca="1">VLOOKUP(DATE(2020,12,1),AdjustmentsInterestRate,7,FALSE)</f>
        <v>1.9995358934051952E-2</v>
      </c>
      <c r="BL3" s="62">
        <f ca="1">VLOOKUP(DATE(2020,12,1),AdjustmentsInterestRate,7,FALSE)</f>
        <v>1.9995358934051952E-2</v>
      </c>
      <c r="BM3" s="57" t="s">
        <v>610</v>
      </c>
      <c r="BN3" s="58"/>
      <c r="BO3" s="58"/>
      <c r="BP3" s="58"/>
      <c r="BQ3" s="58"/>
      <c r="BR3" s="58"/>
      <c r="BS3" s="58"/>
      <c r="BT3" s="58"/>
      <c r="BU3" s="58"/>
      <c r="BV3" s="58"/>
      <c r="BW3" s="72">
        <f ca="1">SUM(BM5:BX155)</f>
        <v>-24678.100000000049</v>
      </c>
      <c r="BX3" s="73"/>
    </row>
    <row r="4" spans="1:76" s="7" customFormat="1" x14ac:dyDescent="0.25">
      <c r="A4" s="7" t="s">
        <v>8</v>
      </c>
      <c r="B4" s="1" t="s">
        <v>515</v>
      </c>
      <c r="C4" s="7" t="s">
        <v>9</v>
      </c>
      <c r="D4" s="7" t="s">
        <v>10</v>
      </c>
      <c r="E4" s="10">
        <v>41640</v>
      </c>
      <c r="F4" s="10">
        <v>41671</v>
      </c>
      <c r="G4" s="10">
        <v>41699</v>
      </c>
      <c r="H4" s="10">
        <v>41730</v>
      </c>
      <c r="I4" s="10">
        <v>41760</v>
      </c>
      <c r="J4" s="10">
        <v>41791</v>
      </c>
      <c r="K4" s="10">
        <v>41821</v>
      </c>
      <c r="L4" s="10">
        <v>41852</v>
      </c>
      <c r="M4" s="10">
        <v>41883</v>
      </c>
      <c r="N4" s="10">
        <v>41913</v>
      </c>
      <c r="O4" s="10">
        <v>41944</v>
      </c>
      <c r="P4" s="10">
        <v>41974</v>
      </c>
      <c r="Q4" s="9">
        <v>41640</v>
      </c>
      <c r="R4" s="9">
        <v>41671</v>
      </c>
      <c r="S4" s="9">
        <v>41699</v>
      </c>
      <c r="T4" s="9">
        <v>41730</v>
      </c>
      <c r="U4" s="9">
        <v>41760</v>
      </c>
      <c r="V4" s="9">
        <v>41791</v>
      </c>
      <c r="W4" s="9">
        <v>41821</v>
      </c>
      <c r="X4" s="9">
        <v>41852</v>
      </c>
      <c r="Y4" s="9">
        <v>41883</v>
      </c>
      <c r="Z4" s="9">
        <v>41913</v>
      </c>
      <c r="AA4" s="9">
        <v>41944</v>
      </c>
      <c r="AB4" s="9">
        <v>41974</v>
      </c>
      <c r="AC4" s="10">
        <v>41640</v>
      </c>
      <c r="AD4" s="10">
        <v>41671</v>
      </c>
      <c r="AE4" s="10">
        <v>41699</v>
      </c>
      <c r="AF4" s="10">
        <v>41730</v>
      </c>
      <c r="AG4" s="10">
        <v>41760</v>
      </c>
      <c r="AH4" s="10">
        <v>41791</v>
      </c>
      <c r="AI4" s="10">
        <v>41821</v>
      </c>
      <c r="AJ4" s="10">
        <v>41852</v>
      </c>
      <c r="AK4" s="10">
        <v>41883</v>
      </c>
      <c r="AL4" s="10">
        <v>41913</v>
      </c>
      <c r="AM4" s="10">
        <v>41944</v>
      </c>
      <c r="AN4" s="10">
        <v>41974</v>
      </c>
      <c r="AO4" s="9">
        <v>41640</v>
      </c>
      <c r="AP4" s="9">
        <v>41671</v>
      </c>
      <c r="AQ4" s="9">
        <v>41699</v>
      </c>
      <c r="AR4" s="9">
        <v>41730</v>
      </c>
      <c r="AS4" s="9">
        <v>41760</v>
      </c>
      <c r="AT4" s="9">
        <v>41791</v>
      </c>
      <c r="AU4" s="9">
        <v>41821</v>
      </c>
      <c r="AV4" s="9">
        <v>41852</v>
      </c>
      <c r="AW4" s="9">
        <v>41883</v>
      </c>
      <c r="AX4" s="9">
        <v>41913</v>
      </c>
      <c r="AY4" s="9">
        <v>41944</v>
      </c>
      <c r="AZ4" s="9">
        <v>41974</v>
      </c>
      <c r="BA4" s="10">
        <v>41640</v>
      </c>
      <c r="BB4" s="10">
        <v>41671</v>
      </c>
      <c r="BC4" s="10">
        <v>41699</v>
      </c>
      <c r="BD4" s="10">
        <v>41730</v>
      </c>
      <c r="BE4" s="10">
        <v>41760</v>
      </c>
      <c r="BF4" s="10">
        <v>41791</v>
      </c>
      <c r="BG4" s="10">
        <v>41821</v>
      </c>
      <c r="BH4" s="10">
        <v>41852</v>
      </c>
      <c r="BI4" s="10">
        <v>41883</v>
      </c>
      <c r="BJ4" s="10">
        <v>41913</v>
      </c>
      <c r="BK4" s="10">
        <v>41944</v>
      </c>
      <c r="BL4" s="10">
        <v>41974</v>
      </c>
      <c r="BM4" s="9">
        <v>41640</v>
      </c>
      <c r="BN4" s="9">
        <v>41671</v>
      </c>
      <c r="BO4" s="9">
        <v>41699</v>
      </c>
      <c r="BP4" s="9">
        <v>41730</v>
      </c>
      <c r="BQ4" s="9">
        <v>41760</v>
      </c>
      <c r="BR4" s="9">
        <v>41791</v>
      </c>
      <c r="BS4" s="9">
        <v>41821</v>
      </c>
      <c r="BT4" s="9">
        <v>41852</v>
      </c>
      <c r="BU4" s="9">
        <v>41883</v>
      </c>
      <c r="BV4" s="9">
        <v>41913</v>
      </c>
      <c r="BW4" s="9">
        <v>41944</v>
      </c>
      <c r="BX4" s="9">
        <v>41974</v>
      </c>
    </row>
    <row r="5" spans="1:76" x14ac:dyDescent="0.25">
      <c r="A5" t="s">
        <v>455</v>
      </c>
      <c r="B5" s="1" t="s">
        <v>148</v>
      </c>
      <c r="C5" t="str">
        <f t="shared" ref="C5:C68" ca="1" si="1">VLOOKUP($B5,LocationLookup,2,FALSE)</f>
        <v>0000001511</v>
      </c>
      <c r="D5" t="str">
        <f t="shared" ref="D5:D68" ca="1" si="2">VLOOKUP($C5,LossFactorLookup,2,FALSE)</f>
        <v>FortisAlberta Reversing POD - Fort Macleod (15S)</v>
      </c>
      <c r="E5" s="31">
        <f ca="1">'Module C Corrected'!CW5-'Module C Initial'!CW5</f>
        <v>4.0000000000000036E-2</v>
      </c>
      <c r="F5" s="31">
        <f ca="1">'Module C Corrected'!CX5-'Module C Initial'!CX5</f>
        <v>6.1700000000000017</v>
      </c>
      <c r="G5" s="31">
        <f ca="1">'Module C Corrected'!CY5-'Module C Initial'!CY5</f>
        <v>5.9999999999999942E-2</v>
      </c>
      <c r="H5" s="31">
        <f ca="1">'Module C Corrected'!CZ5-'Module C Initial'!CZ5</f>
        <v>0.55000000000000071</v>
      </c>
      <c r="I5" s="31">
        <f ca="1">'Module C Corrected'!DA5-'Module C Initial'!DA5</f>
        <v>58.919999999999902</v>
      </c>
      <c r="J5" s="31">
        <f ca="1">'Module C Corrected'!DB5-'Module C Initial'!DB5</f>
        <v>3.4399999999999977</v>
      </c>
      <c r="K5" s="31">
        <f ca="1">'Module C Corrected'!DC5-'Module C Initial'!DC5</f>
        <v>0</v>
      </c>
      <c r="L5" s="31">
        <f ca="1">'Module C Corrected'!DD5-'Module C Initial'!DD5</f>
        <v>0</v>
      </c>
      <c r="M5" s="31">
        <f ca="1">'Module C Corrected'!DE5-'Module C Initial'!DE5</f>
        <v>0</v>
      </c>
      <c r="N5" s="31">
        <f ca="1">'Module C Corrected'!DF5-'Module C Initial'!DF5</f>
        <v>0.78000000000000114</v>
      </c>
      <c r="O5" s="31">
        <f ca="1">'Module C Corrected'!DG5-'Module C Initial'!DG5</f>
        <v>3.0000000000000027E-2</v>
      </c>
      <c r="P5" s="31">
        <f ca="1">'Module C Corrected'!DH5-'Module C Initial'!DH5</f>
        <v>0.51000000000000023</v>
      </c>
      <c r="Q5" s="32">
        <f ca="1">'Module C Corrected'!DI5-'Module C Initial'!DI5</f>
        <v>0</v>
      </c>
      <c r="R5" s="32">
        <f ca="1">'Module C Corrected'!DJ5-'Module C Initial'!DJ5</f>
        <v>0.31000000000000005</v>
      </c>
      <c r="S5" s="32">
        <f ca="1">'Module C Corrected'!DK5-'Module C Initial'!DK5</f>
        <v>9.9999999999999985E-3</v>
      </c>
      <c r="T5" s="32">
        <f ca="1">'Module C Corrected'!DL5-'Module C Initial'!DL5</f>
        <v>1.999999999999999E-2</v>
      </c>
      <c r="U5" s="32">
        <f ca="1">'Module C Corrected'!DM5-'Module C Initial'!DM5</f>
        <v>2.9499999999999993</v>
      </c>
      <c r="V5" s="32">
        <f ca="1">'Module C Corrected'!DN5-'Module C Initial'!DN5</f>
        <v>0.16999999999999993</v>
      </c>
      <c r="W5" s="32">
        <f ca="1">'Module C Corrected'!DO5-'Module C Initial'!DO5</f>
        <v>0</v>
      </c>
      <c r="X5" s="32">
        <f ca="1">'Module C Corrected'!DP5-'Module C Initial'!DP5</f>
        <v>0</v>
      </c>
      <c r="Y5" s="32">
        <f ca="1">'Module C Corrected'!DQ5-'Module C Initial'!DQ5</f>
        <v>0</v>
      </c>
      <c r="Z5" s="32">
        <f ca="1">'Module C Corrected'!DR5-'Module C Initial'!DR5</f>
        <v>4.0000000000000036E-2</v>
      </c>
      <c r="AA5" s="32">
        <f ca="1">'Module C Corrected'!DS5-'Module C Initial'!DS5</f>
        <v>0</v>
      </c>
      <c r="AB5" s="32">
        <f ca="1">'Module C Corrected'!DT5-'Module C Initial'!DT5</f>
        <v>1.999999999999999E-2</v>
      </c>
      <c r="AC5" s="31">
        <f ca="1">'Module C Corrected'!DU5-'Module C Initial'!DU5</f>
        <v>1.0000000000000009E-2</v>
      </c>
      <c r="AD5" s="31">
        <f ca="1">'Module C Corrected'!DV5-'Module C Initial'!DV5</f>
        <v>1.129999999999999</v>
      </c>
      <c r="AE5" s="31">
        <f ca="1">'Module C Corrected'!DW5-'Module C Initial'!DW5</f>
        <v>9.999999999999995E-3</v>
      </c>
      <c r="AF5" s="31">
        <f ca="1">'Module C Corrected'!DX5-'Module C Initial'!DX5</f>
        <v>9.9999999999999978E-2</v>
      </c>
      <c r="AG5" s="31">
        <f ca="1">'Module C Corrected'!DY5-'Module C Initial'!DY5</f>
        <v>10.450000000000003</v>
      </c>
      <c r="AH5" s="31">
        <f ca="1">'Module C Corrected'!DZ5-'Module C Initial'!DZ5</f>
        <v>0.60000000000000053</v>
      </c>
      <c r="AI5" s="31">
        <f ca="1">'Module C Corrected'!EA5-'Module C Initial'!EA5</f>
        <v>0</v>
      </c>
      <c r="AJ5" s="31">
        <f ca="1">'Module C Corrected'!EB5-'Module C Initial'!EB5</f>
        <v>0</v>
      </c>
      <c r="AK5" s="31">
        <f ca="1">'Module C Corrected'!EC5-'Module C Initial'!EC5</f>
        <v>0</v>
      </c>
      <c r="AL5" s="31">
        <f ca="1">'Module C Corrected'!ED5-'Module C Initial'!ED5</f>
        <v>0.13</v>
      </c>
      <c r="AM5" s="31">
        <f ca="1">'Module C Corrected'!EE5-'Module C Initial'!EE5</f>
        <v>0</v>
      </c>
      <c r="AN5" s="31">
        <f ca="1">'Module C Corrected'!EF5-'Module C Initial'!EF5</f>
        <v>7.999999999999996E-2</v>
      </c>
      <c r="AO5" s="32">
        <f ca="1">E5+Q5+AC5</f>
        <v>5.0000000000000044E-2</v>
      </c>
      <c r="AP5" s="32">
        <f t="shared" ref="AP5:AZ20" ca="1" si="3">F5+R5+AD5</f>
        <v>7.6100000000000012</v>
      </c>
      <c r="AQ5" s="32">
        <f t="shared" ca="1" si="3"/>
        <v>7.9999999999999932E-2</v>
      </c>
      <c r="AR5" s="32">
        <f t="shared" ca="1" si="3"/>
        <v>0.67000000000000071</v>
      </c>
      <c r="AS5" s="32">
        <f t="shared" ca="1" si="3"/>
        <v>72.319999999999908</v>
      </c>
      <c r="AT5" s="32">
        <f t="shared" ca="1" si="3"/>
        <v>4.2099999999999982</v>
      </c>
      <c r="AU5" s="32">
        <f t="shared" ca="1" si="3"/>
        <v>0</v>
      </c>
      <c r="AV5" s="32">
        <f t="shared" ca="1" si="3"/>
        <v>0</v>
      </c>
      <c r="AW5" s="32">
        <f t="shared" ca="1" si="3"/>
        <v>0</v>
      </c>
      <c r="AX5" s="32">
        <f t="shared" ca="1" si="3"/>
        <v>0.95000000000000118</v>
      </c>
      <c r="AY5" s="32">
        <f t="shared" ca="1" si="3"/>
        <v>3.0000000000000027E-2</v>
      </c>
      <c r="AZ5" s="32">
        <f t="shared" ca="1" si="3"/>
        <v>0.61000000000000021</v>
      </c>
      <c r="BA5" s="31">
        <f ca="1">ROUND(E5*BA$3,2)</f>
        <v>0</v>
      </c>
      <c r="BB5" s="31">
        <f t="shared" ref="BB5:BB68" ca="1" si="4">ROUND(F5*BB$3,2)</f>
        <v>0.12</v>
      </c>
      <c r="BC5" s="31">
        <f t="shared" ref="BC5:BC68" ca="1" si="5">ROUND(G5*BC$3,2)</f>
        <v>0</v>
      </c>
      <c r="BD5" s="31">
        <f t="shared" ref="BD5:BD68" ca="1" si="6">ROUND(H5*BD$3,2)</f>
        <v>0.01</v>
      </c>
      <c r="BE5" s="31">
        <f t="shared" ref="BE5:BE68" ca="1" si="7">ROUND(I5*BE$3,2)</f>
        <v>1.18</v>
      </c>
      <c r="BF5" s="31">
        <f t="shared" ref="BF5:BF68" ca="1" si="8">ROUND(J5*BF$3,2)</f>
        <v>7.0000000000000007E-2</v>
      </c>
      <c r="BG5" s="31">
        <f t="shared" ref="BG5:BG68" ca="1" si="9">ROUND(K5*BG$3,2)</f>
        <v>0</v>
      </c>
      <c r="BH5" s="31">
        <f t="shared" ref="BH5:BH68" ca="1" si="10">ROUND(L5*BH$3,2)</f>
        <v>0</v>
      </c>
      <c r="BI5" s="31">
        <f t="shared" ref="BI5:BI68" ca="1" si="11">ROUND(M5*BI$3,2)</f>
        <v>0</v>
      </c>
      <c r="BJ5" s="31">
        <f t="shared" ref="BJ5:BJ68" ca="1" si="12">ROUND(N5*BJ$3,2)</f>
        <v>0.02</v>
      </c>
      <c r="BK5" s="31">
        <f t="shared" ref="BK5:BK68" ca="1" si="13">ROUND(O5*BK$3,2)</f>
        <v>0</v>
      </c>
      <c r="BL5" s="31">
        <f t="shared" ref="BL5:BL68" ca="1" si="14">ROUND(P5*BL$3,2)</f>
        <v>0.01</v>
      </c>
      <c r="BM5" s="32">
        <f ca="1">AO5+BA5</f>
        <v>5.0000000000000044E-2</v>
      </c>
      <c r="BN5" s="32">
        <f t="shared" ref="BN5:BN68" ca="1" si="15">AP5+BB5</f>
        <v>7.7300000000000013</v>
      </c>
      <c r="BO5" s="32">
        <f t="shared" ref="BO5:BO68" ca="1" si="16">AQ5+BC5</f>
        <v>7.9999999999999932E-2</v>
      </c>
      <c r="BP5" s="32">
        <f t="shared" ref="BP5:BP68" ca="1" si="17">AR5+BD5</f>
        <v>0.68000000000000071</v>
      </c>
      <c r="BQ5" s="32">
        <f t="shared" ref="BQ5:BQ68" ca="1" si="18">AS5+BE5</f>
        <v>73.499999999999915</v>
      </c>
      <c r="BR5" s="32">
        <f t="shared" ref="BR5:BR68" ca="1" si="19">AT5+BF5</f>
        <v>4.2799999999999985</v>
      </c>
      <c r="BS5" s="32">
        <f t="shared" ref="BS5:BS68" ca="1" si="20">AU5+BG5</f>
        <v>0</v>
      </c>
      <c r="BT5" s="32">
        <f t="shared" ref="BT5:BT68" ca="1" si="21">AV5+BH5</f>
        <v>0</v>
      </c>
      <c r="BU5" s="32">
        <f t="shared" ref="BU5:BU68" ca="1" si="22">AW5+BI5</f>
        <v>0</v>
      </c>
      <c r="BV5" s="32">
        <f t="shared" ref="BV5:BV68" ca="1" si="23">AX5+BJ5</f>
        <v>0.97000000000000119</v>
      </c>
      <c r="BW5" s="32">
        <f t="shared" ref="BW5:BW68" ca="1" si="24">AY5+BK5</f>
        <v>3.0000000000000027E-2</v>
      </c>
      <c r="BX5" s="32">
        <f t="shared" ref="BX5:BX68" ca="1" si="25">AZ5+BL5</f>
        <v>0.62000000000000022</v>
      </c>
    </row>
    <row r="6" spans="1:76" x14ac:dyDescent="0.25">
      <c r="A6" t="s">
        <v>455</v>
      </c>
      <c r="B6" s="1" t="s">
        <v>156</v>
      </c>
      <c r="C6" t="str">
        <f t="shared" ca="1" si="1"/>
        <v>0000006711</v>
      </c>
      <c r="D6" t="str">
        <f t="shared" ca="1" si="2"/>
        <v>FortisAlberta Reversing POD - Stirling (67S)</v>
      </c>
      <c r="E6" s="31">
        <f ca="1">'Module C Corrected'!CW6-'Module C Initial'!CW6</f>
        <v>0</v>
      </c>
      <c r="F6" s="31">
        <f ca="1">'Module C Corrected'!CX6-'Module C Initial'!CX6</f>
        <v>0</v>
      </c>
      <c r="G6" s="31">
        <f ca="1">'Module C Corrected'!CY6-'Module C Initial'!CY6</f>
        <v>0</v>
      </c>
      <c r="H6" s="31">
        <f ca="1">'Module C Corrected'!CZ6-'Module C Initial'!CZ6</f>
        <v>1.0099999999999998</v>
      </c>
      <c r="I6" s="31">
        <f ca="1">'Module C Corrected'!DA6-'Module C Initial'!DA6</f>
        <v>5.8900000000000006</v>
      </c>
      <c r="J6" s="31">
        <f ca="1">'Module C Corrected'!DB6-'Module C Initial'!DB6</f>
        <v>35.870000000000005</v>
      </c>
      <c r="K6" s="31">
        <f ca="1">'Module C Corrected'!DC6-'Module C Initial'!DC6</f>
        <v>8.1499999999999986</v>
      </c>
      <c r="L6" s="31">
        <f ca="1">'Module C Corrected'!DD6-'Module C Initial'!DD6</f>
        <v>49.099999999999994</v>
      </c>
      <c r="M6" s="31">
        <f ca="1">'Module C Corrected'!DE6-'Module C Initial'!DE6</f>
        <v>18.260000000000002</v>
      </c>
      <c r="N6" s="31">
        <f ca="1">'Module C Corrected'!DF6-'Module C Initial'!DF6</f>
        <v>0.26</v>
      </c>
      <c r="O6" s="31">
        <f ca="1">'Module C Corrected'!DG6-'Module C Initial'!DG6</f>
        <v>0</v>
      </c>
      <c r="P6" s="31">
        <f ca="1">'Module C Corrected'!DH6-'Module C Initial'!DH6</f>
        <v>0</v>
      </c>
      <c r="Q6" s="32">
        <f ca="1">'Module C Corrected'!DI6-'Module C Initial'!DI6</f>
        <v>0</v>
      </c>
      <c r="R6" s="32">
        <f ca="1">'Module C Corrected'!DJ6-'Module C Initial'!DJ6</f>
        <v>0</v>
      </c>
      <c r="S6" s="32">
        <f ca="1">'Module C Corrected'!DK6-'Module C Initial'!DK6</f>
        <v>0</v>
      </c>
      <c r="T6" s="32">
        <f ca="1">'Module C Corrected'!DL6-'Module C Initial'!DL6</f>
        <v>4.9999999999999989E-2</v>
      </c>
      <c r="U6" s="32">
        <f ca="1">'Module C Corrected'!DM6-'Module C Initial'!DM6</f>
        <v>0.28999999999999998</v>
      </c>
      <c r="V6" s="32">
        <f ca="1">'Module C Corrected'!DN6-'Module C Initial'!DN6</f>
        <v>1.7999999999999998</v>
      </c>
      <c r="W6" s="32">
        <f ca="1">'Module C Corrected'!DO6-'Module C Initial'!DO6</f>
        <v>0.41000000000000003</v>
      </c>
      <c r="X6" s="32">
        <f ca="1">'Module C Corrected'!DP6-'Module C Initial'!DP6</f>
        <v>2.46</v>
      </c>
      <c r="Y6" s="32">
        <f ca="1">'Module C Corrected'!DQ6-'Module C Initial'!DQ6</f>
        <v>0.91</v>
      </c>
      <c r="Z6" s="32">
        <f ca="1">'Module C Corrected'!DR6-'Module C Initial'!DR6</f>
        <v>0.01</v>
      </c>
      <c r="AA6" s="32">
        <f ca="1">'Module C Corrected'!DS6-'Module C Initial'!DS6</f>
        <v>0</v>
      </c>
      <c r="AB6" s="32">
        <f ca="1">'Module C Corrected'!DT6-'Module C Initial'!DT6</f>
        <v>0</v>
      </c>
      <c r="AC6" s="31">
        <f ca="1">'Module C Corrected'!DU6-'Module C Initial'!DU6</f>
        <v>0</v>
      </c>
      <c r="AD6" s="31">
        <f ca="1">'Module C Corrected'!DV6-'Module C Initial'!DV6</f>
        <v>0</v>
      </c>
      <c r="AE6" s="31">
        <f ca="1">'Module C Corrected'!DW6-'Module C Initial'!DW6</f>
        <v>0</v>
      </c>
      <c r="AF6" s="31">
        <f ca="1">'Module C Corrected'!DX6-'Module C Initial'!DX6</f>
        <v>0.18</v>
      </c>
      <c r="AG6" s="31">
        <f ca="1">'Module C Corrected'!DY6-'Module C Initial'!DY6</f>
        <v>1.04</v>
      </c>
      <c r="AH6" s="31">
        <f ca="1">'Module C Corrected'!DZ6-'Module C Initial'!DZ6</f>
        <v>6.2799999999999994</v>
      </c>
      <c r="AI6" s="31">
        <f ca="1">'Module C Corrected'!EA6-'Module C Initial'!EA6</f>
        <v>1.4100000000000001</v>
      </c>
      <c r="AJ6" s="31">
        <f ca="1">'Module C Corrected'!EB6-'Module C Initial'!EB6</f>
        <v>8.3699999999999992</v>
      </c>
      <c r="AK6" s="31">
        <f ca="1">'Module C Corrected'!EC6-'Module C Initial'!EC6</f>
        <v>3.07</v>
      </c>
      <c r="AL6" s="31">
        <f ca="1">'Module C Corrected'!ED6-'Module C Initial'!ED6</f>
        <v>0.04</v>
      </c>
      <c r="AM6" s="31">
        <f ca="1">'Module C Corrected'!EE6-'Module C Initial'!EE6</f>
        <v>0</v>
      </c>
      <c r="AN6" s="31">
        <f ca="1">'Module C Corrected'!EF6-'Module C Initial'!EF6</f>
        <v>0</v>
      </c>
      <c r="AO6" s="32">
        <f t="shared" ref="AO6:AZ69" ca="1" si="26">E6+Q6+AC6</f>
        <v>0</v>
      </c>
      <c r="AP6" s="32">
        <f t="shared" ca="1" si="3"/>
        <v>0</v>
      </c>
      <c r="AQ6" s="32">
        <f t="shared" ca="1" si="3"/>
        <v>0</v>
      </c>
      <c r="AR6" s="32">
        <f t="shared" ca="1" si="3"/>
        <v>1.2399999999999998</v>
      </c>
      <c r="AS6" s="32">
        <f t="shared" ca="1" si="3"/>
        <v>7.2200000000000006</v>
      </c>
      <c r="AT6" s="32">
        <f t="shared" ca="1" si="3"/>
        <v>43.95</v>
      </c>
      <c r="AU6" s="32">
        <f t="shared" ca="1" si="3"/>
        <v>9.9699999999999989</v>
      </c>
      <c r="AV6" s="32">
        <f t="shared" ca="1" si="3"/>
        <v>59.929999999999993</v>
      </c>
      <c r="AW6" s="32">
        <f t="shared" ca="1" si="3"/>
        <v>22.240000000000002</v>
      </c>
      <c r="AX6" s="32">
        <f t="shared" ca="1" si="3"/>
        <v>0.31</v>
      </c>
      <c r="AY6" s="32">
        <f t="shared" ca="1" si="3"/>
        <v>0</v>
      </c>
      <c r="AZ6" s="32">
        <f t="shared" ca="1" si="3"/>
        <v>0</v>
      </c>
      <c r="BA6" s="31">
        <f t="shared" ref="BA6:BA69" ca="1" si="27">ROUND(E6*BA$3,2)</f>
        <v>0</v>
      </c>
      <c r="BB6" s="31">
        <f t="shared" ca="1" si="4"/>
        <v>0</v>
      </c>
      <c r="BC6" s="31">
        <f t="shared" ca="1" si="5"/>
        <v>0</v>
      </c>
      <c r="BD6" s="31">
        <f t="shared" ca="1" si="6"/>
        <v>0.02</v>
      </c>
      <c r="BE6" s="31">
        <f t="shared" ca="1" si="7"/>
        <v>0.12</v>
      </c>
      <c r="BF6" s="31">
        <f t="shared" ca="1" si="8"/>
        <v>0.72</v>
      </c>
      <c r="BG6" s="31">
        <f t="shared" ca="1" si="9"/>
        <v>0.16</v>
      </c>
      <c r="BH6" s="31">
        <f t="shared" ca="1" si="10"/>
        <v>0.98</v>
      </c>
      <c r="BI6" s="31">
        <f t="shared" ca="1" si="11"/>
        <v>0.37</v>
      </c>
      <c r="BJ6" s="31">
        <f t="shared" ca="1" si="12"/>
        <v>0.01</v>
      </c>
      <c r="BK6" s="31">
        <f t="shared" ca="1" si="13"/>
        <v>0</v>
      </c>
      <c r="BL6" s="31">
        <f t="shared" ca="1" si="14"/>
        <v>0</v>
      </c>
      <c r="BM6" s="32">
        <f t="shared" ref="BM6:BM69" ca="1" si="28">AO6+BA6</f>
        <v>0</v>
      </c>
      <c r="BN6" s="32">
        <f t="shared" ca="1" si="15"/>
        <v>0</v>
      </c>
      <c r="BO6" s="32">
        <f t="shared" ca="1" si="16"/>
        <v>0</v>
      </c>
      <c r="BP6" s="32">
        <f t="shared" ca="1" si="17"/>
        <v>1.2599999999999998</v>
      </c>
      <c r="BQ6" s="32">
        <f t="shared" ca="1" si="18"/>
        <v>7.3400000000000007</v>
      </c>
      <c r="BR6" s="32">
        <f t="shared" ca="1" si="19"/>
        <v>44.67</v>
      </c>
      <c r="BS6" s="32">
        <f t="shared" ca="1" si="20"/>
        <v>10.129999999999999</v>
      </c>
      <c r="BT6" s="32">
        <f t="shared" ca="1" si="21"/>
        <v>60.909999999999989</v>
      </c>
      <c r="BU6" s="32">
        <f t="shared" ca="1" si="22"/>
        <v>22.610000000000003</v>
      </c>
      <c r="BV6" s="32">
        <f t="shared" ca="1" si="23"/>
        <v>0.32</v>
      </c>
      <c r="BW6" s="32">
        <f t="shared" ca="1" si="24"/>
        <v>0</v>
      </c>
      <c r="BX6" s="32">
        <f t="shared" ca="1" si="25"/>
        <v>0</v>
      </c>
    </row>
    <row r="7" spans="1:76" x14ac:dyDescent="0.25">
      <c r="A7" t="s">
        <v>455</v>
      </c>
      <c r="B7" s="1" t="s">
        <v>149</v>
      </c>
      <c r="C7" t="str">
        <f t="shared" ca="1" si="1"/>
        <v>0000022911</v>
      </c>
      <c r="D7" t="str">
        <f t="shared" ca="1" si="2"/>
        <v>FortisAlberta Reversing POD - Glenwood (229S)</v>
      </c>
      <c r="E7" s="31">
        <f ca="1">'Module C Corrected'!CW7-'Module C Initial'!CW7</f>
        <v>1.8599999999999994</v>
      </c>
      <c r="F7" s="31">
        <f ca="1">'Module C Corrected'!CX7-'Module C Initial'!CX7</f>
        <v>0.52999999999999936</v>
      </c>
      <c r="G7" s="31">
        <f ca="1">'Module C Corrected'!CY7-'Module C Initial'!CY7</f>
        <v>1.509999999999998</v>
      </c>
      <c r="H7" s="31">
        <f ca="1">'Module C Corrected'!CZ7-'Module C Initial'!CZ7</f>
        <v>0.7099999999999973</v>
      </c>
      <c r="I7" s="31">
        <f ca="1">'Module C Corrected'!DA7-'Module C Initial'!DA7</f>
        <v>15.110000000000014</v>
      </c>
      <c r="J7" s="31">
        <f ca="1">'Module C Corrected'!DB7-'Module C Initial'!DB7</f>
        <v>13.849999999999994</v>
      </c>
      <c r="K7" s="31">
        <f ca="1">'Module C Corrected'!DC7-'Module C Initial'!DC7</f>
        <v>5.039999999999992</v>
      </c>
      <c r="L7" s="31">
        <f ca="1">'Module C Corrected'!DD7-'Module C Initial'!DD7</f>
        <v>9.6899999999999977</v>
      </c>
      <c r="M7" s="31">
        <f ca="1">'Module C Corrected'!DE7-'Module C Initial'!DE7</f>
        <v>10.419999999999959</v>
      </c>
      <c r="N7" s="31">
        <f ca="1">'Module C Corrected'!DF7-'Module C Initial'!DF7</f>
        <v>0.90000000000000213</v>
      </c>
      <c r="O7" s="31">
        <f ca="1">'Module C Corrected'!DG7-'Module C Initial'!DG7</f>
        <v>1</v>
      </c>
      <c r="P7" s="31">
        <f ca="1">'Module C Corrected'!DH7-'Module C Initial'!DH7</f>
        <v>0.41999999999999993</v>
      </c>
      <c r="Q7" s="32">
        <f ca="1">'Module C Corrected'!DI7-'Module C Initial'!DI7</f>
        <v>9.000000000000008E-2</v>
      </c>
      <c r="R7" s="32">
        <f ca="1">'Module C Corrected'!DJ7-'Module C Initial'!DJ7</f>
        <v>2.0000000000000018E-2</v>
      </c>
      <c r="S7" s="32">
        <f ca="1">'Module C Corrected'!DK7-'Module C Initial'!DK7</f>
        <v>6.999999999999984E-2</v>
      </c>
      <c r="T7" s="32">
        <f ca="1">'Module C Corrected'!DL7-'Module C Initial'!DL7</f>
        <v>3.0000000000000027E-2</v>
      </c>
      <c r="U7" s="32">
        <f ca="1">'Module C Corrected'!DM7-'Module C Initial'!DM7</f>
        <v>0.75</v>
      </c>
      <c r="V7" s="32">
        <f ca="1">'Module C Corrected'!DN7-'Module C Initial'!DN7</f>
        <v>0.6899999999999995</v>
      </c>
      <c r="W7" s="32">
        <f ca="1">'Module C Corrected'!DO7-'Module C Initial'!DO7</f>
        <v>0.25</v>
      </c>
      <c r="X7" s="32">
        <f ca="1">'Module C Corrected'!DP7-'Module C Initial'!DP7</f>
        <v>0.49000000000000021</v>
      </c>
      <c r="Y7" s="32">
        <f ca="1">'Module C Corrected'!DQ7-'Module C Initial'!DQ7</f>
        <v>0.52000000000000135</v>
      </c>
      <c r="Z7" s="32">
        <f ca="1">'Module C Corrected'!DR7-'Module C Initial'!DR7</f>
        <v>4.9999999999999933E-2</v>
      </c>
      <c r="AA7" s="32">
        <f ca="1">'Module C Corrected'!DS7-'Module C Initial'!DS7</f>
        <v>5.0000000000000044E-2</v>
      </c>
      <c r="AB7" s="32">
        <f ca="1">'Module C Corrected'!DT7-'Module C Initial'!DT7</f>
        <v>3.0000000000000027E-2</v>
      </c>
      <c r="AC7" s="31">
        <f ca="1">'Module C Corrected'!DU7-'Module C Initial'!DU7</f>
        <v>0.33999999999999986</v>
      </c>
      <c r="AD7" s="31">
        <f ca="1">'Module C Corrected'!DV7-'Module C Initial'!DV7</f>
        <v>0.10000000000000009</v>
      </c>
      <c r="AE7" s="31">
        <f ca="1">'Module C Corrected'!DW7-'Module C Initial'!DW7</f>
        <v>0.27999999999999936</v>
      </c>
      <c r="AF7" s="31">
        <f ca="1">'Module C Corrected'!DX7-'Module C Initial'!DX7</f>
        <v>0.12999999999999989</v>
      </c>
      <c r="AG7" s="31">
        <f ca="1">'Module C Corrected'!DY7-'Module C Initial'!DY7</f>
        <v>2.6799999999999997</v>
      </c>
      <c r="AH7" s="31">
        <f ca="1">'Module C Corrected'!DZ7-'Module C Initial'!DZ7</f>
        <v>2.4299999999999997</v>
      </c>
      <c r="AI7" s="31">
        <f ca="1">'Module C Corrected'!EA7-'Module C Initial'!EA7</f>
        <v>0.86999999999999922</v>
      </c>
      <c r="AJ7" s="31">
        <f ca="1">'Module C Corrected'!EB7-'Module C Initial'!EB7</f>
        <v>1.6499999999999986</v>
      </c>
      <c r="AK7" s="31">
        <f ca="1">'Module C Corrected'!EC7-'Module C Initial'!EC7</f>
        <v>1.75</v>
      </c>
      <c r="AL7" s="31">
        <f ca="1">'Module C Corrected'!ED7-'Module C Initial'!ED7</f>
        <v>0.15000000000000036</v>
      </c>
      <c r="AM7" s="31">
        <f ca="1">'Module C Corrected'!EE7-'Module C Initial'!EE7</f>
        <v>0.16000000000000014</v>
      </c>
      <c r="AN7" s="31">
        <f ca="1">'Module C Corrected'!EF7-'Module C Initial'!EF7</f>
        <v>7.0000000000000062E-2</v>
      </c>
      <c r="AO7" s="32">
        <f t="shared" ca="1" si="26"/>
        <v>2.2899999999999991</v>
      </c>
      <c r="AP7" s="32">
        <f t="shared" ca="1" si="3"/>
        <v>0.64999999999999947</v>
      </c>
      <c r="AQ7" s="32">
        <f t="shared" ca="1" si="3"/>
        <v>1.8599999999999972</v>
      </c>
      <c r="AR7" s="32">
        <f t="shared" ca="1" si="3"/>
        <v>0.86999999999999722</v>
      </c>
      <c r="AS7" s="32">
        <f t="shared" ca="1" si="3"/>
        <v>18.540000000000013</v>
      </c>
      <c r="AT7" s="32">
        <f t="shared" ca="1" si="3"/>
        <v>16.969999999999992</v>
      </c>
      <c r="AU7" s="32">
        <f t="shared" ca="1" si="3"/>
        <v>6.1599999999999913</v>
      </c>
      <c r="AV7" s="32">
        <f t="shared" ca="1" si="3"/>
        <v>11.829999999999997</v>
      </c>
      <c r="AW7" s="32">
        <f t="shared" ca="1" si="3"/>
        <v>12.68999999999996</v>
      </c>
      <c r="AX7" s="32">
        <f t="shared" ca="1" si="3"/>
        <v>1.1000000000000023</v>
      </c>
      <c r="AY7" s="32">
        <f t="shared" ca="1" si="3"/>
        <v>1.2100000000000002</v>
      </c>
      <c r="AZ7" s="32">
        <f t="shared" ca="1" si="3"/>
        <v>0.52</v>
      </c>
      <c r="BA7" s="31">
        <f t="shared" ca="1" si="27"/>
        <v>0.04</v>
      </c>
      <c r="BB7" s="31">
        <f t="shared" ca="1" si="4"/>
        <v>0.01</v>
      </c>
      <c r="BC7" s="31">
        <f t="shared" ca="1" si="5"/>
        <v>0.03</v>
      </c>
      <c r="BD7" s="31">
        <f t="shared" ca="1" si="6"/>
        <v>0.01</v>
      </c>
      <c r="BE7" s="31">
        <f t="shared" ca="1" si="7"/>
        <v>0.3</v>
      </c>
      <c r="BF7" s="31">
        <f t="shared" ca="1" si="8"/>
        <v>0.28000000000000003</v>
      </c>
      <c r="BG7" s="31">
        <f t="shared" ca="1" si="9"/>
        <v>0.1</v>
      </c>
      <c r="BH7" s="31">
        <f t="shared" ca="1" si="10"/>
        <v>0.19</v>
      </c>
      <c r="BI7" s="31">
        <f t="shared" ca="1" si="11"/>
        <v>0.21</v>
      </c>
      <c r="BJ7" s="31">
        <f t="shared" ca="1" si="12"/>
        <v>0.02</v>
      </c>
      <c r="BK7" s="31">
        <f t="shared" ca="1" si="13"/>
        <v>0.02</v>
      </c>
      <c r="BL7" s="31">
        <f t="shared" ca="1" si="14"/>
        <v>0.01</v>
      </c>
      <c r="BM7" s="32">
        <f t="shared" ca="1" si="28"/>
        <v>2.3299999999999992</v>
      </c>
      <c r="BN7" s="32">
        <f t="shared" ca="1" si="15"/>
        <v>0.65999999999999948</v>
      </c>
      <c r="BO7" s="32">
        <f t="shared" ca="1" si="16"/>
        <v>1.8899999999999972</v>
      </c>
      <c r="BP7" s="32">
        <f t="shared" ca="1" si="17"/>
        <v>0.87999999999999723</v>
      </c>
      <c r="BQ7" s="32">
        <f t="shared" ca="1" si="18"/>
        <v>18.840000000000014</v>
      </c>
      <c r="BR7" s="32">
        <f t="shared" ca="1" si="19"/>
        <v>17.249999999999993</v>
      </c>
      <c r="BS7" s="32">
        <f t="shared" ca="1" si="20"/>
        <v>6.2599999999999909</v>
      </c>
      <c r="BT7" s="32">
        <f t="shared" ca="1" si="21"/>
        <v>12.019999999999996</v>
      </c>
      <c r="BU7" s="32">
        <f t="shared" ca="1" si="22"/>
        <v>12.899999999999961</v>
      </c>
      <c r="BV7" s="32">
        <f t="shared" ca="1" si="23"/>
        <v>1.1200000000000023</v>
      </c>
      <c r="BW7" s="32">
        <f t="shared" ca="1" si="24"/>
        <v>1.2300000000000002</v>
      </c>
      <c r="BX7" s="32">
        <f t="shared" ca="1" si="25"/>
        <v>0.53</v>
      </c>
    </row>
    <row r="8" spans="1:76" x14ac:dyDescent="0.25">
      <c r="A8" t="s">
        <v>455</v>
      </c>
      <c r="B8" s="1" t="s">
        <v>150</v>
      </c>
      <c r="C8" t="str">
        <f t="shared" ca="1" si="1"/>
        <v>0000025611</v>
      </c>
      <c r="D8" t="str">
        <f t="shared" ca="1" si="2"/>
        <v>FortisAlberta Reversing POD - Harmattan (256S)</v>
      </c>
      <c r="E8" s="31">
        <f ca="1">'Module C Corrected'!CW8-'Module C Initial'!CW8</f>
        <v>0.27000000000000313</v>
      </c>
      <c r="F8" s="31">
        <f ca="1">'Module C Corrected'!CX8-'Module C Initial'!CX8</f>
        <v>8.0599999999999454</v>
      </c>
      <c r="G8" s="31">
        <f ca="1">'Module C Corrected'!CY8-'Module C Initial'!CY8</f>
        <v>18.630000000000109</v>
      </c>
      <c r="H8" s="31">
        <f ca="1">'Module C Corrected'!CZ8-'Module C Initial'!CZ8</f>
        <v>9.8900000000001</v>
      </c>
      <c r="I8" s="31">
        <f ca="1">'Module C Corrected'!DA8-'Module C Initial'!DA8</f>
        <v>18.019999999999982</v>
      </c>
      <c r="J8" s="31">
        <f ca="1">'Module C Corrected'!DB8-'Module C Initial'!DB8</f>
        <v>10.360000000000014</v>
      </c>
      <c r="K8" s="31">
        <f ca="1">'Module C Corrected'!DC8-'Module C Initial'!DC8</f>
        <v>69.739999999999782</v>
      </c>
      <c r="L8" s="31">
        <f ca="1">'Module C Corrected'!DD8-'Module C Initial'!DD8</f>
        <v>43.819999999999709</v>
      </c>
      <c r="M8" s="31">
        <f ca="1">'Module C Corrected'!DE8-'Module C Initial'!DE8</f>
        <v>15.509999999999764</v>
      </c>
      <c r="N8" s="31">
        <f ca="1">'Module C Corrected'!DF8-'Module C Initial'!DF8</f>
        <v>23.190000000000055</v>
      </c>
      <c r="O8" s="31">
        <f ca="1">'Module C Corrected'!DG8-'Module C Initial'!DG8</f>
        <v>26.600000000000364</v>
      </c>
      <c r="P8" s="31">
        <f ca="1">'Module C Corrected'!DH8-'Module C Initial'!DH8</f>
        <v>15.089999999999918</v>
      </c>
      <c r="Q8" s="32">
        <f ca="1">'Module C Corrected'!DI8-'Module C Initial'!DI8</f>
        <v>2.0000000000000018E-2</v>
      </c>
      <c r="R8" s="32">
        <f ca="1">'Module C Corrected'!DJ8-'Module C Initial'!DJ8</f>
        <v>0.39999999999999858</v>
      </c>
      <c r="S8" s="32">
        <f ca="1">'Module C Corrected'!DK8-'Module C Initial'!DK8</f>
        <v>0.93000000000000682</v>
      </c>
      <c r="T8" s="32">
        <f ca="1">'Module C Corrected'!DL8-'Module C Initial'!DL8</f>
        <v>0.5</v>
      </c>
      <c r="U8" s="32">
        <f ca="1">'Module C Corrected'!DM8-'Module C Initial'!DM8</f>
        <v>0.89999999999999147</v>
      </c>
      <c r="V8" s="32">
        <f ca="1">'Module C Corrected'!DN8-'Module C Initial'!DN8</f>
        <v>0.51999999999999602</v>
      </c>
      <c r="W8" s="32">
        <f ca="1">'Module C Corrected'!DO8-'Module C Initial'!DO8</f>
        <v>3.4900000000000091</v>
      </c>
      <c r="X8" s="32">
        <f ca="1">'Module C Corrected'!DP8-'Module C Initial'!DP8</f>
        <v>2.1899999999999977</v>
      </c>
      <c r="Y8" s="32">
        <f ca="1">'Module C Corrected'!DQ8-'Module C Initial'!DQ8</f>
        <v>0.78000000000000114</v>
      </c>
      <c r="Z8" s="32">
        <f ca="1">'Module C Corrected'!DR8-'Module C Initial'!DR8</f>
        <v>1.1599999999999966</v>
      </c>
      <c r="AA8" s="32">
        <f ca="1">'Module C Corrected'!DS8-'Module C Initial'!DS8</f>
        <v>1.3300000000000125</v>
      </c>
      <c r="AB8" s="32">
        <f ca="1">'Module C Corrected'!DT8-'Module C Initial'!DT8</f>
        <v>0.75</v>
      </c>
      <c r="AC8" s="31">
        <f ca="1">'Module C Corrected'!DU8-'Module C Initial'!DU8</f>
        <v>4.9999999999999822E-2</v>
      </c>
      <c r="AD8" s="31">
        <f ca="1">'Module C Corrected'!DV8-'Module C Initial'!DV8</f>
        <v>1.4800000000000182</v>
      </c>
      <c r="AE8" s="31">
        <f ca="1">'Module C Corrected'!DW8-'Module C Initial'!DW8</f>
        <v>3.3899999999999864</v>
      </c>
      <c r="AF8" s="31">
        <f ca="1">'Module C Corrected'!DX8-'Module C Initial'!DX8</f>
        <v>1.7700000000000102</v>
      </c>
      <c r="AG8" s="31">
        <f ca="1">'Module C Corrected'!DY8-'Module C Initial'!DY8</f>
        <v>3.1899999999999977</v>
      </c>
      <c r="AH8" s="31">
        <f ca="1">'Module C Corrected'!DZ8-'Module C Initial'!DZ8</f>
        <v>1.8200000000000216</v>
      </c>
      <c r="AI8" s="31">
        <f ca="1">'Module C Corrected'!EA8-'Module C Initial'!EA8</f>
        <v>12.049999999999955</v>
      </c>
      <c r="AJ8" s="31">
        <f ca="1">'Module C Corrected'!EB8-'Module C Initial'!EB8</f>
        <v>7.4700000000000273</v>
      </c>
      <c r="AK8" s="31">
        <f ca="1">'Module C Corrected'!EC8-'Module C Initial'!EC8</f>
        <v>2.6100000000000136</v>
      </c>
      <c r="AL8" s="31">
        <f ca="1">'Module C Corrected'!ED8-'Module C Initial'!ED8</f>
        <v>3.8499999999999659</v>
      </c>
      <c r="AM8" s="31">
        <f ca="1">'Module C Corrected'!EE8-'Module C Initial'!EE8</f>
        <v>4.3499999999999659</v>
      </c>
      <c r="AN8" s="31">
        <f ca="1">'Module C Corrected'!EF8-'Module C Initial'!EF8</f>
        <v>2.4300000000000068</v>
      </c>
      <c r="AO8" s="32">
        <f t="shared" ca="1" si="26"/>
        <v>0.34000000000000297</v>
      </c>
      <c r="AP8" s="32">
        <f t="shared" ca="1" si="3"/>
        <v>9.9399999999999622</v>
      </c>
      <c r="AQ8" s="32">
        <f t="shared" ca="1" si="3"/>
        <v>22.950000000000102</v>
      </c>
      <c r="AR8" s="32">
        <f t="shared" ca="1" si="3"/>
        <v>12.16000000000011</v>
      </c>
      <c r="AS8" s="32">
        <f t="shared" ca="1" si="3"/>
        <v>22.109999999999971</v>
      </c>
      <c r="AT8" s="32">
        <f t="shared" ca="1" si="3"/>
        <v>12.700000000000031</v>
      </c>
      <c r="AU8" s="32">
        <f t="shared" ca="1" si="3"/>
        <v>85.279999999999745</v>
      </c>
      <c r="AV8" s="32">
        <f t="shared" ca="1" si="3"/>
        <v>53.479999999999734</v>
      </c>
      <c r="AW8" s="32">
        <f t="shared" ca="1" si="3"/>
        <v>18.899999999999778</v>
      </c>
      <c r="AX8" s="32">
        <f t="shared" ca="1" si="3"/>
        <v>28.200000000000017</v>
      </c>
      <c r="AY8" s="32">
        <f t="shared" ca="1" si="3"/>
        <v>32.280000000000342</v>
      </c>
      <c r="AZ8" s="32">
        <f t="shared" ca="1" si="3"/>
        <v>18.269999999999925</v>
      </c>
      <c r="BA8" s="31">
        <f t="shared" ca="1" si="27"/>
        <v>0.01</v>
      </c>
      <c r="BB8" s="31">
        <f t="shared" ca="1" si="4"/>
        <v>0.16</v>
      </c>
      <c r="BC8" s="31">
        <f t="shared" ca="1" si="5"/>
        <v>0.37</v>
      </c>
      <c r="BD8" s="31">
        <f t="shared" ca="1" si="6"/>
        <v>0.2</v>
      </c>
      <c r="BE8" s="31">
        <f t="shared" ca="1" si="7"/>
        <v>0.36</v>
      </c>
      <c r="BF8" s="31">
        <f t="shared" ca="1" si="8"/>
        <v>0.21</v>
      </c>
      <c r="BG8" s="31">
        <f t="shared" ca="1" si="9"/>
        <v>1.39</v>
      </c>
      <c r="BH8" s="31">
        <f t="shared" ca="1" si="10"/>
        <v>0.88</v>
      </c>
      <c r="BI8" s="31">
        <f t="shared" ca="1" si="11"/>
        <v>0.31</v>
      </c>
      <c r="BJ8" s="31">
        <f t="shared" ca="1" si="12"/>
        <v>0.46</v>
      </c>
      <c r="BK8" s="31">
        <f t="shared" ca="1" si="13"/>
        <v>0.53</v>
      </c>
      <c r="BL8" s="31">
        <f t="shared" ca="1" si="14"/>
        <v>0.3</v>
      </c>
      <c r="BM8" s="32">
        <f t="shared" ca="1" si="28"/>
        <v>0.35000000000000298</v>
      </c>
      <c r="BN8" s="32">
        <f t="shared" ca="1" si="15"/>
        <v>10.099999999999962</v>
      </c>
      <c r="BO8" s="32">
        <f t="shared" ca="1" si="16"/>
        <v>23.320000000000103</v>
      </c>
      <c r="BP8" s="32">
        <f t="shared" ca="1" si="17"/>
        <v>12.36000000000011</v>
      </c>
      <c r="BQ8" s="32">
        <f t="shared" ca="1" si="18"/>
        <v>22.46999999999997</v>
      </c>
      <c r="BR8" s="32">
        <f t="shared" ca="1" si="19"/>
        <v>12.910000000000032</v>
      </c>
      <c r="BS8" s="32">
        <f t="shared" ca="1" si="20"/>
        <v>86.669999999999746</v>
      </c>
      <c r="BT8" s="32">
        <f t="shared" ca="1" si="21"/>
        <v>54.359999999999737</v>
      </c>
      <c r="BU8" s="32">
        <f t="shared" ca="1" si="22"/>
        <v>19.209999999999777</v>
      </c>
      <c r="BV8" s="32">
        <f t="shared" ca="1" si="23"/>
        <v>28.660000000000018</v>
      </c>
      <c r="BW8" s="32">
        <f t="shared" ca="1" si="24"/>
        <v>32.810000000000343</v>
      </c>
      <c r="BX8" s="32">
        <f t="shared" ca="1" si="25"/>
        <v>18.569999999999926</v>
      </c>
    </row>
    <row r="9" spans="1:76" x14ac:dyDescent="0.25">
      <c r="A9" t="s">
        <v>455</v>
      </c>
      <c r="B9" s="1" t="s">
        <v>152</v>
      </c>
      <c r="C9" t="str">
        <f t="shared" ca="1" si="1"/>
        <v>0000034911</v>
      </c>
      <c r="D9" t="str">
        <f t="shared" ca="1" si="2"/>
        <v>FortisAlberta Reversing POD - Stavely (349S)</v>
      </c>
      <c r="E9" s="31">
        <f ca="1">'Module C Corrected'!CW9-'Module C Initial'!CW9</f>
        <v>4.0000000000000008E-2</v>
      </c>
      <c r="F9" s="31">
        <f ca="1">'Module C Corrected'!CX9-'Module C Initial'!CX9</f>
        <v>0</v>
      </c>
      <c r="G9" s="31">
        <f ca="1">'Module C Corrected'!CY9-'Module C Initial'!CY9</f>
        <v>0</v>
      </c>
      <c r="H9" s="31">
        <f ca="1">'Module C Corrected'!CZ9-'Module C Initial'!CZ9</f>
        <v>0</v>
      </c>
      <c r="I9" s="31">
        <f ca="1">'Module C Corrected'!DA9-'Module C Initial'!DA9</f>
        <v>0</v>
      </c>
      <c r="J9" s="31">
        <f ca="1">'Module C Corrected'!DB9-'Module C Initial'!DB9</f>
        <v>0</v>
      </c>
      <c r="K9" s="31">
        <f ca="1">'Module C Corrected'!DC9-'Module C Initial'!DC9</f>
        <v>0</v>
      </c>
      <c r="L9" s="31">
        <f ca="1">'Module C Corrected'!DD9-'Module C Initial'!DD9</f>
        <v>0</v>
      </c>
      <c r="M9" s="31">
        <f ca="1">'Module C Corrected'!DE9-'Module C Initial'!DE9</f>
        <v>0</v>
      </c>
      <c r="N9" s="31">
        <f ca="1">'Module C Corrected'!DF9-'Module C Initial'!DF9</f>
        <v>0</v>
      </c>
      <c r="O9" s="31">
        <f ca="1">'Module C Corrected'!DG9-'Module C Initial'!DG9</f>
        <v>0</v>
      </c>
      <c r="P9" s="31">
        <f ca="1">'Module C Corrected'!DH9-'Module C Initial'!DH9</f>
        <v>0</v>
      </c>
      <c r="Q9" s="32">
        <f ca="1">'Module C Corrected'!DI9-'Module C Initial'!DI9</f>
        <v>0</v>
      </c>
      <c r="R9" s="32">
        <f ca="1">'Module C Corrected'!DJ9-'Module C Initial'!DJ9</f>
        <v>0</v>
      </c>
      <c r="S9" s="32">
        <f ca="1">'Module C Corrected'!DK9-'Module C Initial'!DK9</f>
        <v>0</v>
      </c>
      <c r="T9" s="32">
        <f ca="1">'Module C Corrected'!DL9-'Module C Initial'!DL9</f>
        <v>0</v>
      </c>
      <c r="U9" s="32">
        <f ca="1">'Module C Corrected'!DM9-'Module C Initial'!DM9</f>
        <v>0</v>
      </c>
      <c r="V9" s="32">
        <f ca="1">'Module C Corrected'!DN9-'Module C Initial'!DN9</f>
        <v>0</v>
      </c>
      <c r="W9" s="32">
        <f ca="1">'Module C Corrected'!DO9-'Module C Initial'!DO9</f>
        <v>0</v>
      </c>
      <c r="X9" s="32">
        <f ca="1">'Module C Corrected'!DP9-'Module C Initial'!DP9</f>
        <v>0</v>
      </c>
      <c r="Y9" s="32">
        <f ca="1">'Module C Corrected'!DQ9-'Module C Initial'!DQ9</f>
        <v>0</v>
      </c>
      <c r="Z9" s="32">
        <f ca="1">'Module C Corrected'!DR9-'Module C Initial'!DR9</f>
        <v>0</v>
      </c>
      <c r="AA9" s="32">
        <f ca="1">'Module C Corrected'!DS9-'Module C Initial'!DS9</f>
        <v>0</v>
      </c>
      <c r="AB9" s="32">
        <f ca="1">'Module C Corrected'!DT9-'Module C Initial'!DT9</f>
        <v>0</v>
      </c>
      <c r="AC9" s="31">
        <f ca="1">'Module C Corrected'!DU9-'Module C Initial'!DU9</f>
        <v>1.0000000000000002E-2</v>
      </c>
      <c r="AD9" s="31">
        <f ca="1">'Module C Corrected'!DV9-'Module C Initial'!DV9</f>
        <v>0</v>
      </c>
      <c r="AE9" s="31">
        <f ca="1">'Module C Corrected'!DW9-'Module C Initial'!DW9</f>
        <v>0</v>
      </c>
      <c r="AF9" s="31">
        <f ca="1">'Module C Corrected'!DX9-'Module C Initial'!DX9</f>
        <v>0</v>
      </c>
      <c r="AG9" s="31">
        <f ca="1">'Module C Corrected'!DY9-'Module C Initial'!DY9</f>
        <v>0</v>
      </c>
      <c r="AH9" s="31">
        <f ca="1">'Module C Corrected'!DZ9-'Module C Initial'!DZ9</f>
        <v>0</v>
      </c>
      <c r="AI9" s="31">
        <f ca="1">'Module C Corrected'!EA9-'Module C Initial'!EA9</f>
        <v>0</v>
      </c>
      <c r="AJ9" s="31">
        <f ca="1">'Module C Corrected'!EB9-'Module C Initial'!EB9</f>
        <v>0</v>
      </c>
      <c r="AK9" s="31">
        <f ca="1">'Module C Corrected'!EC9-'Module C Initial'!EC9</f>
        <v>0</v>
      </c>
      <c r="AL9" s="31">
        <f ca="1">'Module C Corrected'!ED9-'Module C Initial'!ED9</f>
        <v>0</v>
      </c>
      <c r="AM9" s="31">
        <f ca="1">'Module C Corrected'!EE9-'Module C Initial'!EE9</f>
        <v>0</v>
      </c>
      <c r="AN9" s="31">
        <f ca="1">'Module C Corrected'!EF9-'Module C Initial'!EF9</f>
        <v>0</v>
      </c>
      <c r="AO9" s="32">
        <f t="shared" ca="1" si="26"/>
        <v>5.000000000000001E-2</v>
      </c>
      <c r="AP9" s="32">
        <f t="shared" ca="1" si="3"/>
        <v>0</v>
      </c>
      <c r="AQ9" s="32">
        <f t="shared" ca="1" si="3"/>
        <v>0</v>
      </c>
      <c r="AR9" s="32">
        <f t="shared" ca="1" si="3"/>
        <v>0</v>
      </c>
      <c r="AS9" s="32">
        <f t="shared" ca="1" si="3"/>
        <v>0</v>
      </c>
      <c r="AT9" s="32">
        <f t="shared" ca="1" si="3"/>
        <v>0</v>
      </c>
      <c r="AU9" s="32">
        <f t="shared" ca="1" si="3"/>
        <v>0</v>
      </c>
      <c r="AV9" s="32">
        <f t="shared" ca="1" si="3"/>
        <v>0</v>
      </c>
      <c r="AW9" s="32">
        <f t="shared" ca="1" si="3"/>
        <v>0</v>
      </c>
      <c r="AX9" s="32">
        <f t="shared" ca="1" si="3"/>
        <v>0</v>
      </c>
      <c r="AY9" s="32">
        <f t="shared" ca="1" si="3"/>
        <v>0</v>
      </c>
      <c r="AZ9" s="32">
        <f t="shared" ca="1" si="3"/>
        <v>0</v>
      </c>
      <c r="BA9" s="31">
        <f t="shared" ca="1" si="27"/>
        <v>0</v>
      </c>
      <c r="BB9" s="31">
        <f t="shared" ca="1" si="4"/>
        <v>0</v>
      </c>
      <c r="BC9" s="31">
        <f t="shared" ca="1" si="5"/>
        <v>0</v>
      </c>
      <c r="BD9" s="31">
        <f t="shared" ca="1" si="6"/>
        <v>0</v>
      </c>
      <c r="BE9" s="31">
        <f t="shared" ca="1" si="7"/>
        <v>0</v>
      </c>
      <c r="BF9" s="31">
        <f t="shared" ca="1" si="8"/>
        <v>0</v>
      </c>
      <c r="BG9" s="31">
        <f t="shared" ca="1" si="9"/>
        <v>0</v>
      </c>
      <c r="BH9" s="31">
        <f t="shared" ca="1" si="10"/>
        <v>0</v>
      </c>
      <c r="BI9" s="31">
        <f t="shared" ca="1" si="11"/>
        <v>0</v>
      </c>
      <c r="BJ9" s="31">
        <f t="shared" ca="1" si="12"/>
        <v>0</v>
      </c>
      <c r="BK9" s="31">
        <f t="shared" ca="1" si="13"/>
        <v>0</v>
      </c>
      <c r="BL9" s="31">
        <f t="shared" ca="1" si="14"/>
        <v>0</v>
      </c>
      <c r="BM9" s="32">
        <f t="shared" ca="1" si="28"/>
        <v>5.000000000000001E-2</v>
      </c>
      <c r="BN9" s="32">
        <f t="shared" ca="1" si="15"/>
        <v>0</v>
      </c>
      <c r="BO9" s="32">
        <f t="shared" ca="1" si="16"/>
        <v>0</v>
      </c>
      <c r="BP9" s="32">
        <f t="shared" ca="1" si="17"/>
        <v>0</v>
      </c>
      <c r="BQ9" s="32">
        <f t="shared" ca="1" si="18"/>
        <v>0</v>
      </c>
      <c r="BR9" s="32">
        <f t="shared" ca="1" si="19"/>
        <v>0</v>
      </c>
      <c r="BS9" s="32">
        <f t="shared" ca="1" si="20"/>
        <v>0</v>
      </c>
      <c r="BT9" s="32">
        <f t="shared" ca="1" si="21"/>
        <v>0</v>
      </c>
      <c r="BU9" s="32">
        <f t="shared" ca="1" si="22"/>
        <v>0</v>
      </c>
      <c r="BV9" s="32">
        <f t="shared" ca="1" si="23"/>
        <v>0</v>
      </c>
      <c r="BW9" s="32">
        <f t="shared" ca="1" si="24"/>
        <v>0</v>
      </c>
      <c r="BX9" s="32">
        <f t="shared" ca="1" si="25"/>
        <v>0</v>
      </c>
    </row>
    <row r="10" spans="1:76" x14ac:dyDescent="0.25">
      <c r="A10" t="s">
        <v>455</v>
      </c>
      <c r="B10" s="1" t="s">
        <v>153</v>
      </c>
      <c r="C10" t="str">
        <f t="shared" ca="1" si="1"/>
        <v>0000038511</v>
      </c>
      <c r="D10" t="str">
        <f t="shared" ca="1" si="2"/>
        <v>FortisAlberta Reversing POD - Spring Coulee (385S)</v>
      </c>
      <c r="E10" s="31">
        <f ca="1">'Module C Corrected'!CW10-'Module C Initial'!CW10</f>
        <v>0</v>
      </c>
      <c r="F10" s="31">
        <f ca="1">'Module C Corrected'!CX10-'Module C Initial'!CX10</f>
        <v>0</v>
      </c>
      <c r="G10" s="31">
        <f ca="1">'Module C Corrected'!CY10-'Module C Initial'!CY10</f>
        <v>0</v>
      </c>
      <c r="H10" s="31">
        <f ca="1">'Module C Corrected'!CZ10-'Module C Initial'!CZ10</f>
        <v>0</v>
      </c>
      <c r="I10" s="31">
        <f ca="1">'Module C Corrected'!DA10-'Module C Initial'!DA10</f>
        <v>0</v>
      </c>
      <c r="J10" s="31">
        <f ca="1">'Module C Corrected'!DB10-'Module C Initial'!DB10</f>
        <v>5.3199999999999994</v>
      </c>
      <c r="K10" s="31">
        <f ca="1">'Module C Corrected'!DC10-'Module C Initial'!DC10</f>
        <v>34.840000000000003</v>
      </c>
      <c r="L10" s="31">
        <f ca="1">'Module C Corrected'!DD10-'Module C Initial'!DD10</f>
        <v>0</v>
      </c>
      <c r="M10" s="31">
        <f ca="1">'Module C Corrected'!DE10-'Module C Initial'!DE10</f>
        <v>0</v>
      </c>
      <c r="N10" s="31">
        <f ca="1">'Module C Corrected'!DF10-'Module C Initial'!DF10</f>
        <v>0</v>
      </c>
      <c r="O10" s="31">
        <f ca="1">'Module C Corrected'!DG10-'Module C Initial'!DG10</f>
        <v>0</v>
      </c>
      <c r="P10" s="31">
        <f ca="1">'Module C Corrected'!DH10-'Module C Initial'!DH10</f>
        <v>0</v>
      </c>
      <c r="Q10" s="32">
        <f ca="1">'Module C Corrected'!DI10-'Module C Initial'!DI10</f>
        <v>0</v>
      </c>
      <c r="R10" s="32">
        <f ca="1">'Module C Corrected'!DJ10-'Module C Initial'!DJ10</f>
        <v>0</v>
      </c>
      <c r="S10" s="32">
        <f ca="1">'Module C Corrected'!DK10-'Module C Initial'!DK10</f>
        <v>0</v>
      </c>
      <c r="T10" s="32">
        <f ca="1">'Module C Corrected'!DL10-'Module C Initial'!DL10</f>
        <v>0</v>
      </c>
      <c r="U10" s="32">
        <f ca="1">'Module C Corrected'!DM10-'Module C Initial'!DM10</f>
        <v>0</v>
      </c>
      <c r="V10" s="32">
        <f ca="1">'Module C Corrected'!DN10-'Module C Initial'!DN10</f>
        <v>0.27</v>
      </c>
      <c r="W10" s="32">
        <f ca="1">'Module C Corrected'!DO10-'Module C Initial'!DO10</f>
        <v>1.74</v>
      </c>
      <c r="X10" s="32">
        <f ca="1">'Module C Corrected'!DP10-'Module C Initial'!DP10</f>
        <v>0</v>
      </c>
      <c r="Y10" s="32">
        <f ca="1">'Module C Corrected'!DQ10-'Module C Initial'!DQ10</f>
        <v>0</v>
      </c>
      <c r="Z10" s="32">
        <f ca="1">'Module C Corrected'!DR10-'Module C Initial'!DR10</f>
        <v>0</v>
      </c>
      <c r="AA10" s="32">
        <f ca="1">'Module C Corrected'!DS10-'Module C Initial'!DS10</f>
        <v>0</v>
      </c>
      <c r="AB10" s="32">
        <f ca="1">'Module C Corrected'!DT10-'Module C Initial'!DT10</f>
        <v>0</v>
      </c>
      <c r="AC10" s="31">
        <f ca="1">'Module C Corrected'!DU10-'Module C Initial'!DU10</f>
        <v>0</v>
      </c>
      <c r="AD10" s="31">
        <f ca="1">'Module C Corrected'!DV10-'Module C Initial'!DV10</f>
        <v>0</v>
      </c>
      <c r="AE10" s="31">
        <f ca="1">'Module C Corrected'!DW10-'Module C Initial'!DW10</f>
        <v>0</v>
      </c>
      <c r="AF10" s="31">
        <f ca="1">'Module C Corrected'!DX10-'Module C Initial'!DX10</f>
        <v>0</v>
      </c>
      <c r="AG10" s="31">
        <f ca="1">'Module C Corrected'!DY10-'Module C Initial'!DY10</f>
        <v>0</v>
      </c>
      <c r="AH10" s="31">
        <f ca="1">'Module C Corrected'!DZ10-'Module C Initial'!DZ10</f>
        <v>0.92999999999999994</v>
      </c>
      <c r="AI10" s="31">
        <f ca="1">'Module C Corrected'!EA10-'Module C Initial'!EA10</f>
        <v>6.02</v>
      </c>
      <c r="AJ10" s="31">
        <f ca="1">'Module C Corrected'!EB10-'Module C Initial'!EB10</f>
        <v>0</v>
      </c>
      <c r="AK10" s="31">
        <f ca="1">'Module C Corrected'!EC10-'Module C Initial'!EC10</f>
        <v>0</v>
      </c>
      <c r="AL10" s="31">
        <f ca="1">'Module C Corrected'!ED10-'Module C Initial'!ED10</f>
        <v>0</v>
      </c>
      <c r="AM10" s="31">
        <f ca="1">'Module C Corrected'!EE10-'Module C Initial'!EE10</f>
        <v>0</v>
      </c>
      <c r="AN10" s="31">
        <f ca="1">'Module C Corrected'!EF10-'Module C Initial'!EF10</f>
        <v>0</v>
      </c>
      <c r="AO10" s="32">
        <f t="shared" ca="1" si="26"/>
        <v>0</v>
      </c>
      <c r="AP10" s="32">
        <f t="shared" ca="1" si="3"/>
        <v>0</v>
      </c>
      <c r="AQ10" s="32">
        <f t="shared" ca="1" si="3"/>
        <v>0</v>
      </c>
      <c r="AR10" s="32">
        <f t="shared" ca="1" si="3"/>
        <v>0</v>
      </c>
      <c r="AS10" s="32">
        <f t="shared" ca="1" si="3"/>
        <v>0</v>
      </c>
      <c r="AT10" s="32">
        <f t="shared" ca="1" si="3"/>
        <v>6.52</v>
      </c>
      <c r="AU10" s="32">
        <f t="shared" ca="1" si="3"/>
        <v>42.600000000000009</v>
      </c>
      <c r="AV10" s="32">
        <f t="shared" ca="1" si="3"/>
        <v>0</v>
      </c>
      <c r="AW10" s="32">
        <f t="shared" ca="1" si="3"/>
        <v>0</v>
      </c>
      <c r="AX10" s="32">
        <f t="shared" ca="1" si="3"/>
        <v>0</v>
      </c>
      <c r="AY10" s="32">
        <f t="shared" ca="1" si="3"/>
        <v>0</v>
      </c>
      <c r="AZ10" s="32">
        <f t="shared" ca="1" si="3"/>
        <v>0</v>
      </c>
      <c r="BA10" s="31">
        <f t="shared" ca="1" si="27"/>
        <v>0</v>
      </c>
      <c r="BB10" s="31">
        <f t="shared" ca="1" si="4"/>
        <v>0</v>
      </c>
      <c r="BC10" s="31">
        <f t="shared" ca="1" si="5"/>
        <v>0</v>
      </c>
      <c r="BD10" s="31">
        <f t="shared" ca="1" si="6"/>
        <v>0</v>
      </c>
      <c r="BE10" s="31">
        <f t="shared" ca="1" si="7"/>
        <v>0</v>
      </c>
      <c r="BF10" s="31">
        <f t="shared" ca="1" si="8"/>
        <v>0.11</v>
      </c>
      <c r="BG10" s="31">
        <f t="shared" ca="1" si="9"/>
        <v>0.7</v>
      </c>
      <c r="BH10" s="31">
        <f t="shared" ca="1" si="10"/>
        <v>0</v>
      </c>
      <c r="BI10" s="31">
        <f t="shared" ca="1" si="11"/>
        <v>0</v>
      </c>
      <c r="BJ10" s="31">
        <f t="shared" ca="1" si="12"/>
        <v>0</v>
      </c>
      <c r="BK10" s="31">
        <f t="shared" ca="1" si="13"/>
        <v>0</v>
      </c>
      <c r="BL10" s="31">
        <f t="shared" ca="1" si="14"/>
        <v>0</v>
      </c>
      <c r="BM10" s="32">
        <f t="shared" ca="1" si="28"/>
        <v>0</v>
      </c>
      <c r="BN10" s="32">
        <f t="shared" ca="1" si="15"/>
        <v>0</v>
      </c>
      <c r="BO10" s="32">
        <f t="shared" ca="1" si="16"/>
        <v>0</v>
      </c>
      <c r="BP10" s="32">
        <f t="shared" ca="1" si="17"/>
        <v>0</v>
      </c>
      <c r="BQ10" s="32">
        <f t="shared" ca="1" si="18"/>
        <v>0</v>
      </c>
      <c r="BR10" s="32">
        <f t="shared" ca="1" si="19"/>
        <v>6.63</v>
      </c>
      <c r="BS10" s="32">
        <f t="shared" ca="1" si="20"/>
        <v>43.300000000000011</v>
      </c>
      <c r="BT10" s="32">
        <f t="shared" ca="1" si="21"/>
        <v>0</v>
      </c>
      <c r="BU10" s="32">
        <f t="shared" ca="1" si="22"/>
        <v>0</v>
      </c>
      <c r="BV10" s="32">
        <f t="shared" ca="1" si="23"/>
        <v>0</v>
      </c>
      <c r="BW10" s="32">
        <f t="shared" ca="1" si="24"/>
        <v>0</v>
      </c>
      <c r="BX10" s="32">
        <f t="shared" ca="1" si="25"/>
        <v>0</v>
      </c>
    </row>
    <row r="11" spans="1:76" x14ac:dyDescent="0.25">
      <c r="A11" t="s">
        <v>455</v>
      </c>
      <c r="B11" s="1" t="s">
        <v>154</v>
      </c>
      <c r="C11" t="str">
        <f t="shared" ca="1" si="1"/>
        <v>0000039611</v>
      </c>
      <c r="D11" t="str">
        <f t="shared" ca="1" si="2"/>
        <v>FortisAlberta Reversing POD - Pincher Creek (396S)</v>
      </c>
      <c r="E11" s="31">
        <f ca="1">'Module C Corrected'!CW11-'Module C Initial'!CW11</f>
        <v>-31.370000000000118</v>
      </c>
      <c r="F11" s="31">
        <f ca="1">'Module C Corrected'!CX11-'Module C Initial'!CX11</f>
        <v>-17.339999999999918</v>
      </c>
      <c r="G11" s="31">
        <f ca="1">'Module C Corrected'!CY11-'Module C Initial'!CY11</f>
        <v>-14.720000000000027</v>
      </c>
      <c r="H11" s="31">
        <f ca="1">'Module C Corrected'!CZ11-'Module C Initial'!CZ11</f>
        <v>-21.559999999999945</v>
      </c>
      <c r="I11" s="31">
        <f ca="1">'Module C Corrected'!DA11-'Module C Initial'!DA11</f>
        <v>-4.5500000000000114</v>
      </c>
      <c r="J11" s="31">
        <f ca="1">'Module C Corrected'!DB11-'Module C Initial'!DB11</f>
        <v>-8.2699999999999818</v>
      </c>
      <c r="K11" s="31">
        <f ca="1">'Module C Corrected'!DC11-'Module C Initial'!DC11</f>
        <v>-9.1800000000000068</v>
      </c>
      <c r="L11" s="31">
        <f ca="1">'Module C Corrected'!DD11-'Module C Initial'!DD11</f>
        <v>-6.5</v>
      </c>
      <c r="M11" s="31">
        <f ca="1">'Module C Corrected'!DE11-'Module C Initial'!DE11</f>
        <v>-10.009999999999991</v>
      </c>
      <c r="N11" s="31">
        <f ca="1">'Module C Corrected'!DF11-'Module C Initial'!DF11</f>
        <v>-40.179999999999836</v>
      </c>
      <c r="O11" s="31">
        <f ca="1">'Module C Corrected'!DG11-'Module C Initial'!DG11</f>
        <v>-27.940000000000055</v>
      </c>
      <c r="P11" s="31">
        <f ca="1">'Module C Corrected'!DH11-'Module C Initial'!DH11</f>
        <v>-22.040000000000191</v>
      </c>
      <c r="Q11" s="32">
        <f ca="1">'Module C Corrected'!DI11-'Module C Initial'!DI11</f>
        <v>-1.5700000000000003</v>
      </c>
      <c r="R11" s="32">
        <f ca="1">'Module C Corrected'!DJ11-'Module C Initial'!DJ11</f>
        <v>-0.87000000000000099</v>
      </c>
      <c r="S11" s="32">
        <f ca="1">'Module C Corrected'!DK11-'Module C Initial'!DK11</f>
        <v>-0.74000000000000199</v>
      </c>
      <c r="T11" s="32">
        <f ca="1">'Module C Corrected'!DL11-'Module C Initial'!DL11</f>
        <v>-1.0800000000000018</v>
      </c>
      <c r="U11" s="32">
        <f ca="1">'Module C Corrected'!DM11-'Module C Initial'!DM11</f>
        <v>-0.22999999999999954</v>
      </c>
      <c r="V11" s="32">
        <f ca="1">'Module C Corrected'!DN11-'Module C Initial'!DN11</f>
        <v>-0.41999999999999993</v>
      </c>
      <c r="W11" s="32">
        <f ca="1">'Module C Corrected'!DO11-'Module C Initial'!DO11</f>
        <v>-0.45999999999999908</v>
      </c>
      <c r="X11" s="32">
        <f ca="1">'Module C Corrected'!DP11-'Module C Initial'!DP11</f>
        <v>-0.32000000000000028</v>
      </c>
      <c r="Y11" s="32">
        <f ca="1">'Module C Corrected'!DQ11-'Module C Initial'!DQ11</f>
        <v>-0.5</v>
      </c>
      <c r="Z11" s="32">
        <f ca="1">'Module C Corrected'!DR11-'Module C Initial'!DR11</f>
        <v>-2.0100000000000016</v>
      </c>
      <c r="AA11" s="32">
        <f ca="1">'Module C Corrected'!DS11-'Module C Initial'!DS11</f>
        <v>-1.3999999999999986</v>
      </c>
      <c r="AB11" s="32">
        <f ca="1">'Module C Corrected'!DT11-'Module C Initial'!DT11</f>
        <v>-1.0999999999999979</v>
      </c>
      <c r="AC11" s="31">
        <f ca="1">'Module C Corrected'!DU11-'Module C Initial'!DU11</f>
        <v>-5.8499999999999943</v>
      </c>
      <c r="AD11" s="31">
        <f ca="1">'Module C Corrected'!DV11-'Module C Initial'!DV11</f>
        <v>-3.1899999999999977</v>
      </c>
      <c r="AE11" s="31">
        <f ca="1">'Module C Corrected'!DW11-'Module C Initial'!DW11</f>
        <v>-2.6800000000000068</v>
      </c>
      <c r="AF11" s="31">
        <f ca="1">'Module C Corrected'!DX11-'Module C Initial'!DX11</f>
        <v>-3.8700000000000045</v>
      </c>
      <c r="AG11" s="31">
        <f ca="1">'Module C Corrected'!DY11-'Module C Initial'!DY11</f>
        <v>-0.80999999999999872</v>
      </c>
      <c r="AH11" s="31">
        <f ca="1">'Module C Corrected'!DZ11-'Module C Initial'!DZ11</f>
        <v>-1.4500000000000028</v>
      </c>
      <c r="AI11" s="31">
        <f ca="1">'Module C Corrected'!EA11-'Module C Initial'!EA11</f>
        <v>-1.5900000000000034</v>
      </c>
      <c r="AJ11" s="31">
        <f ca="1">'Module C Corrected'!EB11-'Module C Initial'!EB11</f>
        <v>-1.1099999999999994</v>
      </c>
      <c r="AK11" s="31">
        <f ca="1">'Module C Corrected'!EC11-'Module C Initial'!EC11</f>
        <v>-1.6899999999999977</v>
      </c>
      <c r="AL11" s="31">
        <f ca="1">'Module C Corrected'!ED11-'Module C Initial'!ED11</f>
        <v>-6.6599999999999966</v>
      </c>
      <c r="AM11" s="31">
        <f ca="1">'Module C Corrected'!EE11-'Module C Initial'!EE11</f>
        <v>-4.5699999999999932</v>
      </c>
      <c r="AN11" s="31">
        <f ca="1">'Module C Corrected'!EF11-'Module C Initial'!EF11</f>
        <v>-3.5599999999999952</v>
      </c>
      <c r="AO11" s="32">
        <f t="shared" ca="1" si="26"/>
        <v>-38.790000000000113</v>
      </c>
      <c r="AP11" s="32">
        <f t="shared" ca="1" si="3"/>
        <v>-21.399999999999917</v>
      </c>
      <c r="AQ11" s="32">
        <f t="shared" ca="1" si="3"/>
        <v>-18.140000000000036</v>
      </c>
      <c r="AR11" s="32">
        <f t="shared" ca="1" si="3"/>
        <v>-26.509999999999952</v>
      </c>
      <c r="AS11" s="32">
        <f t="shared" ca="1" si="3"/>
        <v>-5.5900000000000096</v>
      </c>
      <c r="AT11" s="32">
        <f t="shared" ca="1" si="3"/>
        <v>-10.139999999999985</v>
      </c>
      <c r="AU11" s="32">
        <f t="shared" ca="1" si="3"/>
        <v>-11.230000000000009</v>
      </c>
      <c r="AV11" s="32">
        <f t="shared" ca="1" si="3"/>
        <v>-7.93</v>
      </c>
      <c r="AW11" s="32">
        <f t="shared" ca="1" si="3"/>
        <v>-12.199999999999989</v>
      </c>
      <c r="AX11" s="32">
        <f t="shared" ca="1" si="3"/>
        <v>-48.849999999999838</v>
      </c>
      <c r="AY11" s="32">
        <f t="shared" ca="1" si="3"/>
        <v>-33.910000000000046</v>
      </c>
      <c r="AZ11" s="32">
        <f t="shared" ca="1" si="3"/>
        <v>-26.700000000000184</v>
      </c>
      <c r="BA11" s="31">
        <f t="shared" ca="1" si="27"/>
        <v>-0.63</v>
      </c>
      <c r="BB11" s="31">
        <f t="shared" ca="1" si="4"/>
        <v>-0.35</v>
      </c>
      <c r="BC11" s="31">
        <f t="shared" ca="1" si="5"/>
        <v>-0.28999999999999998</v>
      </c>
      <c r="BD11" s="31">
        <f t="shared" ca="1" si="6"/>
        <v>-0.43</v>
      </c>
      <c r="BE11" s="31">
        <f t="shared" ca="1" si="7"/>
        <v>-0.09</v>
      </c>
      <c r="BF11" s="31">
        <f t="shared" ca="1" si="8"/>
        <v>-0.17</v>
      </c>
      <c r="BG11" s="31">
        <f t="shared" ca="1" si="9"/>
        <v>-0.18</v>
      </c>
      <c r="BH11" s="31">
        <f t="shared" ca="1" si="10"/>
        <v>-0.13</v>
      </c>
      <c r="BI11" s="31">
        <f t="shared" ca="1" si="11"/>
        <v>-0.2</v>
      </c>
      <c r="BJ11" s="31">
        <f t="shared" ca="1" si="12"/>
        <v>-0.8</v>
      </c>
      <c r="BK11" s="31">
        <f t="shared" ca="1" si="13"/>
        <v>-0.56000000000000005</v>
      </c>
      <c r="BL11" s="31">
        <f t="shared" ca="1" si="14"/>
        <v>-0.44</v>
      </c>
      <c r="BM11" s="32">
        <f t="shared" ca="1" si="28"/>
        <v>-39.420000000000115</v>
      </c>
      <c r="BN11" s="32">
        <f t="shared" ca="1" si="15"/>
        <v>-21.749999999999918</v>
      </c>
      <c r="BO11" s="32">
        <f t="shared" ca="1" si="16"/>
        <v>-18.430000000000035</v>
      </c>
      <c r="BP11" s="32">
        <f t="shared" ca="1" si="17"/>
        <v>-26.939999999999952</v>
      </c>
      <c r="BQ11" s="32">
        <f t="shared" ca="1" si="18"/>
        <v>-5.6800000000000095</v>
      </c>
      <c r="BR11" s="32">
        <f t="shared" ca="1" si="19"/>
        <v>-10.309999999999985</v>
      </c>
      <c r="BS11" s="32">
        <f t="shared" ca="1" si="20"/>
        <v>-11.410000000000009</v>
      </c>
      <c r="BT11" s="32">
        <f t="shared" ca="1" si="21"/>
        <v>-8.06</v>
      </c>
      <c r="BU11" s="32">
        <f t="shared" ca="1" si="22"/>
        <v>-12.399999999999988</v>
      </c>
      <c r="BV11" s="32">
        <f t="shared" ca="1" si="23"/>
        <v>-49.649999999999835</v>
      </c>
      <c r="BW11" s="32">
        <f t="shared" ca="1" si="24"/>
        <v>-34.470000000000049</v>
      </c>
      <c r="BX11" s="32">
        <f t="shared" ca="1" si="25"/>
        <v>-27.140000000000185</v>
      </c>
    </row>
    <row r="12" spans="1:76" x14ac:dyDescent="0.25">
      <c r="A12" t="s">
        <v>455</v>
      </c>
      <c r="B12" s="1" t="s">
        <v>190</v>
      </c>
      <c r="C12" t="str">
        <f t="shared" ca="1" si="1"/>
        <v>0000045411</v>
      </c>
      <c r="D12" t="str">
        <f t="shared" ca="1" si="2"/>
        <v>FortisAlberta Reversing POD - Buck Lake (454S)</v>
      </c>
      <c r="E12" s="31">
        <f ca="1">'Module C Corrected'!CW12-'Module C Initial'!CW12</f>
        <v>0</v>
      </c>
      <c r="F12" s="31">
        <f ca="1">'Module C Corrected'!CX12-'Module C Initial'!CX12</f>
        <v>0</v>
      </c>
      <c r="G12" s="31">
        <f ca="1">'Module C Corrected'!CY12-'Module C Initial'!CY12</f>
        <v>0</v>
      </c>
      <c r="H12" s="31">
        <f ca="1">'Module C Corrected'!CZ12-'Module C Initial'!CZ12</f>
        <v>0</v>
      </c>
      <c r="I12" s="31">
        <f ca="1">'Module C Corrected'!DA12-'Module C Initial'!DA12</f>
        <v>0</v>
      </c>
      <c r="J12" s="31">
        <f ca="1">'Module C Corrected'!DB12-'Module C Initial'!DB12</f>
        <v>0.44000000000000128</v>
      </c>
      <c r="K12" s="31">
        <f ca="1">'Module C Corrected'!DC12-'Module C Initial'!DC12</f>
        <v>0.13999999999999968</v>
      </c>
      <c r="L12" s="31">
        <f ca="1">'Module C Corrected'!DD12-'Module C Initial'!DD12</f>
        <v>0.46999999999999886</v>
      </c>
      <c r="M12" s="31">
        <f ca="1">'Module C Corrected'!DE12-'Module C Initial'!DE12</f>
        <v>0</v>
      </c>
      <c r="N12" s="31">
        <f ca="1">'Module C Corrected'!DF12-'Module C Initial'!DF12</f>
        <v>0</v>
      </c>
      <c r="O12" s="31">
        <f ca="1">'Module C Corrected'!DG12-'Module C Initial'!DG12</f>
        <v>0</v>
      </c>
      <c r="P12" s="31">
        <f ca="1">'Module C Corrected'!DH12-'Module C Initial'!DH12</f>
        <v>0</v>
      </c>
      <c r="Q12" s="32">
        <f ca="1">'Module C Corrected'!DI12-'Module C Initial'!DI12</f>
        <v>0</v>
      </c>
      <c r="R12" s="32">
        <f ca="1">'Module C Corrected'!DJ12-'Module C Initial'!DJ12</f>
        <v>0</v>
      </c>
      <c r="S12" s="32">
        <f ca="1">'Module C Corrected'!DK12-'Module C Initial'!DK12</f>
        <v>0</v>
      </c>
      <c r="T12" s="32">
        <f ca="1">'Module C Corrected'!DL12-'Module C Initial'!DL12</f>
        <v>0</v>
      </c>
      <c r="U12" s="32">
        <f ca="1">'Module C Corrected'!DM12-'Module C Initial'!DM12</f>
        <v>0</v>
      </c>
      <c r="V12" s="32">
        <f ca="1">'Module C Corrected'!DN12-'Module C Initial'!DN12</f>
        <v>1.9999999999999907E-2</v>
      </c>
      <c r="W12" s="32">
        <f ca="1">'Module C Corrected'!DO12-'Module C Initial'!DO12</f>
        <v>1.0000000000000009E-2</v>
      </c>
      <c r="X12" s="32">
        <f ca="1">'Module C Corrected'!DP12-'Module C Initial'!DP12</f>
        <v>2.0000000000000018E-2</v>
      </c>
      <c r="Y12" s="32">
        <f ca="1">'Module C Corrected'!DQ12-'Module C Initial'!DQ12</f>
        <v>0</v>
      </c>
      <c r="Z12" s="32">
        <f ca="1">'Module C Corrected'!DR12-'Module C Initial'!DR12</f>
        <v>0</v>
      </c>
      <c r="AA12" s="32">
        <f ca="1">'Module C Corrected'!DS12-'Module C Initial'!DS12</f>
        <v>0</v>
      </c>
      <c r="AB12" s="32">
        <f ca="1">'Module C Corrected'!DT12-'Module C Initial'!DT12</f>
        <v>0</v>
      </c>
      <c r="AC12" s="31">
        <f ca="1">'Module C Corrected'!DU12-'Module C Initial'!DU12</f>
        <v>0</v>
      </c>
      <c r="AD12" s="31">
        <f ca="1">'Module C Corrected'!DV12-'Module C Initial'!DV12</f>
        <v>0</v>
      </c>
      <c r="AE12" s="31">
        <f ca="1">'Module C Corrected'!DW12-'Module C Initial'!DW12</f>
        <v>0</v>
      </c>
      <c r="AF12" s="31">
        <f ca="1">'Module C Corrected'!DX12-'Module C Initial'!DX12</f>
        <v>0</v>
      </c>
      <c r="AG12" s="31">
        <f ca="1">'Module C Corrected'!DY12-'Module C Initial'!DY12</f>
        <v>0</v>
      </c>
      <c r="AH12" s="31">
        <f ca="1">'Module C Corrected'!DZ12-'Module C Initial'!DZ12</f>
        <v>7.0000000000000062E-2</v>
      </c>
      <c r="AI12" s="31">
        <f ca="1">'Module C Corrected'!EA12-'Module C Initial'!EA12</f>
        <v>2.9999999999999916E-2</v>
      </c>
      <c r="AJ12" s="31">
        <f ca="1">'Module C Corrected'!EB12-'Module C Initial'!EB12</f>
        <v>7.9999999999999849E-2</v>
      </c>
      <c r="AK12" s="31">
        <f ca="1">'Module C Corrected'!EC12-'Module C Initial'!EC12</f>
        <v>0</v>
      </c>
      <c r="AL12" s="31">
        <f ca="1">'Module C Corrected'!ED12-'Module C Initial'!ED12</f>
        <v>0</v>
      </c>
      <c r="AM12" s="31">
        <f ca="1">'Module C Corrected'!EE12-'Module C Initial'!EE12</f>
        <v>0</v>
      </c>
      <c r="AN12" s="31">
        <f ca="1">'Module C Corrected'!EF12-'Module C Initial'!EF12</f>
        <v>0</v>
      </c>
      <c r="AO12" s="32">
        <f t="shared" ca="1" si="26"/>
        <v>0</v>
      </c>
      <c r="AP12" s="32">
        <f t="shared" ca="1" si="3"/>
        <v>0</v>
      </c>
      <c r="AQ12" s="32">
        <f t="shared" ca="1" si="3"/>
        <v>0</v>
      </c>
      <c r="AR12" s="32">
        <f t="shared" ca="1" si="3"/>
        <v>0</v>
      </c>
      <c r="AS12" s="32">
        <f t="shared" ca="1" si="3"/>
        <v>0</v>
      </c>
      <c r="AT12" s="32">
        <f t="shared" ca="1" si="3"/>
        <v>0.53000000000000125</v>
      </c>
      <c r="AU12" s="32">
        <f t="shared" ca="1" si="3"/>
        <v>0.1799999999999996</v>
      </c>
      <c r="AV12" s="32">
        <f t="shared" ca="1" si="3"/>
        <v>0.56999999999999873</v>
      </c>
      <c r="AW12" s="32">
        <f t="shared" ca="1" si="3"/>
        <v>0</v>
      </c>
      <c r="AX12" s="32">
        <f t="shared" ca="1" si="3"/>
        <v>0</v>
      </c>
      <c r="AY12" s="32">
        <f t="shared" ca="1" si="3"/>
        <v>0</v>
      </c>
      <c r="AZ12" s="32">
        <f t="shared" ca="1" si="3"/>
        <v>0</v>
      </c>
      <c r="BA12" s="31">
        <f t="shared" ca="1" si="27"/>
        <v>0</v>
      </c>
      <c r="BB12" s="31">
        <f t="shared" ca="1" si="4"/>
        <v>0</v>
      </c>
      <c r="BC12" s="31">
        <f t="shared" ca="1" si="5"/>
        <v>0</v>
      </c>
      <c r="BD12" s="31">
        <f t="shared" ca="1" si="6"/>
        <v>0</v>
      </c>
      <c r="BE12" s="31">
        <f t="shared" ca="1" si="7"/>
        <v>0</v>
      </c>
      <c r="BF12" s="31">
        <f t="shared" ca="1" si="8"/>
        <v>0.01</v>
      </c>
      <c r="BG12" s="31">
        <f t="shared" ca="1" si="9"/>
        <v>0</v>
      </c>
      <c r="BH12" s="31">
        <f t="shared" ca="1" si="10"/>
        <v>0.01</v>
      </c>
      <c r="BI12" s="31">
        <f t="shared" ca="1" si="11"/>
        <v>0</v>
      </c>
      <c r="BJ12" s="31">
        <f t="shared" ca="1" si="12"/>
        <v>0</v>
      </c>
      <c r="BK12" s="31">
        <f t="shared" ca="1" si="13"/>
        <v>0</v>
      </c>
      <c r="BL12" s="31">
        <f t="shared" ca="1" si="14"/>
        <v>0</v>
      </c>
      <c r="BM12" s="32">
        <f t="shared" ca="1" si="28"/>
        <v>0</v>
      </c>
      <c r="BN12" s="32">
        <f t="shared" ca="1" si="15"/>
        <v>0</v>
      </c>
      <c r="BO12" s="32">
        <f t="shared" ca="1" si="16"/>
        <v>0</v>
      </c>
      <c r="BP12" s="32">
        <f t="shared" ca="1" si="17"/>
        <v>0</v>
      </c>
      <c r="BQ12" s="32">
        <f t="shared" ca="1" si="18"/>
        <v>0</v>
      </c>
      <c r="BR12" s="32">
        <f t="shared" ca="1" si="19"/>
        <v>0.54000000000000126</v>
      </c>
      <c r="BS12" s="32">
        <f t="shared" ca="1" si="20"/>
        <v>0.1799999999999996</v>
      </c>
      <c r="BT12" s="32">
        <f t="shared" ca="1" si="21"/>
        <v>0.57999999999999874</v>
      </c>
      <c r="BU12" s="32">
        <f t="shared" ca="1" si="22"/>
        <v>0</v>
      </c>
      <c r="BV12" s="32">
        <f t="shared" ca="1" si="23"/>
        <v>0</v>
      </c>
      <c r="BW12" s="32">
        <f t="shared" ca="1" si="24"/>
        <v>0</v>
      </c>
      <c r="BX12" s="32">
        <f t="shared" ca="1" si="25"/>
        <v>0</v>
      </c>
    </row>
    <row r="13" spans="1:76" x14ac:dyDescent="0.25">
      <c r="A13" t="s">
        <v>455</v>
      </c>
      <c r="B13" s="1" t="s">
        <v>155</v>
      </c>
      <c r="C13" t="str">
        <f t="shared" ca="1" si="1"/>
        <v>0000065911</v>
      </c>
      <c r="D13" t="str">
        <f t="shared" ca="1" si="2"/>
        <v>FortisAlberta Reversing POD - Pegasus (659S)</v>
      </c>
      <c r="E13" s="31">
        <f ca="1">'Module C Corrected'!CW13-'Module C Initial'!CW13</f>
        <v>0</v>
      </c>
      <c r="F13" s="31">
        <f ca="1">'Module C Corrected'!CX13-'Module C Initial'!CX13</f>
        <v>0</v>
      </c>
      <c r="G13" s="31">
        <f ca="1">'Module C Corrected'!CY13-'Module C Initial'!CY13</f>
        <v>19.620000000000005</v>
      </c>
      <c r="H13" s="31">
        <f ca="1">'Module C Corrected'!CZ13-'Module C Initial'!CZ13</f>
        <v>17.069999999999993</v>
      </c>
      <c r="I13" s="31">
        <f ca="1">'Module C Corrected'!DA13-'Module C Initial'!DA13</f>
        <v>209.12000000000035</v>
      </c>
      <c r="J13" s="31">
        <f ca="1">'Module C Corrected'!DB13-'Module C Initial'!DB13</f>
        <v>187.05999999999995</v>
      </c>
      <c r="K13" s="31">
        <f ca="1">'Module C Corrected'!DC13-'Module C Initial'!DC13</f>
        <v>1328.9600000000009</v>
      </c>
      <c r="L13" s="31">
        <f ca="1">'Module C Corrected'!DD13-'Module C Initial'!DD13</f>
        <v>10.860000000000028</v>
      </c>
      <c r="M13" s="31">
        <f ca="1">'Module C Corrected'!DE13-'Module C Initial'!DE13</f>
        <v>0</v>
      </c>
      <c r="N13" s="31">
        <f ca="1">'Module C Corrected'!DF13-'Module C Initial'!DF13</f>
        <v>0.22999999999999998</v>
      </c>
      <c r="O13" s="31">
        <f ca="1">'Module C Corrected'!DG13-'Module C Initial'!DG13</f>
        <v>105.69000000000005</v>
      </c>
      <c r="P13" s="31">
        <f ca="1">'Module C Corrected'!DH13-'Module C Initial'!DH13</f>
        <v>1.490000000000002</v>
      </c>
      <c r="Q13" s="32">
        <f ca="1">'Module C Corrected'!DI13-'Module C Initial'!DI13</f>
        <v>0</v>
      </c>
      <c r="R13" s="32">
        <f ca="1">'Module C Corrected'!DJ13-'Module C Initial'!DJ13</f>
        <v>0</v>
      </c>
      <c r="S13" s="32">
        <f ca="1">'Module C Corrected'!DK13-'Module C Initial'!DK13</f>
        <v>0.98000000000000043</v>
      </c>
      <c r="T13" s="32">
        <f ca="1">'Module C Corrected'!DL13-'Module C Initial'!DL13</f>
        <v>0.84999999999999964</v>
      </c>
      <c r="U13" s="32">
        <f ca="1">'Module C Corrected'!DM13-'Module C Initial'!DM13</f>
        <v>10.450000000000003</v>
      </c>
      <c r="V13" s="32">
        <f ca="1">'Module C Corrected'!DN13-'Module C Initial'!DN13</f>
        <v>9.3499999999999943</v>
      </c>
      <c r="W13" s="32">
        <f ca="1">'Module C Corrected'!DO13-'Module C Initial'!DO13</f>
        <v>66.449999999999932</v>
      </c>
      <c r="X13" s="32">
        <f ca="1">'Module C Corrected'!DP13-'Module C Initial'!DP13</f>
        <v>0.54999999999999982</v>
      </c>
      <c r="Y13" s="32">
        <f ca="1">'Module C Corrected'!DQ13-'Module C Initial'!DQ13</f>
        <v>0</v>
      </c>
      <c r="Z13" s="32">
        <f ca="1">'Module C Corrected'!DR13-'Module C Initial'!DR13</f>
        <v>1.0000000000000009E-2</v>
      </c>
      <c r="AA13" s="32">
        <f ca="1">'Module C Corrected'!DS13-'Module C Initial'!DS13</f>
        <v>5.2899999999999991</v>
      </c>
      <c r="AB13" s="32">
        <f ca="1">'Module C Corrected'!DT13-'Module C Initial'!DT13</f>
        <v>7.999999999999996E-2</v>
      </c>
      <c r="AC13" s="31">
        <f ca="1">'Module C Corrected'!DU13-'Module C Initial'!DU13</f>
        <v>0</v>
      </c>
      <c r="AD13" s="31">
        <f ca="1">'Module C Corrected'!DV13-'Module C Initial'!DV13</f>
        <v>0</v>
      </c>
      <c r="AE13" s="31">
        <f ca="1">'Module C Corrected'!DW13-'Module C Initial'!DW13</f>
        <v>3.5700000000000003</v>
      </c>
      <c r="AF13" s="31">
        <f ca="1">'Module C Corrected'!DX13-'Module C Initial'!DX13</f>
        <v>3.0700000000000003</v>
      </c>
      <c r="AG13" s="31">
        <f ca="1">'Module C Corrected'!DY13-'Module C Initial'!DY13</f>
        <v>37.089999999999975</v>
      </c>
      <c r="AH13" s="31">
        <f ca="1">'Module C Corrected'!DZ13-'Module C Initial'!DZ13</f>
        <v>32.739999999999952</v>
      </c>
      <c r="AI13" s="31">
        <f ca="1">'Module C Corrected'!EA13-'Module C Initial'!EA13</f>
        <v>229.61000000000013</v>
      </c>
      <c r="AJ13" s="31">
        <f ca="1">'Module C Corrected'!EB13-'Module C Initial'!EB13</f>
        <v>1.8500000000000014</v>
      </c>
      <c r="AK13" s="31">
        <f ca="1">'Module C Corrected'!EC13-'Module C Initial'!EC13</f>
        <v>0</v>
      </c>
      <c r="AL13" s="31">
        <f ca="1">'Module C Corrected'!ED13-'Module C Initial'!ED13</f>
        <v>3.999999999999998E-2</v>
      </c>
      <c r="AM13" s="31">
        <f ca="1">'Module C Corrected'!EE13-'Module C Initial'!EE13</f>
        <v>17.279999999999973</v>
      </c>
      <c r="AN13" s="31">
        <f ca="1">'Module C Corrected'!EF13-'Module C Initial'!EF13</f>
        <v>0.23999999999999977</v>
      </c>
      <c r="AO13" s="32">
        <f t="shared" ca="1" si="26"/>
        <v>0</v>
      </c>
      <c r="AP13" s="32">
        <f t="shared" ca="1" si="3"/>
        <v>0</v>
      </c>
      <c r="AQ13" s="32">
        <f t="shared" ca="1" si="3"/>
        <v>24.170000000000005</v>
      </c>
      <c r="AR13" s="32">
        <f t="shared" ca="1" si="3"/>
        <v>20.989999999999995</v>
      </c>
      <c r="AS13" s="32">
        <f t="shared" ca="1" si="3"/>
        <v>256.66000000000031</v>
      </c>
      <c r="AT13" s="32">
        <f t="shared" ca="1" si="3"/>
        <v>229.14999999999989</v>
      </c>
      <c r="AU13" s="32">
        <f t="shared" ca="1" si="3"/>
        <v>1625.0200000000009</v>
      </c>
      <c r="AV13" s="32">
        <f t="shared" ca="1" si="3"/>
        <v>13.26000000000003</v>
      </c>
      <c r="AW13" s="32">
        <f t="shared" ca="1" si="3"/>
        <v>0</v>
      </c>
      <c r="AX13" s="32">
        <f t="shared" ca="1" si="3"/>
        <v>0.27999999999999997</v>
      </c>
      <c r="AY13" s="32">
        <f t="shared" ca="1" si="3"/>
        <v>128.26000000000002</v>
      </c>
      <c r="AZ13" s="32">
        <f t="shared" ca="1" si="3"/>
        <v>1.8100000000000018</v>
      </c>
      <c r="BA13" s="31">
        <f t="shared" ca="1" si="27"/>
        <v>0</v>
      </c>
      <c r="BB13" s="31">
        <f t="shared" ca="1" si="4"/>
        <v>0</v>
      </c>
      <c r="BC13" s="31">
        <f t="shared" ca="1" si="5"/>
        <v>0.39</v>
      </c>
      <c r="BD13" s="31">
        <f t="shared" ca="1" si="6"/>
        <v>0.34</v>
      </c>
      <c r="BE13" s="31">
        <f t="shared" ca="1" si="7"/>
        <v>4.18</v>
      </c>
      <c r="BF13" s="31">
        <f t="shared" ca="1" si="8"/>
        <v>3.74</v>
      </c>
      <c r="BG13" s="31">
        <f t="shared" ca="1" si="9"/>
        <v>26.57</v>
      </c>
      <c r="BH13" s="31">
        <f t="shared" ca="1" si="10"/>
        <v>0.22</v>
      </c>
      <c r="BI13" s="31">
        <f t="shared" ca="1" si="11"/>
        <v>0</v>
      </c>
      <c r="BJ13" s="31">
        <f t="shared" ca="1" si="12"/>
        <v>0</v>
      </c>
      <c r="BK13" s="31">
        <f t="shared" ca="1" si="13"/>
        <v>2.11</v>
      </c>
      <c r="BL13" s="31">
        <f t="shared" ca="1" si="14"/>
        <v>0.03</v>
      </c>
      <c r="BM13" s="32">
        <f t="shared" ca="1" si="28"/>
        <v>0</v>
      </c>
      <c r="BN13" s="32">
        <f t="shared" ca="1" si="15"/>
        <v>0</v>
      </c>
      <c r="BO13" s="32">
        <f t="shared" ca="1" si="16"/>
        <v>24.560000000000006</v>
      </c>
      <c r="BP13" s="32">
        <f t="shared" ca="1" si="17"/>
        <v>21.329999999999995</v>
      </c>
      <c r="BQ13" s="32">
        <f t="shared" ca="1" si="18"/>
        <v>260.84000000000032</v>
      </c>
      <c r="BR13" s="32">
        <f t="shared" ca="1" si="19"/>
        <v>232.8899999999999</v>
      </c>
      <c r="BS13" s="32">
        <f t="shared" ca="1" si="20"/>
        <v>1651.5900000000008</v>
      </c>
      <c r="BT13" s="32">
        <f t="shared" ca="1" si="21"/>
        <v>13.480000000000031</v>
      </c>
      <c r="BU13" s="32">
        <f t="shared" ca="1" si="22"/>
        <v>0</v>
      </c>
      <c r="BV13" s="32">
        <f t="shared" ca="1" si="23"/>
        <v>0.27999999999999997</v>
      </c>
      <c r="BW13" s="32">
        <f t="shared" ca="1" si="24"/>
        <v>130.37000000000003</v>
      </c>
      <c r="BX13" s="32">
        <f t="shared" ca="1" si="25"/>
        <v>1.8400000000000019</v>
      </c>
    </row>
    <row r="14" spans="1:76" x14ac:dyDescent="0.25">
      <c r="A14" t="s">
        <v>455</v>
      </c>
      <c r="B14" s="1" t="s">
        <v>194</v>
      </c>
      <c r="C14" t="str">
        <f t="shared" ca="1" si="1"/>
        <v>0000079301</v>
      </c>
      <c r="D14" t="str">
        <f t="shared" ca="1" si="2"/>
        <v>FortisAlberta DOS - Cochrane EV Partnership (793S)</v>
      </c>
      <c r="E14" s="31">
        <f ca="1">'Module C Corrected'!CW14-'Module C Initial'!CW14</f>
        <v>0</v>
      </c>
      <c r="F14" s="31">
        <f ca="1">'Module C Corrected'!CX14-'Module C Initial'!CX14</f>
        <v>0</v>
      </c>
      <c r="G14" s="31">
        <f ca="1">'Module C Corrected'!CY14-'Module C Initial'!CY14</f>
        <v>0</v>
      </c>
      <c r="H14" s="31">
        <f ca="1">'Module C Corrected'!CZ14-'Module C Initial'!CZ14</f>
        <v>0</v>
      </c>
      <c r="I14" s="31">
        <f ca="1">'Module C Corrected'!DA14-'Module C Initial'!DA14</f>
        <v>0</v>
      </c>
      <c r="J14" s="31">
        <f ca="1">'Module C Corrected'!DB14-'Module C Initial'!DB14</f>
        <v>0</v>
      </c>
      <c r="K14" s="31">
        <f ca="1">'Module C Corrected'!DC14-'Module C Initial'!DC14</f>
        <v>0</v>
      </c>
      <c r="L14" s="31">
        <f ca="1">'Module C Corrected'!DD14-'Module C Initial'!DD14</f>
        <v>0</v>
      </c>
      <c r="M14" s="31">
        <f ca="1">'Module C Corrected'!DE14-'Module C Initial'!DE14</f>
        <v>0</v>
      </c>
      <c r="N14" s="31">
        <f ca="1">'Module C Corrected'!DF14-'Module C Initial'!DF14</f>
        <v>0</v>
      </c>
      <c r="O14" s="31">
        <f ca="1">'Module C Corrected'!DG14-'Module C Initial'!DG14</f>
        <v>0</v>
      </c>
      <c r="P14" s="31">
        <f ca="1">'Module C Corrected'!DH14-'Module C Initial'!DH14</f>
        <v>0</v>
      </c>
      <c r="Q14" s="32">
        <f ca="1">'Module C Corrected'!DI14-'Module C Initial'!DI14</f>
        <v>0</v>
      </c>
      <c r="R14" s="32">
        <f ca="1">'Module C Corrected'!DJ14-'Module C Initial'!DJ14</f>
        <v>0</v>
      </c>
      <c r="S14" s="32">
        <f ca="1">'Module C Corrected'!DK14-'Module C Initial'!DK14</f>
        <v>0</v>
      </c>
      <c r="T14" s="32">
        <f ca="1">'Module C Corrected'!DL14-'Module C Initial'!DL14</f>
        <v>0</v>
      </c>
      <c r="U14" s="32">
        <f ca="1">'Module C Corrected'!DM14-'Module C Initial'!DM14</f>
        <v>0</v>
      </c>
      <c r="V14" s="32">
        <f ca="1">'Module C Corrected'!DN14-'Module C Initial'!DN14</f>
        <v>0</v>
      </c>
      <c r="W14" s="32">
        <f ca="1">'Module C Corrected'!DO14-'Module C Initial'!DO14</f>
        <v>0</v>
      </c>
      <c r="X14" s="32">
        <f ca="1">'Module C Corrected'!DP14-'Module C Initial'!DP14</f>
        <v>0</v>
      </c>
      <c r="Y14" s="32">
        <f ca="1">'Module C Corrected'!DQ14-'Module C Initial'!DQ14</f>
        <v>0</v>
      </c>
      <c r="Z14" s="32">
        <f ca="1">'Module C Corrected'!DR14-'Module C Initial'!DR14</f>
        <v>0</v>
      </c>
      <c r="AA14" s="32">
        <f ca="1">'Module C Corrected'!DS14-'Module C Initial'!DS14</f>
        <v>0</v>
      </c>
      <c r="AB14" s="32">
        <f ca="1">'Module C Corrected'!DT14-'Module C Initial'!DT14</f>
        <v>0</v>
      </c>
      <c r="AC14" s="31">
        <f ca="1">'Module C Corrected'!DU14-'Module C Initial'!DU14</f>
        <v>0</v>
      </c>
      <c r="AD14" s="31">
        <f ca="1">'Module C Corrected'!DV14-'Module C Initial'!DV14</f>
        <v>0</v>
      </c>
      <c r="AE14" s="31">
        <f ca="1">'Module C Corrected'!DW14-'Module C Initial'!DW14</f>
        <v>0</v>
      </c>
      <c r="AF14" s="31">
        <f ca="1">'Module C Corrected'!DX14-'Module C Initial'!DX14</f>
        <v>0</v>
      </c>
      <c r="AG14" s="31">
        <f ca="1">'Module C Corrected'!DY14-'Module C Initial'!DY14</f>
        <v>0</v>
      </c>
      <c r="AH14" s="31">
        <f ca="1">'Module C Corrected'!DZ14-'Module C Initial'!DZ14</f>
        <v>0</v>
      </c>
      <c r="AI14" s="31">
        <f ca="1">'Module C Corrected'!EA14-'Module C Initial'!EA14</f>
        <v>0</v>
      </c>
      <c r="AJ14" s="31">
        <f ca="1">'Module C Corrected'!EB14-'Module C Initial'!EB14</f>
        <v>0</v>
      </c>
      <c r="AK14" s="31">
        <f ca="1">'Module C Corrected'!EC14-'Module C Initial'!EC14</f>
        <v>0</v>
      </c>
      <c r="AL14" s="31">
        <f ca="1">'Module C Corrected'!ED14-'Module C Initial'!ED14</f>
        <v>0</v>
      </c>
      <c r="AM14" s="31">
        <f ca="1">'Module C Corrected'!EE14-'Module C Initial'!EE14</f>
        <v>0</v>
      </c>
      <c r="AN14" s="31">
        <f ca="1">'Module C Corrected'!EF14-'Module C Initial'!EF14</f>
        <v>0</v>
      </c>
      <c r="AO14" s="32">
        <f t="shared" ca="1" si="26"/>
        <v>0</v>
      </c>
      <c r="AP14" s="32">
        <f t="shared" ca="1" si="3"/>
        <v>0</v>
      </c>
      <c r="AQ14" s="32">
        <f t="shared" ca="1" si="3"/>
        <v>0</v>
      </c>
      <c r="AR14" s="32">
        <f t="shared" ca="1" si="3"/>
        <v>0</v>
      </c>
      <c r="AS14" s="32">
        <f t="shared" ca="1" si="3"/>
        <v>0</v>
      </c>
      <c r="AT14" s="32">
        <f t="shared" ca="1" si="3"/>
        <v>0</v>
      </c>
      <c r="AU14" s="32">
        <f t="shared" ca="1" si="3"/>
        <v>0</v>
      </c>
      <c r="AV14" s="32">
        <f t="shared" ca="1" si="3"/>
        <v>0</v>
      </c>
      <c r="AW14" s="32">
        <f t="shared" ca="1" si="3"/>
        <v>0</v>
      </c>
      <c r="AX14" s="32">
        <f t="shared" ca="1" si="3"/>
        <v>0</v>
      </c>
      <c r="AY14" s="32">
        <f t="shared" ca="1" si="3"/>
        <v>0</v>
      </c>
      <c r="AZ14" s="32">
        <f t="shared" ca="1" si="3"/>
        <v>0</v>
      </c>
      <c r="BA14" s="31">
        <f t="shared" ca="1" si="27"/>
        <v>0</v>
      </c>
      <c r="BB14" s="31">
        <f t="shared" ca="1" si="4"/>
        <v>0</v>
      </c>
      <c r="BC14" s="31">
        <f t="shared" ca="1" si="5"/>
        <v>0</v>
      </c>
      <c r="BD14" s="31">
        <f t="shared" ca="1" si="6"/>
        <v>0</v>
      </c>
      <c r="BE14" s="31">
        <f t="shared" ca="1" si="7"/>
        <v>0</v>
      </c>
      <c r="BF14" s="31">
        <f t="shared" ca="1" si="8"/>
        <v>0</v>
      </c>
      <c r="BG14" s="31">
        <f t="shared" ca="1" si="9"/>
        <v>0</v>
      </c>
      <c r="BH14" s="31">
        <f t="shared" ca="1" si="10"/>
        <v>0</v>
      </c>
      <c r="BI14" s="31">
        <f t="shared" ca="1" si="11"/>
        <v>0</v>
      </c>
      <c r="BJ14" s="31">
        <f t="shared" ca="1" si="12"/>
        <v>0</v>
      </c>
      <c r="BK14" s="31">
        <f t="shared" ca="1" si="13"/>
        <v>0</v>
      </c>
      <c r="BL14" s="31">
        <f t="shared" ca="1" si="14"/>
        <v>0</v>
      </c>
      <c r="BM14" s="32">
        <f t="shared" ca="1" si="28"/>
        <v>0</v>
      </c>
      <c r="BN14" s="32">
        <f t="shared" ca="1" si="15"/>
        <v>0</v>
      </c>
      <c r="BO14" s="32">
        <f t="shared" ca="1" si="16"/>
        <v>0</v>
      </c>
      <c r="BP14" s="32">
        <f t="shared" ca="1" si="17"/>
        <v>0</v>
      </c>
      <c r="BQ14" s="32">
        <f t="shared" ca="1" si="18"/>
        <v>0</v>
      </c>
      <c r="BR14" s="32">
        <f t="shared" ca="1" si="19"/>
        <v>0</v>
      </c>
      <c r="BS14" s="32">
        <f t="shared" ca="1" si="20"/>
        <v>0</v>
      </c>
      <c r="BT14" s="32">
        <f t="shared" ca="1" si="21"/>
        <v>0</v>
      </c>
      <c r="BU14" s="32">
        <f t="shared" ca="1" si="22"/>
        <v>0</v>
      </c>
      <c r="BV14" s="32">
        <f t="shared" ca="1" si="23"/>
        <v>0</v>
      </c>
      <c r="BW14" s="32">
        <f t="shared" ca="1" si="24"/>
        <v>0</v>
      </c>
      <c r="BX14" s="32">
        <f t="shared" ca="1" si="25"/>
        <v>0</v>
      </c>
    </row>
    <row r="15" spans="1:76" x14ac:dyDescent="0.25">
      <c r="A15" t="s">
        <v>456</v>
      </c>
      <c r="B15" s="1" t="s">
        <v>19</v>
      </c>
      <c r="C15" t="str">
        <f t="shared" ca="1" si="1"/>
        <v>321S009N</v>
      </c>
      <c r="D15" t="str">
        <f t="shared" ca="1" si="2"/>
        <v>ATCO Electric Reversing POD - Carmon (830S)</v>
      </c>
      <c r="E15" s="31">
        <f ca="1">'Module C Corrected'!CW15-'Module C Initial'!CW15</f>
        <v>0</v>
      </c>
      <c r="F15" s="31">
        <f ca="1">'Module C Corrected'!CX15-'Module C Initial'!CX15</f>
        <v>0</v>
      </c>
      <c r="G15" s="31">
        <f ca="1">'Module C Corrected'!CY15-'Module C Initial'!CY15</f>
        <v>0</v>
      </c>
      <c r="H15" s="31">
        <f ca="1">'Module C Corrected'!CZ15-'Module C Initial'!CZ15</f>
        <v>0</v>
      </c>
      <c r="I15" s="31">
        <f ca="1">'Module C Corrected'!DA15-'Module C Initial'!DA15</f>
        <v>0</v>
      </c>
      <c r="J15" s="31">
        <f ca="1">'Module C Corrected'!DB15-'Module C Initial'!DB15</f>
        <v>0</v>
      </c>
      <c r="K15" s="31">
        <f ca="1">'Module C Corrected'!DC15-'Module C Initial'!DC15</f>
        <v>0</v>
      </c>
      <c r="L15" s="31">
        <f ca="1">'Module C Corrected'!DD15-'Module C Initial'!DD15</f>
        <v>0</v>
      </c>
      <c r="M15" s="31">
        <f ca="1">'Module C Corrected'!DE15-'Module C Initial'!DE15</f>
        <v>0</v>
      </c>
      <c r="N15" s="31">
        <f ca="1">'Module C Corrected'!DF15-'Module C Initial'!DF15</f>
        <v>0</v>
      </c>
      <c r="O15" s="31">
        <f ca="1">'Module C Corrected'!DG15-'Module C Initial'!DG15</f>
        <v>0</v>
      </c>
      <c r="P15" s="31">
        <f ca="1">'Module C Corrected'!DH15-'Module C Initial'!DH15</f>
        <v>0</v>
      </c>
      <c r="Q15" s="32">
        <f ca="1">'Module C Corrected'!DI15-'Module C Initial'!DI15</f>
        <v>0</v>
      </c>
      <c r="R15" s="32">
        <f ca="1">'Module C Corrected'!DJ15-'Module C Initial'!DJ15</f>
        <v>0</v>
      </c>
      <c r="S15" s="32">
        <f ca="1">'Module C Corrected'!DK15-'Module C Initial'!DK15</f>
        <v>0</v>
      </c>
      <c r="T15" s="32">
        <f ca="1">'Module C Corrected'!DL15-'Module C Initial'!DL15</f>
        <v>0</v>
      </c>
      <c r="U15" s="32">
        <f ca="1">'Module C Corrected'!DM15-'Module C Initial'!DM15</f>
        <v>0</v>
      </c>
      <c r="V15" s="32">
        <f ca="1">'Module C Corrected'!DN15-'Module C Initial'!DN15</f>
        <v>0</v>
      </c>
      <c r="W15" s="32">
        <f ca="1">'Module C Corrected'!DO15-'Module C Initial'!DO15</f>
        <v>0</v>
      </c>
      <c r="X15" s="32">
        <f ca="1">'Module C Corrected'!DP15-'Module C Initial'!DP15</f>
        <v>0</v>
      </c>
      <c r="Y15" s="32">
        <f ca="1">'Module C Corrected'!DQ15-'Module C Initial'!DQ15</f>
        <v>0</v>
      </c>
      <c r="Z15" s="32">
        <f ca="1">'Module C Corrected'!DR15-'Module C Initial'!DR15</f>
        <v>0</v>
      </c>
      <c r="AA15" s="32">
        <f ca="1">'Module C Corrected'!DS15-'Module C Initial'!DS15</f>
        <v>0</v>
      </c>
      <c r="AB15" s="32">
        <f ca="1">'Module C Corrected'!DT15-'Module C Initial'!DT15</f>
        <v>0</v>
      </c>
      <c r="AC15" s="31">
        <f ca="1">'Module C Corrected'!DU15-'Module C Initial'!DU15</f>
        <v>0</v>
      </c>
      <c r="AD15" s="31">
        <f ca="1">'Module C Corrected'!DV15-'Module C Initial'!DV15</f>
        <v>0</v>
      </c>
      <c r="AE15" s="31">
        <f ca="1">'Module C Corrected'!DW15-'Module C Initial'!DW15</f>
        <v>0</v>
      </c>
      <c r="AF15" s="31">
        <f ca="1">'Module C Corrected'!DX15-'Module C Initial'!DX15</f>
        <v>0</v>
      </c>
      <c r="AG15" s="31">
        <f ca="1">'Module C Corrected'!DY15-'Module C Initial'!DY15</f>
        <v>0</v>
      </c>
      <c r="AH15" s="31">
        <f ca="1">'Module C Corrected'!DZ15-'Module C Initial'!DZ15</f>
        <v>0</v>
      </c>
      <c r="AI15" s="31">
        <f ca="1">'Module C Corrected'!EA15-'Module C Initial'!EA15</f>
        <v>0</v>
      </c>
      <c r="AJ15" s="31">
        <f ca="1">'Module C Corrected'!EB15-'Module C Initial'!EB15</f>
        <v>0</v>
      </c>
      <c r="AK15" s="31">
        <f ca="1">'Module C Corrected'!EC15-'Module C Initial'!EC15</f>
        <v>0</v>
      </c>
      <c r="AL15" s="31">
        <f ca="1">'Module C Corrected'!ED15-'Module C Initial'!ED15</f>
        <v>0</v>
      </c>
      <c r="AM15" s="31">
        <f ca="1">'Module C Corrected'!EE15-'Module C Initial'!EE15</f>
        <v>0</v>
      </c>
      <c r="AN15" s="31">
        <f ca="1">'Module C Corrected'!EF15-'Module C Initial'!EF15</f>
        <v>0</v>
      </c>
      <c r="AO15" s="32">
        <f t="shared" ca="1" si="26"/>
        <v>0</v>
      </c>
      <c r="AP15" s="32">
        <f t="shared" ca="1" si="3"/>
        <v>0</v>
      </c>
      <c r="AQ15" s="32">
        <f t="shared" ca="1" si="3"/>
        <v>0</v>
      </c>
      <c r="AR15" s="32">
        <f t="shared" ca="1" si="3"/>
        <v>0</v>
      </c>
      <c r="AS15" s="32">
        <f t="shared" ca="1" si="3"/>
        <v>0</v>
      </c>
      <c r="AT15" s="32">
        <f t="shared" ca="1" si="3"/>
        <v>0</v>
      </c>
      <c r="AU15" s="32">
        <f t="shared" ca="1" si="3"/>
        <v>0</v>
      </c>
      <c r="AV15" s="32">
        <f t="shared" ca="1" si="3"/>
        <v>0</v>
      </c>
      <c r="AW15" s="32">
        <f t="shared" ca="1" si="3"/>
        <v>0</v>
      </c>
      <c r="AX15" s="32">
        <f t="shared" ca="1" si="3"/>
        <v>0</v>
      </c>
      <c r="AY15" s="32">
        <f t="shared" ca="1" si="3"/>
        <v>0</v>
      </c>
      <c r="AZ15" s="32">
        <f t="shared" ca="1" si="3"/>
        <v>0</v>
      </c>
      <c r="BA15" s="31">
        <f t="shared" ca="1" si="27"/>
        <v>0</v>
      </c>
      <c r="BB15" s="31">
        <f t="shared" ca="1" si="4"/>
        <v>0</v>
      </c>
      <c r="BC15" s="31">
        <f t="shared" ca="1" si="5"/>
        <v>0</v>
      </c>
      <c r="BD15" s="31">
        <f t="shared" ca="1" si="6"/>
        <v>0</v>
      </c>
      <c r="BE15" s="31">
        <f t="shared" ca="1" si="7"/>
        <v>0</v>
      </c>
      <c r="BF15" s="31">
        <f t="shared" ca="1" si="8"/>
        <v>0</v>
      </c>
      <c r="BG15" s="31">
        <f t="shared" ca="1" si="9"/>
        <v>0</v>
      </c>
      <c r="BH15" s="31">
        <f t="shared" ca="1" si="10"/>
        <v>0</v>
      </c>
      <c r="BI15" s="31">
        <f t="shared" ca="1" si="11"/>
        <v>0</v>
      </c>
      <c r="BJ15" s="31">
        <f t="shared" ca="1" si="12"/>
        <v>0</v>
      </c>
      <c r="BK15" s="31">
        <f t="shared" ca="1" si="13"/>
        <v>0</v>
      </c>
      <c r="BL15" s="31">
        <f t="shared" ca="1" si="14"/>
        <v>0</v>
      </c>
      <c r="BM15" s="32">
        <f t="shared" ca="1" si="28"/>
        <v>0</v>
      </c>
      <c r="BN15" s="32">
        <f t="shared" ca="1" si="15"/>
        <v>0</v>
      </c>
      <c r="BO15" s="32">
        <f t="shared" ca="1" si="16"/>
        <v>0</v>
      </c>
      <c r="BP15" s="32">
        <f t="shared" ca="1" si="17"/>
        <v>0</v>
      </c>
      <c r="BQ15" s="32">
        <f t="shared" ca="1" si="18"/>
        <v>0</v>
      </c>
      <c r="BR15" s="32">
        <f t="shared" ca="1" si="19"/>
        <v>0</v>
      </c>
      <c r="BS15" s="32">
        <f t="shared" ca="1" si="20"/>
        <v>0</v>
      </c>
      <c r="BT15" s="32">
        <f t="shared" ca="1" si="21"/>
        <v>0</v>
      </c>
      <c r="BU15" s="32">
        <f t="shared" ca="1" si="22"/>
        <v>0</v>
      </c>
      <c r="BV15" s="32">
        <f t="shared" ca="1" si="23"/>
        <v>0</v>
      </c>
      <c r="BW15" s="32">
        <f t="shared" ca="1" si="24"/>
        <v>0</v>
      </c>
      <c r="BX15" s="32">
        <f t="shared" ca="1" si="25"/>
        <v>0</v>
      </c>
    </row>
    <row r="16" spans="1:76" x14ac:dyDescent="0.25">
      <c r="A16" t="s">
        <v>456</v>
      </c>
      <c r="B16" s="1" t="s">
        <v>199</v>
      </c>
      <c r="C16" t="str">
        <f t="shared" ca="1" si="1"/>
        <v>321S033</v>
      </c>
      <c r="D16" t="str">
        <f t="shared" ca="1" si="2"/>
        <v>ATCO Electric DOS - Daishowa-Marubeni (839S)</v>
      </c>
      <c r="E16" s="31">
        <f ca="1">'Module C Corrected'!CW16-'Module C Initial'!CW16</f>
        <v>0</v>
      </c>
      <c r="F16" s="31">
        <f ca="1">'Module C Corrected'!CX16-'Module C Initial'!CX16</f>
        <v>0</v>
      </c>
      <c r="G16" s="31">
        <f ca="1">'Module C Corrected'!CY16-'Module C Initial'!CY16</f>
        <v>0</v>
      </c>
      <c r="H16" s="31">
        <f ca="1">'Module C Corrected'!CZ16-'Module C Initial'!CZ16</f>
        <v>0</v>
      </c>
      <c r="I16" s="31">
        <f ca="1">'Module C Corrected'!DA16-'Module C Initial'!DA16</f>
        <v>0</v>
      </c>
      <c r="J16" s="31">
        <f ca="1">'Module C Corrected'!DB16-'Module C Initial'!DB16</f>
        <v>0</v>
      </c>
      <c r="K16" s="31">
        <f ca="1">'Module C Corrected'!DC16-'Module C Initial'!DC16</f>
        <v>0</v>
      </c>
      <c r="L16" s="31">
        <f ca="1">'Module C Corrected'!DD16-'Module C Initial'!DD16</f>
        <v>0</v>
      </c>
      <c r="M16" s="31">
        <f ca="1">'Module C Corrected'!DE16-'Module C Initial'!DE16</f>
        <v>0</v>
      </c>
      <c r="N16" s="31">
        <f ca="1">'Module C Corrected'!DF16-'Module C Initial'!DF16</f>
        <v>0</v>
      </c>
      <c r="O16" s="31">
        <f ca="1">'Module C Corrected'!DG16-'Module C Initial'!DG16</f>
        <v>0</v>
      </c>
      <c r="P16" s="31">
        <f ca="1">'Module C Corrected'!DH16-'Module C Initial'!DH16</f>
        <v>0</v>
      </c>
      <c r="Q16" s="32">
        <f ca="1">'Module C Corrected'!DI16-'Module C Initial'!DI16</f>
        <v>0</v>
      </c>
      <c r="R16" s="32">
        <f ca="1">'Module C Corrected'!DJ16-'Module C Initial'!DJ16</f>
        <v>0</v>
      </c>
      <c r="S16" s="32">
        <f ca="1">'Module C Corrected'!DK16-'Module C Initial'!DK16</f>
        <v>0</v>
      </c>
      <c r="T16" s="32">
        <f ca="1">'Module C Corrected'!DL16-'Module C Initial'!DL16</f>
        <v>0</v>
      </c>
      <c r="U16" s="32">
        <f ca="1">'Module C Corrected'!DM16-'Module C Initial'!DM16</f>
        <v>0</v>
      </c>
      <c r="V16" s="32">
        <f ca="1">'Module C Corrected'!DN16-'Module C Initial'!DN16</f>
        <v>0</v>
      </c>
      <c r="W16" s="32">
        <f ca="1">'Module C Corrected'!DO16-'Module C Initial'!DO16</f>
        <v>0</v>
      </c>
      <c r="X16" s="32">
        <f ca="1">'Module C Corrected'!DP16-'Module C Initial'!DP16</f>
        <v>0</v>
      </c>
      <c r="Y16" s="32">
        <f ca="1">'Module C Corrected'!DQ16-'Module C Initial'!DQ16</f>
        <v>0</v>
      </c>
      <c r="Z16" s="32">
        <f ca="1">'Module C Corrected'!DR16-'Module C Initial'!DR16</f>
        <v>0</v>
      </c>
      <c r="AA16" s="32">
        <f ca="1">'Module C Corrected'!DS16-'Module C Initial'!DS16</f>
        <v>0</v>
      </c>
      <c r="AB16" s="32">
        <f ca="1">'Module C Corrected'!DT16-'Module C Initial'!DT16</f>
        <v>0</v>
      </c>
      <c r="AC16" s="31">
        <f ca="1">'Module C Corrected'!DU16-'Module C Initial'!DU16</f>
        <v>0</v>
      </c>
      <c r="AD16" s="31">
        <f ca="1">'Module C Corrected'!DV16-'Module C Initial'!DV16</f>
        <v>0</v>
      </c>
      <c r="AE16" s="31">
        <f ca="1">'Module C Corrected'!DW16-'Module C Initial'!DW16</f>
        <v>0</v>
      </c>
      <c r="AF16" s="31">
        <f ca="1">'Module C Corrected'!DX16-'Module C Initial'!DX16</f>
        <v>0</v>
      </c>
      <c r="AG16" s="31">
        <f ca="1">'Module C Corrected'!DY16-'Module C Initial'!DY16</f>
        <v>0</v>
      </c>
      <c r="AH16" s="31">
        <f ca="1">'Module C Corrected'!DZ16-'Module C Initial'!DZ16</f>
        <v>0</v>
      </c>
      <c r="AI16" s="31">
        <f ca="1">'Module C Corrected'!EA16-'Module C Initial'!EA16</f>
        <v>0</v>
      </c>
      <c r="AJ16" s="31">
        <f ca="1">'Module C Corrected'!EB16-'Module C Initial'!EB16</f>
        <v>0</v>
      </c>
      <c r="AK16" s="31">
        <f ca="1">'Module C Corrected'!EC16-'Module C Initial'!EC16</f>
        <v>0</v>
      </c>
      <c r="AL16" s="31">
        <f ca="1">'Module C Corrected'!ED16-'Module C Initial'!ED16</f>
        <v>0</v>
      </c>
      <c r="AM16" s="31">
        <f ca="1">'Module C Corrected'!EE16-'Module C Initial'!EE16</f>
        <v>0</v>
      </c>
      <c r="AN16" s="31">
        <f ca="1">'Module C Corrected'!EF16-'Module C Initial'!EF16</f>
        <v>0</v>
      </c>
      <c r="AO16" s="32">
        <f t="shared" ca="1" si="26"/>
        <v>0</v>
      </c>
      <c r="AP16" s="32">
        <f t="shared" ca="1" si="3"/>
        <v>0</v>
      </c>
      <c r="AQ16" s="32">
        <f t="shared" ca="1" si="3"/>
        <v>0</v>
      </c>
      <c r="AR16" s="32">
        <f t="shared" ca="1" si="3"/>
        <v>0</v>
      </c>
      <c r="AS16" s="32">
        <f t="shared" ca="1" si="3"/>
        <v>0</v>
      </c>
      <c r="AT16" s="32">
        <f t="shared" ca="1" si="3"/>
        <v>0</v>
      </c>
      <c r="AU16" s="32">
        <f t="shared" ca="1" si="3"/>
        <v>0</v>
      </c>
      <c r="AV16" s="32">
        <f t="shared" ca="1" si="3"/>
        <v>0</v>
      </c>
      <c r="AW16" s="32">
        <f t="shared" ca="1" si="3"/>
        <v>0</v>
      </c>
      <c r="AX16" s="32">
        <f t="shared" ca="1" si="3"/>
        <v>0</v>
      </c>
      <c r="AY16" s="32">
        <f t="shared" ca="1" si="3"/>
        <v>0</v>
      </c>
      <c r="AZ16" s="32">
        <f t="shared" ca="1" si="3"/>
        <v>0</v>
      </c>
      <c r="BA16" s="31">
        <f t="shared" ca="1" si="27"/>
        <v>0</v>
      </c>
      <c r="BB16" s="31">
        <f t="shared" ca="1" si="4"/>
        <v>0</v>
      </c>
      <c r="BC16" s="31">
        <f t="shared" ca="1" si="5"/>
        <v>0</v>
      </c>
      <c r="BD16" s="31">
        <f t="shared" ca="1" si="6"/>
        <v>0</v>
      </c>
      <c r="BE16" s="31">
        <f t="shared" ca="1" si="7"/>
        <v>0</v>
      </c>
      <c r="BF16" s="31">
        <f t="shared" ca="1" si="8"/>
        <v>0</v>
      </c>
      <c r="BG16" s="31">
        <f t="shared" ca="1" si="9"/>
        <v>0</v>
      </c>
      <c r="BH16" s="31">
        <f t="shared" ca="1" si="10"/>
        <v>0</v>
      </c>
      <c r="BI16" s="31">
        <f t="shared" ca="1" si="11"/>
        <v>0</v>
      </c>
      <c r="BJ16" s="31">
        <f t="shared" ca="1" si="12"/>
        <v>0</v>
      </c>
      <c r="BK16" s="31">
        <f t="shared" ca="1" si="13"/>
        <v>0</v>
      </c>
      <c r="BL16" s="31">
        <f t="shared" ca="1" si="14"/>
        <v>0</v>
      </c>
      <c r="BM16" s="32">
        <f t="shared" ca="1" si="28"/>
        <v>0</v>
      </c>
      <c r="BN16" s="32">
        <f t="shared" ca="1" si="15"/>
        <v>0</v>
      </c>
      <c r="BO16" s="32">
        <f t="shared" ca="1" si="16"/>
        <v>0</v>
      </c>
      <c r="BP16" s="32">
        <f t="shared" ca="1" si="17"/>
        <v>0</v>
      </c>
      <c r="BQ16" s="32">
        <f t="shared" ca="1" si="18"/>
        <v>0</v>
      </c>
      <c r="BR16" s="32">
        <f t="shared" ca="1" si="19"/>
        <v>0</v>
      </c>
      <c r="BS16" s="32">
        <f t="shared" ca="1" si="20"/>
        <v>0</v>
      </c>
      <c r="BT16" s="32">
        <f t="shared" ca="1" si="21"/>
        <v>0</v>
      </c>
      <c r="BU16" s="32">
        <f t="shared" ca="1" si="22"/>
        <v>0</v>
      </c>
      <c r="BV16" s="32">
        <f t="shared" ca="1" si="23"/>
        <v>0</v>
      </c>
      <c r="BW16" s="32">
        <f t="shared" ca="1" si="24"/>
        <v>0</v>
      </c>
      <c r="BX16" s="32">
        <f t="shared" ca="1" si="25"/>
        <v>0</v>
      </c>
    </row>
    <row r="17" spans="1:76" x14ac:dyDescent="0.25">
      <c r="A17" t="s">
        <v>456</v>
      </c>
      <c r="B17" s="1" t="s">
        <v>21</v>
      </c>
      <c r="C17" t="str">
        <f t="shared" ca="1" si="1"/>
        <v>372S025N</v>
      </c>
      <c r="D17" t="str">
        <f t="shared" ca="1" si="2"/>
        <v>ATCO Electric Reversing POD - Lindbergh (969S)</v>
      </c>
      <c r="E17" s="31">
        <f ca="1">'Module C Corrected'!CW17-'Module C Initial'!CW17</f>
        <v>0</v>
      </c>
      <c r="F17" s="31">
        <f ca="1">'Module C Corrected'!CX17-'Module C Initial'!CX17</f>
        <v>0</v>
      </c>
      <c r="G17" s="31">
        <f ca="1">'Module C Corrected'!CY17-'Module C Initial'!CY17</f>
        <v>0</v>
      </c>
      <c r="H17" s="31">
        <f ca="1">'Module C Corrected'!CZ17-'Module C Initial'!CZ17</f>
        <v>0</v>
      </c>
      <c r="I17" s="31">
        <f ca="1">'Module C Corrected'!DA17-'Module C Initial'!DA17</f>
        <v>0</v>
      </c>
      <c r="J17" s="31">
        <f ca="1">'Module C Corrected'!DB17-'Module C Initial'!DB17</f>
        <v>0</v>
      </c>
      <c r="K17" s="31">
        <f ca="1">'Module C Corrected'!DC17-'Module C Initial'!DC17</f>
        <v>0</v>
      </c>
      <c r="L17" s="31">
        <f ca="1">'Module C Corrected'!DD17-'Module C Initial'!DD17</f>
        <v>0</v>
      </c>
      <c r="M17" s="31">
        <f ca="1">'Module C Corrected'!DE17-'Module C Initial'!DE17</f>
        <v>0</v>
      </c>
      <c r="N17" s="31">
        <f ca="1">'Module C Corrected'!DF17-'Module C Initial'!DF17</f>
        <v>0</v>
      </c>
      <c r="O17" s="31">
        <f ca="1">'Module C Corrected'!DG17-'Module C Initial'!DG17</f>
        <v>0</v>
      </c>
      <c r="P17" s="31">
        <f ca="1">'Module C Corrected'!DH17-'Module C Initial'!DH17</f>
        <v>0</v>
      </c>
      <c r="Q17" s="32">
        <f ca="1">'Module C Corrected'!DI17-'Module C Initial'!DI17</f>
        <v>0</v>
      </c>
      <c r="R17" s="32">
        <f ca="1">'Module C Corrected'!DJ17-'Module C Initial'!DJ17</f>
        <v>0</v>
      </c>
      <c r="S17" s="32">
        <f ca="1">'Module C Corrected'!DK17-'Module C Initial'!DK17</f>
        <v>0</v>
      </c>
      <c r="T17" s="32">
        <f ca="1">'Module C Corrected'!DL17-'Module C Initial'!DL17</f>
        <v>0</v>
      </c>
      <c r="U17" s="32">
        <f ca="1">'Module C Corrected'!DM17-'Module C Initial'!DM17</f>
        <v>0</v>
      </c>
      <c r="V17" s="32">
        <f ca="1">'Module C Corrected'!DN17-'Module C Initial'!DN17</f>
        <v>0</v>
      </c>
      <c r="W17" s="32">
        <f ca="1">'Module C Corrected'!DO17-'Module C Initial'!DO17</f>
        <v>0</v>
      </c>
      <c r="X17" s="32">
        <f ca="1">'Module C Corrected'!DP17-'Module C Initial'!DP17</f>
        <v>0</v>
      </c>
      <c r="Y17" s="32">
        <f ca="1">'Module C Corrected'!DQ17-'Module C Initial'!DQ17</f>
        <v>0</v>
      </c>
      <c r="Z17" s="32">
        <f ca="1">'Module C Corrected'!DR17-'Module C Initial'!DR17</f>
        <v>0</v>
      </c>
      <c r="AA17" s="32">
        <f ca="1">'Module C Corrected'!DS17-'Module C Initial'!DS17</f>
        <v>0</v>
      </c>
      <c r="AB17" s="32">
        <f ca="1">'Module C Corrected'!DT17-'Module C Initial'!DT17</f>
        <v>0</v>
      </c>
      <c r="AC17" s="31">
        <f ca="1">'Module C Corrected'!DU17-'Module C Initial'!DU17</f>
        <v>0</v>
      </c>
      <c r="AD17" s="31">
        <f ca="1">'Module C Corrected'!DV17-'Module C Initial'!DV17</f>
        <v>0</v>
      </c>
      <c r="AE17" s="31">
        <f ca="1">'Module C Corrected'!DW17-'Module C Initial'!DW17</f>
        <v>0</v>
      </c>
      <c r="AF17" s="31">
        <f ca="1">'Module C Corrected'!DX17-'Module C Initial'!DX17</f>
        <v>0</v>
      </c>
      <c r="AG17" s="31">
        <f ca="1">'Module C Corrected'!DY17-'Module C Initial'!DY17</f>
        <v>0</v>
      </c>
      <c r="AH17" s="31">
        <f ca="1">'Module C Corrected'!DZ17-'Module C Initial'!DZ17</f>
        <v>0</v>
      </c>
      <c r="AI17" s="31">
        <f ca="1">'Module C Corrected'!EA17-'Module C Initial'!EA17</f>
        <v>0</v>
      </c>
      <c r="AJ17" s="31">
        <f ca="1">'Module C Corrected'!EB17-'Module C Initial'!EB17</f>
        <v>0</v>
      </c>
      <c r="AK17" s="31">
        <f ca="1">'Module C Corrected'!EC17-'Module C Initial'!EC17</f>
        <v>0</v>
      </c>
      <c r="AL17" s="31">
        <f ca="1">'Module C Corrected'!ED17-'Module C Initial'!ED17</f>
        <v>0</v>
      </c>
      <c r="AM17" s="31">
        <f ca="1">'Module C Corrected'!EE17-'Module C Initial'!EE17</f>
        <v>0</v>
      </c>
      <c r="AN17" s="31">
        <f ca="1">'Module C Corrected'!EF17-'Module C Initial'!EF17</f>
        <v>0</v>
      </c>
      <c r="AO17" s="32">
        <f t="shared" ca="1" si="26"/>
        <v>0</v>
      </c>
      <c r="AP17" s="32">
        <f t="shared" ca="1" si="3"/>
        <v>0</v>
      </c>
      <c r="AQ17" s="32">
        <f t="shared" ca="1" si="3"/>
        <v>0</v>
      </c>
      <c r="AR17" s="32">
        <f t="shared" ca="1" si="3"/>
        <v>0</v>
      </c>
      <c r="AS17" s="32">
        <f t="shared" ca="1" si="3"/>
        <v>0</v>
      </c>
      <c r="AT17" s="32">
        <f t="shared" ca="1" si="3"/>
        <v>0</v>
      </c>
      <c r="AU17" s="32">
        <f t="shared" ca="1" si="3"/>
        <v>0</v>
      </c>
      <c r="AV17" s="32">
        <f t="shared" ca="1" si="3"/>
        <v>0</v>
      </c>
      <c r="AW17" s="32">
        <f t="shared" ca="1" si="3"/>
        <v>0</v>
      </c>
      <c r="AX17" s="32">
        <f t="shared" ca="1" si="3"/>
        <v>0</v>
      </c>
      <c r="AY17" s="32">
        <f t="shared" ca="1" si="3"/>
        <v>0</v>
      </c>
      <c r="AZ17" s="32">
        <f t="shared" ca="1" si="3"/>
        <v>0</v>
      </c>
      <c r="BA17" s="31">
        <f t="shared" ca="1" si="27"/>
        <v>0</v>
      </c>
      <c r="BB17" s="31">
        <f t="shared" ca="1" si="4"/>
        <v>0</v>
      </c>
      <c r="BC17" s="31">
        <f t="shared" ca="1" si="5"/>
        <v>0</v>
      </c>
      <c r="BD17" s="31">
        <f t="shared" ca="1" si="6"/>
        <v>0</v>
      </c>
      <c r="BE17" s="31">
        <f t="shared" ca="1" si="7"/>
        <v>0</v>
      </c>
      <c r="BF17" s="31">
        <f t="shared" ca="1" si="8"/>
        <v>0</v>
      </c>
      <c r="BG17" s="31">
        <f t="shared" ca="1" si="9"/>
        <v>0</v>
      </c>
      <c r="BH17" s="31">
        <f t="shared" ca="1" si="10"/>
        <v>0</v>
      </c>
      <c r="BI17" s="31">
        <f t="shared" ca="1" si="11"/>
        <v>0</v>
      </c>
      <c r="BJ17" s="31">
        <f t="shared" ca="1" si="12"/>
        <v>0</v>
      </c>
      <c r="BK17" s="31">
        <f t="shared" ca="1" si="13"/>
        <v>0</v>
      </c>
      <c r="BL17" s="31">
        <f t="shared" ca="1" si="14"/>
        <v>0</v>
      </c>
      <c r="BM17" s="32">
        <f t="shared" ca="1" si="28"/>
        <v>0</v>
      </c>
      <c r="BN17" s="32">
        <f t="shared" ca="1" si="15"/>
        <v>0</v>
      </c>
      <c r="BO17" s="32">
        <f t="shared" ca="1" si="16"/>
        <v>0</v>
      </c>
      <c r="BP17" s="32">
        <f t="shared" ca="1" si="17"/>
        <v>0</v>
      </c>
      <c r="BQ17" s="32">
        <f t="shared" ca="1" si="18"/>
        <v>0</v>
      </c>
      <c r="BR17" s="32">
        <f t="shared" ca="1" si="19"/>
        <v>0</v>
      </c>
      <c r="BS17" s="32">
        <f t="shared" ca="1" si="20"/>
        <v>0</v>
      </c>
      <c r="BT17" s="32">
        <f t="shared" ca="1" si="21"/>
        <v>0</v>
      </c>
      <c r="BU17" s="32">
        <f t="shared" ca="1" si="22"/>
        <v>0</v>
      </c>
      <c r="BV17" s="32">
        <f t="shared" ca="1" si="23"/>
        <v>0</v>
      </c>
      <c r="BW17" s="32">
        <f t="shared" ca="1" si="24"/>
        <v>0</v>
      </c>
      <c r="BX17" s="32">
        <f t="shared" ca="1" si="25"/>
        <v>0</v>
      </c>
    </row>
    <row r="18" spans="1:76" x14ac:dyDescent="0.25">
      <c r="A18" t="s">
        <v>457</v>
      </c>
      <c r="B18" s="1" t="s">
        <v>17</v>
      </c>
      <c r="C18" t="str">
        <f t="shared" ca="1" si="1"/>
        <v>AFG1TX</v>
      </c>
      <c r="D18" t="str">
        <f t="shared" ca="1" si="2"/>
        <v>APF Athabasca</v>
      </c>
      <c r="E18" s="31">
        <f ca="1">'Module C Corrected'!CW18-'Module C Initial'!CW18</f>
        <v>-660.8599999999999</v>
      </c>
      <c r="F18" s="31">
        <f ca="1">'Module C Corrected'!CX18-'Module C Initial'!CX18</f>
        <v>-3563.37</v>
      </c>
      <c r="G18" s="31">
        <f ca="1">'Module C Corrected'!CY18-'Module C Initial'!CY18</f>
        <v>-361.54999999999995</v>
      </c>
      <c r="H18" s="31">
        <f ca="1">'Module C Corrected'!CZ18-'Module C Initial'!CZ18</f>
        <v>-357.89</v>
      </c>
      <c r="I18" s="31">
        <f ca="1">'Module C Corrected'!DA18-'Module C Initial'!DA18</f>
        <v>-2757.1800000000007</v>
      </c>
      <c r="J18" s="31">
        <f ca="1">'Module C Corrected'!DB18-'Module C Initial'!DB18</f>
        <v>-1794.6099999999997</v>
      </c>
      <c r="K18" s="31">
        <f ca="1">'Module C Corrected'!DC18-'Module C Initial'!DC18</f>
        <v>-6539.9299999999994</v>
      </c>
      <c r="L18" s="31">
        <f ca="1">'Module C Corrected'!DD18-'Module C Initial'!DD18</f>
        <v>-1790.8700000000001</v>
      </c>
      <c r="M18" s="31">
        <f ca="1">'Module C Corrected'!DE18-'Module C Initial'!DE18</f>
        <v>-396.78</v>
      </c>
      <c r="N18" s="31">
        <f ca="1">'Module C Corrected'!DF18-'Module C Initial'!DF18</f>
        <v>-78.610000000000042</v>
      </c>
      <c r="O18" s="31">
        <f ca="1">'Module C Corrected'!DG18-'Module C Initial'!DG18</f>
        <v>-640.55999999999995</v>
      </c>
      <c r="P18" s="31">
        <f ca="1">'Module C Corrected'!DH18-'Module C Initial'!DH18</f>
        <v>-176.44</v>
      </c>
      <c r="Q18" s="32">
        <f ca="1">'Module C Corrected'!DI18-'Module C Initial'!DI18</f>
        <v>-33.04</v>
      </c>
      <c r="R18" s="32">
        <f ca="1">'Module C Corrected'!DJ18-'Module C Initial'!DJ18</f>
        <v>-178.17000000000002</v>
      </c>
      <c r="S18" s="32">
        <f ca="1">'Module C Corrected'!DK18-'Module C Initial'!DK18</f>
        <v>-18.079999999999998</v>
      </c>
      <c r="T18" s="32">
        <f ca="1">'Module C Corrected'!DL18-'Module C Initial'!DL18</f>
        <v>-17.899999999999999</v>
      </c>
      <c r="U18" s="32">
        <f ca="1">'Module C Corrected'!DM18-'Module C Initial'!DM18</f>
        <v>-137.86000000000001</v>
      </c>
      <c r="V18" s="32">
        <f ca="1">'Module C Corrected'!DN18-'Module C Initial'!DN18</f>
        <v>-89.730000000000018</v>
      </c>
      <c r="W18" s="32">
        <f ca="1">'Module C Corrected'!DO18-'Module C Initial'!DO18</f>
        <v>-327</v>
      </c>
      <c r="X18" s="32">
        <f ca="1">'Module C Corrected'!DP18-'Module C Initial'!DP18</f>
        <v>-89.54</v>
      </c>
      <c r="Y18" s="32">
        <f ca="1">'Module C Corrected'!DQ18-'Module C Initial'!DQ18</f>
        <v>-19.84</v>
      </c>
      <c r="Z18" s="32">
        <f ca="1">'Module C Corrected'!DR18-'Module C Initial'!DR18</f>
        <v>-3.93</v>
      </c>
      <c r="AA18" s="32">
        <f ca="1">'Module C Corrected'!DS18-'Module C Initial'!DS18</f>
        <v>-32.03</v>
      </c>
      <c r="AB18" s="32">
        <f ca="1">'Module C Corrected'!DT18-'Module C Initial'!DT18</f>
        <v>-8.82</v>
      </c>
      <c r="AC18" s="31">
        <f ca="1">'Module C Corrected'!DU18-'Module C Initial'!DU18</f>
        <v>-123.19</v>
      </c>
      <c r="AD18" s="31">
        <f ca="1">'Module C Corrected'!DV18-'Module C Initial'!DV18</f>
        <v>-655.94</v>
      </c>
      <c r="AE18" s="31">
        <f ca="1">'Module C Corrected'!DW18-'Module C Initial'!DW18</f>
        <v>-65.789999999999992</v>
      </c>
      <c r="AF18" s="31">
        <f ca="1">'Module C Corrected'!DX18-'Module C Initial'!DX18</f>
        <v>-64.289999999999992</v>
      </c>
      <c r="AG18" s="31">
        <f ca="1">'Module C Corrected'!DY18-'Module C Initial'!DY18</f>
        <v>-489.05</v>
      </c>
      <c r="AH18" s="31">
        <f ca="1">'Module C Corrected'!DZ18-'Module C Initial'!DZ18</f>
        <v>-314.13000000000005</v>
      </c>
      <c r="AI18" s="31">
        <f ca="1">'Module C Corrected'!EA18-'Module C Initial'!EA18</f>
        <v>-1129.95</v>
      </c>
      <c r="AJ18" s="31">
        <f ca="1">'Module C Corrected'!EB18-'Module C Initial'!EB18</f>
        <v>-305.24</v>
      </c>
      <c r="AK18" s="31">
        <f ca="1">'Module C Corrected'!EC18-'Module C Initial'!EC18</f>
        <v>-66.709999999999994</v>
      </c>
      <c r="AL18" s="31">
        <f ca="1">'Module C Corrected'!ED18-'Module C Initial'!ED18</f>
        <v>-13.04</v>
      </c>
      <c r="AM18" s="31">
        <f ca="1">'Module C Corrected'!EE18-'Module C Initial'!EE18</f>
        <v>-104.74</v>
      </c>
      <c r="AN18" s="31">
        <f ca="1">'Module C Corrected'!EF18-'Module C Initial'!EF18</f>
        <v>-28.450000000000003</v>
      </c>
      <c r="AO18" s="32">
        <f t="shared" ca="1" si="26"/>
        <v>-817.08999999999992</v>
      </c>
      <c r="AP18" s="32">
        <f t="shared" ca="1" si="3"/>
        <v>-4397.4799999999996</v>
      </c>
      <c r="AQ18" s="32">
        <f t="shared" ca="1" si="3"/>
        <v>-445.41999999999996</v>
      </c>
      <c r="AR18" s="32">
        <f t="shared" ca="1" si="3"/>
        <v>-440.07999999999993</v>
      </c>
      <c r="AS18" s="32">
        <f t="shared" ca="1" si="3"/>
        <v>-3384.0900000000011</v>
      </c>
      <c r="AT18" s="32">
        <f t="shared" ca="1" si="3"/>
        <v>-2198.4699999999998</v>
      </c>
      <c r="AU18" s="32">
        <f t="shared" ca="1" si="3"/>
        <v>-7996.8799999999992</v>
      </c>
      <c r="AV18" s="32">
        <f t="shared" ca="1" si="3"/>
        <v>-2185.65</v>
      </c>
      <c r="AW18" s="32">
        <f t="shared" ca="1" si="3"/>
        <v>-483.32999999999993</v>
      </c>
      <c r="AX18" s="32">
        <f t="shared" ca="1" si="3"/>
        <v>-95.580000000000041</v>
      </c>
      <c r="AY18" s="32">
        <f t="shared" ca="1" si="3"/>
        <v>-777.32999999999993</v>
      </c>
      <c r="AZ18" s="32">
        <f t="shared" ca="1" si="3"/>
        <v>-213.70999999999998</v>
      </c>
      <c r="BA18" s="31">
        <f t="shared" ca="1" si="27"/>
        <v>-13.21</v>
      </c>
      <c r="BB18" s="31">
        <f t="shared" ca="1" si="4"/>
        <v>-71.25</v>
      </c>
      <c r="BC18" s="31">
        <f t="shared" ca="1" si="5"/>
        <v>-7.23</v>
      </c>
      <c r="BD18" s="31">
        <f t="shared" ca="1" si="6"/>
        <v>-7.16</v>
      </c>
      <c r="BE18" s="31">
        <f t="shared" ca="1" si="7"/>
        <v>-55.13</v>
      </c>
      <c r="BF18" s="31">
        <f t="shared" ca="1" si="8"/>
        <v>-35.880000000000003</v>
      </c>
      <c r="BG18" s="31">
        <f t="shared" ca="1" si="9"/>
        <v>-130.77000000000001</v>
      </c>
      <c r="BH18" s="31">
        <f t="shared" ca="1" si="10"/>
        <v>-35.81</v>
      </c>
      <c r="BI18" s="31">
        <f t="shared" ca="1" si="11"/>
        <v>-7.93</v>
      </c>
      <c r="BJ18" s="31">
        <f t="shared" ca="1" si="12"/>
        <v>-1.57</v>
      </c>
      <c r="BK18" s="31">
        <f t="shared" ca="1" si="13"/>
        <v>-12.81</v>
      </c>
      <c r="BL18" s="31">
        <f t="shared" ca="1" si="14"/>
        <v>-3.53</v>
      </c>
      <c r="BM18" s="32">
        <f t="shared" ca="1" si="28"/>
        <v>-830.3</v>
      </c>
      <c r="BN18" s="32">
        <f t="shared" ca="1" si="15"/>
        <v>-4468.7299999999996</v>
      </c>
      <c r="BO18" s="32">
        <f t="shared" ca="1" si="16"/>
        <v>-452.65</v>
      </c>
      <c r="BP18" s="32">
        <f t="shared" ca="1" si="17"/>
        <v>-447.23999999999995</v>
      </c>
      <c r="BQ18" s="32">
        <f t="shared" ca="1" si="18"/>
        <v>-3439.2200000000012</v>
      </c>
      <c r="BR18" s="32">
        <f t="shared" ca="1" si="19"/>
        <v>-2234.35</v>
      </c>
      <c r="BS18" s="32">
        <f t="shared" ca="1" si="20"/>
        <v>-8127.65</v>
      </c>
      <c r="BT18" s="32">
        <f t="shared" ca="1" si="21"/>
        <v>-2221.46</v>
      </c>
      <c r="BU18" s="32">
        <f t="shared" ca="1" si="22"/>
        <v>-491.25999999999993</v>
      </c>
      <c r="BV18" s="32">
        <f t="shared" ca="1" si="23"/>
        <v>-97.150000000000034</v>
      </c>
      <c r="BW18" s="32">
        <f t="shared" ca="1" si="24"/>
        <v>-790.13999999999987</v>
      </c>
      <c r="BX18" s="32">
        <f t="shared" ca="1" si="25"/>
        <v>-217.23999999999998</v>
      </c>
    </row>
    <row r="19" spans="1:76" x14ac:dyDescent="0.25">
      <c r="A19" t="s">
        <v>458</v>
      </c>
      <c r="B19" s="1" t="s">
        <v>62</v>
      </c>
      <c r="C19" t="str">
        <f t="shared" ca="1" si="1"/>
        <v>AKE1</v>
      </c>
      <c r="D19" t="str">
        <f t="shared" ca="1" si="2"/>
        <v>McBride Lake Wind Facility</v>
      </c>
      <c r="E19" s="31">
        <f ca="1">'Module C Corrected'!CW19-'Module C Initial'!CW19</f>
        <v>-1091.8799999999974</v>
      </c>
      <c r="F19" s="31">
        <f ca="1">'Module C Corrected'!CX19-'Module C Initial'!CX19</f>
        <v>-1087.1800000000003</v>
      </c>
      <c r="G19" s="31">
        <f ca="1">'Module C Corrected'!CY19-'Module C Initial'!CY19</f>
        <v>-483.31999999999971</v>
      </c>
      <c r="H19" s="31">
        <f ca="1">'Module C Corrected'!CZ19-'Module C Initial'!CZ19</f>
        <v>-742.15999999999985</v>
      </c>
      <c r="I19" s="31">
        <f ca="1">'Module C Corrected'!DA19-'Module C Initial'!DA19</f>
        <v>-677.2900000000011</v>
      </c>
      <c r="J19" s="31">
        <f ca="1">'Module C Corrected'!DB19-'Module C Initial'!DB19</f>
        <v>-333.89000000000033</v>
      </c>
      <c r="K19" s="31">
        <f ca="1">'Module C Corrected'!DC19-'Module C Initial'!DC19</f>
        <v>-651.03999999999905</v>
      </c>
      <c r="L19" s="31">
        <f ca="1">'Module C Corrected'!DD19-'Module C Initial'!DD19</f>
        <v>-292.78999999999996</v>
      </c>
      <c r="M19" s="31">
        <f ca="1">'Module C Corrected'!DE19-'Module C Initial'!DE19</f>
        <v>-345.93000000000029</v>
      </c>
      <c r="N19" s="31">
        <f ca="1">'Module C Corrected'!DF19-'Module C Initial'!DF19</f>
        <v>-716.38999999999942</v>
      </c>
      <c r="O19" s="31">
        <f ca="1">'Module C Corrected'!DG19-'Module C Initial'!DG19</f>
        <v>-557.98999999999978</v>
      </c>
      <c r="P19" s="31">
        <f ca="1">'Module C Corrected'!DH19-'Module C Initial'!DH19</f>
        <v>-783.92000000000007</v>
      </c>
      <c r="Q19" s="32">
        <f ca="1">'Module C Corrected'!DI19-'Module C Initial'!DI19</f>
        <v>-54.59</v>
      </c>
      <c r="R19" s="32">
        <f ca="1">'Module C Corrected'!DJ19-'Module C Initial'!DJ19</f>
        <v>-54.349999999999994</v>
      </c>
      <c r="S19" s="32">
        <f ca="1">'Module C Corrected'!DK19-'Module C Initial'!DK19</f>
        <v>-24.160000000000004</v>
      </c>
      <c r="T19" s="32">
        <f ca="1">'Module C Corrected'!DL19-'Module C Initial'!DL19</f>
        <v>-37.110000000000014</v>
      </c>
      <c r="U19" s="32">
        <f ca="1">'Module C Corrected'!DM19-'Module C Initial'!DM19</f>
        <v>-33.870000000000005</v>
      </c>
      <c r="V19" s="32">
        <f ca="1">'Module C Corrected'!DN19-'Module C Initial'!DN19</f>
        <v>-16.699999999999996</v>
      </c>
      <c r="W19" s="32">
        <f ca="1">'Module C Corrected'!DO19-'Module C Initial'!DO19</f>
        <v>-32.550000000000011</v>
      </c>
      <c r="X19" s="32">
        <f ca="1">'Module C Corrected'!DP19-'Module C Initial'!DP19</f>
        <v>-14.64</v>
      </c>
      <c r="Y19" s="32">
        <f ca="1">'Module C Corrected'!DQ19-'Module C Initial'!DQ19</f>
        <v>-17.299999999999997</v>
      </c>
      <c r="Z19" s="32">
        <f ca="1">'Module C Corrected'!DR19-'Module C Initial'!DR19</f>
        <v>-35.819999999999993</v>
      </c>
      <c r="AA19" s="32">
        <f ca="1">'Module C Corrected'!DS19-'Module C Initial'!DS19</f>
        <v>-27.899999999999977</v>
      </c>
      <c r="AB19" s="32">
        <f ca="1">'Module C Corrected'!DT19-'Module C Initial'!DT19</f>
        <v>-39.19</v>
      </c>
      <c r="AC19" s="31">
        <f ca="1">'Module C Corrected'!DU19-'Module C Initial'!DU19</f>
        <v>-203.53999999999996</v>
      </c>
      <c r="AD19" s="31">
        <f ca="1">'Module C Corrected'!DV19-'Module C Initial'!DV19</f>
        <v>-200.13</v>
      </c>
      <c r="AE19" s="31">
        <f ca="1">'Module C Corrected'!DW19-'Module C Initial'!DW19</f>
        <v>-87.940000000000026</v>
      </c>
      <c r="AF19" s="31">
        <f ca="1">'Module C Corrected'!DX19-'Module C Initial'!DX19</f>
        <v>-133.32</v>
      </c>
      <c r="AG19" s="31">
        <f ca="1">'Module C Corrected'!DY19-'Module C Initial'!DY19</f>
        <v>-120.13</v>
      </c>
      <c r="AH19" s="31">
        <f ca="1">'Module C Corrected'!DZ19-'Module C Initial'!DZ19</f>
        <v>-58.450000000000017</v>
      </c>
      <c r="AI19" s="31">
        <f ca="1">'Module C Corrected'!EA19-'Module C Initial'!EA19</f>
        <v>-112.49000000000007</v>
      </c>
      <c r="AJ19" s="31">
        <f ca="1">'Module C Corrected'!EB19-'Module C Initial'!EB19</f>
        <v>-49.899999999999977</v>
      </c>
      <c r="AK19" s="31">
        <f ca="1">'Module C Corrected'!EC19-'Module C Initial'!EC19</f>
        <v>-58.150000000000006</v>
      </c>
      <c r="AL19" s="31">
        <f ca="1">'Module C Corrected'!ED19-'Module C Initial'!ED19</f>
        <v>-118.81000000000006</v>
      </c>
      <c r="AM19" s="31">
        <f ca="1">'Module C Corrected'!EE19-'Module C Initial'!EE19</f>
        <v>-91.240000000000009</v>
      </c>
      <c r="AN19" s="31">
        <f ca="1">'Module C Corrected'!EF19-'Module C Initial'!EF19</f>
        <v>-126.40999999999985</v>
      </c>
      <c r="AO19" s="32">
        <f t="shared" ca="1" si="26"/>
        <v>-1350.0099999999973</v>
      </c>
      <c r="AP19" s="32">
        <f t="shared" ca="1" si="3"/>
        <v>-1341.6600000000003</v>
      </c>
      <c r="AQ19" s="32">
        <f t="shared" ca="1" si="3"/>
        <v>-595.41999999999973</v>
      </c>
      <c r="AR19" s="32">
        <f t="shared" ca="1" si="3"/>
        <v>-912.58999999999992</v>
      </c>
      <c r="AS19" s="32">
        <f t="shared" ca="1" si="3"/>
        <v>-831.2900000000011</v>
      </c>
      <c r="AT19" s="32">
        <f t="shared" ca="1" si="3"/>
        <v>-409.0400000000003</v>
      </c>
      <c r="AU19" s="32">
        <f t="shared" ca="1" si="3"/>
        <v>-796.07999999999902</v>
      </c>
      <c r="AV19" s="32">
        <f t="shared" ca="1" si="3"/>
        <v>-357.32999999999993</v>
      </c>
      <c r="AW19" s="32">
        <f t="shared" ca="1" si="3"/>
        <v>-421.38000000000034</v>
      </c>
      <c r="AX19" s="32">
        <f t="shared" ca="1" si="3"/>
        <v>-871.01999999999941</v>
      </c>
      <c r="AY19" s="32">
        <f t="shared" ca="1" si="3"/>
        <v>-677.12999999999977</v>
      </c>
      <c r="AZ19" s="32">
        <f t="shared" ca="1" si="3"/>
        <v>-949.52</v>
      </c>
      <c r="BA19" s="31">
        <f t="shared" ca="1" si="27"/>
        <v>-21.83</v>
      </c>
      <c r="BB19" s="31">
        <f t="shared" ca="1" si="4"/>
        <v>-21.74</v>
      </c>
      <c r="BC19" s="31">
        <f t="shared" ca="1" si="5"/>
        <v>-9.66</v>
      </c>
      <c r="BD19" s="31">
        <f t="shared" ca="1" si="6"/>
        <v>-14.84</v>
      </c>
      <c r="BE19" s="31">
        <f t="shared" ca="1" si="7"/>
        <v>-13.54</v>
      </c>
      <c r="BF19" s="31">
        <f t="shared" ca="1" si="8"/>
        <v>-6.68</v>
      </c>
      <c r="BG19" s="31">
        <f t="shared" ca="1" si="9"/>
        <v>-13.02</v>
      </c>
      <c r="BH19" s="31">
        <f t="shared" ca="1" si="10"/>
        <v>-5.85</v>
      </c>
      <c r="BI19" s="31">
        <f t="shared" ca="1" si="11"/>
        <v>-6.92</v>
      </c>
      <c r="BJ19" s="31">
        <f t="shared" ca="1" si="12"/>
        <v>-14.32</v>
      </c>
      <c r="BK19" s="31">
        <f t="shared" ca="1" si="13"/>
        <v>-11.16</v>
      </c>
      <c r="BL19" s="31">
        <f t="shared" ca="1" si="14"/>
        <v>-15.67</v>
      </c>
      <c r="BM19" s="32">
        <f t="shared" ca="1" si="28"/>
        <v>-1371.8399999999972</v>
      </c>
      <c r="BN19" s="32">
        <f t="shared" ca="1" si="15"/>
        <v>-1363.4000000000003</v>
      </c>
      <c r="BO19" s="32">
        <f t="shared" ca="1" si="16"/>
        <v>-605.0799999999997</v>
      </c>
      <c r="BP19" s="32">
        <f t="shared" ca="1" si="17"/>
        <v>-927.43</v>
      </c>
      <c r="BQ19" s="32">
        <f t="shared" ca="1" si="18"/>
        <v>-844.83000000000106</v>
      </c>
      <c r="BR19" s="32">
        <f t="shared" ca="1" si="19"/>
        <v>-415.72000000000031</v>
      </c>
      <c r="BS19" s="32">
        <f t="shared" ca="1" si="20"/>
        <v>-809.099999999999</v>
      </c>
      <c r="BT19" s="32">
        <f t="shared" ca="1" si="21"/>
        <v>-363.17999999999995</v>
      </c>
      <c r="BU19" s="32">
        <f t="shared" ca="1" si="22"/>
        <v>-428.30000000000035</v>
      </c>
      <c r="BV19" s="32">
        <f t="shared" ca="1" si="23"/>
        <v>-885.33999999999946</v>
      </c>
      <c r="BW19" s="32">
        <f t="shared" ca="1" si="24"/>
        <v>-688.28999999999974</v>
      </c>
      <c r="BX19" s="32">
        <f t="shared" ca="1" si="25"/>
        <v>-965.18999999999994</v>
      </c>
    </row>
    <row r="20" spans="1:76" x14ac:dyDescent="0.25">
      <c r="A20" t="s">
        <v>459</v>
      </c>
      <c r="B20" s="1" t="s">
        <v>14</v>
      </c>
      <c r="C20" t="str">
        <f t="shared" ca="1" si="1"/>
        <v>ANC1</v>
      </c>
      <c r="D20" t="str">
        <f t="shared" ca="1" si="2"/>
        <v>Alberta Newsprint</v>
      </c>
      <c r="E20" s="31">
        <f ca="1">'Module C Corrected'!CW20-'Module C Initial'!CW20</f>
        <v>0</v>
      </c>
      <c r="F20" s="31">
        <f ca="1">'Module C Corrected'!CX20-'Module C Initial'!CX20</f>
        <v>0</v>
      </c>
      <c r="G20" s="31">
        <f ca="1">'Module C Corrected'!CY20-'Module C Initial'!CY20</f>
        <v>0</v>
      </c>
      <c r="H20" s="31">
        <f ca="1">'Module C Corrected'!CZ20-'Module C Initial'!CZ20</f>
        <v>0</v>
      </c>
      <c r="I20" s="31">
        <f ca="1">'Module C Corrected'!DA20-'Module C Initial'!DA20</f>
        <v>31.690000000000509</v>
      </c>
      <c r="J20" s="31">
        <f ca="1">'Module C Corrected'!DB20-'Module C Initial'!DB20</f>
        <v>58.93999999999869</v>
      </c>
      <c r="K20" s="31">
        <f ca="1">'Module C Corrected'!DC20-'Module C Initial'!DC20</f>
        <v>198.02000000000407</v>
      </c>
      <c r="L20" s="31">
        <f ca="1">'Module C Corrected'!DD20-'Module C Initial'!DD20</f>
        <v>82.289999999997235</v>
      </c>
      <c r="M20" s="31">
        <f ca="1">'Module C Corrected'!DE20-'Module C Initial'!DE20</f>
        <v>0.62000000000000455</v>
      </c>
      <c r="N20" s="31">
        <f ca="1">'Module C Corrected'!DF20-'Module C Initial'!DF20</f>
        <v>1.7100000000000364</v>
      </c>
      <c r="O20" s="31">
        <f ca="1">'Module C Corrected'!DG20-'Module C Initial'!DG20</f>
        <v>43.280000000000655</v>
      </c>
      <c r="P20" s="31">
        <f ca="1">'Module C Corrected'!DH20-'Module C Initial'!DH20</f>
        <v>2.5199999999999818</v>
      </c>
      <c r="Q20" s="32">
        <f ca="1">'Module C Corrected'!DI20-'Module C Initial'!DI20</f>
        <v>0</v>
      </c>
      <c r="R20" s="32">
        <f ca="1">'Module C Corrected'!DJ20-'Module C Initial'!DJ20</f>
        <v>0</v>
      </c>
      <c r="S20" s="32">
        <f ca="1">'Module C Corrected'!DK20-'Module C Initial'!DK20</f>
        <v>0</v>
      </c>
      <c r="T20" s="32">
        <f ca="1">'Module C Corrected'!DL20-'Module C Initial'!DL20</f>
        <v>0</v>
      </c>
      <c r="U20" s="32">
        <f ca="1">'Module C Corrected'!DM20-'Module C Initial'!DM20</f>
        <v>1.5799999999999841</v>
      </c>
      <c r="V20" s="32">
        <f ca="1">'Module C Corrected'!DN20-'Module C Initial'!DN20</f>
        <v>2.9400000000000546</v>
      </c>
      <c r="W20" s="32">
        <f ca="1">'Module C Corrected'!DO20-'Module C Initial'!DO20</f>
        <v>9.9100000000000819</v>
      </c>
      <c r="X20" s="32">
        <f ca="1">'Module C Corrected'!DP20-'Module C Initial'!DP20</f>
        <v>4.1100000000000136</v>
      </c>
      <c r="Y20" s="32">
        <f ca="1">'Module C Corrected'!DQ20-'Module C Initial'!DQ20</f>
        <v>2.9999999999999361E-2</v>
      </c>
      <c r="Z20" s="32">
        <f ca="1">'Module C Corrected'!DR20-'Module C Initial'!DR20</f>
        <v>8.0000000000000071E-2</v>
      </c>
      <c r="AA20" s="32">
        <f ca="1">'Module C Corrected'!DS20-'Module C Initial'!DS20</f>
        <v>2.160000000000025</v>
      </c>
      <c r="AB20" s="32">
        <f ca="1">'Module C Corrected'!DT20-'Module C Initial'!DT20</f>
        <v>0.12999999999999901</v>
      </c>
      <c r="AC20" s="31">
        <f ca="1">'Module C Corrected'!DU20-'Module C Initial'!DU20</f>
        <v>0</v>
      </c>
      <c r="AD20" s="31">
        <f ca="1">'Module C Corrected'!DV20-'Module C Initial'!DV20</f>
        <v>0</v>
      </c>
      <c r="AE20" s="31">
        <f ca="1">'Module C Corrected'!DW20-'Module C Initial'!DW20</f>
        <v>0</v>
      </c>
      <c r="AF20" s="31">
        <f ca="1">'Module C Corrected'!DX20-'Module C Initial'!DX20</f>
        <v>0</v>
      </c>
      <c r="AG20" s="31">
        <f ca="1">'Module C Corrected'!DY20-'Module C Initial'!DY20</f>
        <v>5.6199999999998909</v>
      </c>
      <c r="AH20" s="31">
        <f ca="1">'Module C Corrected'!DZ20-'Module C Initial'!DZ20</f>
        <v>10.320000000000164</v>
      </c>
      <c r="AI20" s="31">
        <f ca="1">'Module C Corrected'!EA20-'Module C Initial'!EA20</f>
        <v>34.220000000000255</v>
      </c>
      <c r="AJ20" s="31">
        <f ca="1">'Module C Corrected'!EB20-'Module C Initial'!EB20</f>
        <v>14.019999999999982</v>
      </c>
      <c r="AK20" s="31">
        <f ca="1">'Module C Corrected'!EC20-'Module C Initial'!EC20</f>
        <v>9.9999999999997868E-2</v>
      </c>
      <c r="AL20" s="31">
        <f ca="1">'Module C Corrected'!ED20-'Module C Initial'!ED20</f>
        <v>0.28000000000000114</v>
      </c>
      <c r="AM20" s="31">
        <f ca="1">'Module C Corrected'!EE20-'Module C Initial'!EE20</f>
        <v>7.0799999999999272</v>
      </c>
      <c r="AN20" s="31">
        <f ca="1">'Module C Corrected'!EF20-'Module C Initial'!EF20</f>
        <v>0.40999999999999659</v>
      </c>
      <c r="AO20" s="32">
        <f t="shared" ca="1" si="26"/>
        <v>0</v>
      </c>
      <c r="AP20" s="32">
        <f t="shared" ca="1" si="3"/>
        <v>0</v>
      </c>
      <c r="AQ20" s="32">
        <f t="shared" ca="1" si="3"/>
        <v>0</v>
      </c>
      <c r="AR20" s="32">
        <f t="shared" ca="1" si="3"/>
        <v>0</v>
      </c>
      <c r="AS20" s="32">
        <f t="shared" ca="1" si="3"/>
        <v>38.890000000000384</v>
      </c>
      <c r="AT20" s="32">
        <f t="shared" ca="1" si="3"/>
        <v>72.199999999998909</v>
      </c>
      <c r="AU20" s="32">
        <f t="shared" ca="1" si="3"/>
        <v>242.15000000000441</v>
      </c>
      <c r="AV20" s="32">
        <f t="shared" ca="1" si="3"/>
        <v>100.41999999999723</v>
      </c>
      <c r="AW20" s="32">
        <f t="shared" ca="1" si="3"/>
        <v>0.75000000000000178</v>
      </c>
      <c r="AX20" s="32">
        <f t="shared" ca="1" si="3"/>
        <v>2.0700000000000376</v>
      </c>
      <c r="AY20" s="32">
        <f t="shared" ca="1" si="3"/>
        <v>52.520000000000607</v>
      </c>
      <c r="AZ20" s="32">
        <f t="shared" ca="1" si="3"/>
        <v>3.0599999999999774</v>
      </c>
      <c r="BA20" s="31">
        <f t="shared" ca="1" si="27"/>
        <v>0</v>
      </c>
      <c r="BB20" s="31">
        <f t="shared" ca="1" si="4"/>
        <v>0</v>
      </c>
      <c r="BC20" s="31">
        <f t="shared" ca="1" si="5"/>
        <v>0</v>
      </c>
      <c r="BD20" s="31">
        <f t="shared" ca="1" si="6"/>
        <v>0</v>
      </c>
      <c r="BE20" s="31">
        <f t="shared" ca="1" si="7"/>
        <v>0.63</v>
      </c>
      <c r="BF20" s="31">
        <f t="shared" ca="1" si="8"/>
        <v>1.18</v>
      </c>
      <c r="BG20" s="31">
        <f t="shared" ca="1" si="9"/>
        <v>3.96</v>
      </c>
      <c r="BH20" s="31">
        <f t="shared" ca="1" si="10"/>
        <v>1.65</v>
      </c>
      <c r="BI20" s="31">
        <f t="shared" ca="1" si="11"/>
        <v>0.01</v>
      </c>
      <c r="BJ20" s="31">
        <f t="shared" ca="1" si="12"/>
        <v>0.03</v>
      </c>
      <c r="BK20" s="31">
        <f t="shared" ca="1" si="13"/>
        <v>0.87</v>
      </c>
      <c r="BL20" s="31">
        <f t="shared" ca="1" si="14"/>
        <v>0.05</v>
      </c>
      <c r="BM20" s="32">
        <f t="shared" ca="1" si="28"/>
        <v>0</v>
      </c>
      <c r="BN20" s="32">
        <f t="shared" ca="1" si="15"/>
        <v>0</v>
      </c>
      <c r="BO20" s="32">
        <f t="shared" ca="1" si="16"/>
        <v>0</v>
      </c>
      <c r="BP20" s="32">
        <f t="shared" ca="1" si="17"/>
        <v>0</v>
      </c>
      <c r="BQ20" s="32">
        <f t="shared" ca="1" si="18"/>
        <v>39.520000000000387</v>
      </c>
      <c r="BR20" s="32">
        <f t="shared" ca="1" si="19"/>
        <v>73.379999999998915</v>
      </c>
      <c r="BS20" s="32">
        <f t="shared" ca="1" si="20"/>
        <v>246.11000000000442</v>
      </c>
      <c r="BT20" s="32">
        <f t="shared" ca="1" si="21"/>
        <v>102.06999999999724</v>
      </c>
      <c r="BU20" s="32">
        <f t="shared" ca="1" si="22"/>
        <v>0.76000000000000179</v>
      </c>
      <c r="BV20" s="32">
        <f t="shared" ca="1" si="23"/>
        <v>2.1000000000000374</v>
      </c>
      <c r="BW20" s="32">
        <f t="shared" ca="1" si="24"/>
        <v>53.390000000000605</v>
      </c>
      <c r="BX20" s="32">
        <f t="shared" ca="1" si="25"/>
        <v>3.1099999999999772</v>
      </c>
    </row>
    <row r="21" spans="1:76" x14ac:dyDescent="0.25">
      <c r="A21" t="s">
        <v>460</v>
      </c>
      <c r="B21" s="1" t="s">
        <v>157</v>
      </c>
      <c r="C21" t="str">
        <f t="shared" ca="1" si="1"/>
        <v>ARD1</v>
      </c>
      <c r="D21" t="str">
        <f t="shared" ca="1" si="2"/>
        <v>Ardenville Wind Facility</v>
      </c>
      <c r="E21" s="31">
        <f ca="1">'Module C Corrected'!CW21-'Module C Initial'!CW21</f>
        <v>-449.15000000000146</v>
      </c>
      <c r="F21" s="31">
        <f ca="1">'Module C Corrected'!CX21-'Module C Initial'!CX21</f>
        <v>-540.94999999999709</v>
      </c>
      <c r="G21" s="31">
        <f ca="1">'Module C Corrected'!CY21-'Module C Initial'!CY21</f>
        <v>-209.27000000000044</v>
      </c>
      <c r="H21" s="31">
        <f ca="1">'Module C Corrected'!CZ21-'Module C Initial'!CZ21</f>
        <v>-347.30000000000291</v>
      </c>
      <c r="I21" s="31">
        <f ca="1">'Module C Corrected'!DA21-'Module C Initial'!DA21</f>
        <v>-341.13999999999942</v>
      </c>
      <c r="J21" s="31">
        <f ca="1">'Module C Corrected'!DB21-'Module C Initial'!DB21</f>
        <v>-190.75</v>
      </c>
      <c r="K21" s="31">
        <f ca="1">'Module C Corrected'!DC21-'Module C Initial'!DC21</f>
        <v>-307.61000000000058</v>
      </c>
      <c r="L21" s="31">
        <f ca="1">'Module C Corrected'!DD21-'Module C Initial'!DD21</f>
        <v>-190.81000000000131</v>
      </c>
      <c r="M21" s="31">
        <f ca="1">'Module C Corrected'!DE21-'Module C Initial'!DE21</f>
        <v>-204.26000000000022</v>
      </c>
      <c r="N21" s="31">
        <f ca="1">'Module C Corrected'!DF21-'Module C Initial'!DF21</f>
        <v>-352.52000000000044</v>
      </c>
      <c r="O21" s="31">
        <f ca="1">'Module C Corrected'!DG21-'Module C Initial'!DG21</f>
        <v>-323.59999999999854</v>
      </c>
      <c r="P21" s="31">
        <f ca="1">'Module C Corrected'!DH21-'Module C Initial'!DH21</f>
        <v>-399.59000000000015</v>
      </c>
      <c r="Q21" s="32">
        <f ca="1">'Module C Corrected'!DI21-'Module C Initial'!DI21</f>
        <v>-22.460000000000036</v>
      </c>
      <c r="R21" s="32">
        <f ca="1">'Module C Corrected'!DJ21-'Module C Initial'!DJ21</f>
        <v>-27.04000000000002</v>
      </c>
      <c r="S21" s="32">
        <f ca="1">'Module C Corrected'!DK21-'Module C Initial'!DK21</f>
        <v>-10.459999999999994</v>
      </c>
      <c r="T21" s="32">
        <f ca="1">'Module C Corrected'!DL21-'Module C Initial'!DL21</f>
        <v>-17.370000000000005</v>
      </c>
      <c r="U21" s="32">
        <f ca="1">'Module C Corrected'!DM21-'Module C Initial'!DM21</f>
        <v>-17.060000000000002</v>
      </c>
      <c r="V21" s="32">
        <f ca="1">'Module C Corrected'!DN21-'Module C Initial'!DN21</f>
        <v>-9.5400000000000063</v>
      </c>
      <c r="W21" s="32">
        <f ca="1">'Module C Corrected'!DO21-'Module C Initial'!DO21</f>
        <v>-15.38000000000001</v>
      </c>
      <c r="X21" s="32">
        <f ca="1">'Module C Corrected'!DP21-'Module C Initial'!DP21</f>
        <v>-9.539999999999992</v>
      </c>
      <c r="Y21" s="32">
        <f ca="1">'Module C Corrected'!DQ21-'Module C Initial'!DQ21</f>
        <v>-10.210000000000008</v>
      </c>
      <c r="Z21" s="32">
        <f ca="1">'Module C Corrected'!DR21-'Module C Initial'!DR21</f>
        <v>-17.63</v>
      </c>
      <c r="AA21" s="32">
        <f ca="1">'Module C Corrected'!DS21-'Module C Initial'!DS21</f>
        <v>-16.18</v>
      </c>
      <c r="AB21" s="32">
        <f ca="1">'Module C Corrected'!DT21-'Module C Initial'!DT21</f>
        <v>-19.98</v>
      </c>
      <c r="AC21" s="31">
        <f ca="1">'Module C Corrected'!DU21-'Module C Initial'!DU21</f>
        <v>-83.730000000000018</v>
      </c>
      <c r="AD21" s="31">
        <f ca="1">'Module C Corrected'!DV21-'Module C Initial'!DV21</f>
        <v>-99.579999999999927</v>
      </c>
      <c r="AE21" s="31">
        <f ca="1">'Module C Corrected'!DW21-'Module C Initial'!DW21</f>
        <v>-38.079999999999984</v>
      </c>
      <c r="AF21" s="31">
        <f ca="1">'Module C Corrected'!DX21-'Module C Initial'!DX21</f>
        <v>-62.379999999999995</v>
      </c>
      <c r="AG21" s="31">
        <f ca="1">'Module C Corrected'!DY21-'Module C Initial'!DY21</f>
        <v>-60.509999999999991</v>
      </c>
      <c r="AH21" s="31">
        <f ca="1">'Module C Corrected'!DZ21-'Module C Initial'!DZ21</f>
        <v>-33.389999999999986</v>
      </c>
      <c r="AI21" s="31">
        <f ca="1">'Module C Corrected'!EA21-'Module C Initial'!EA21</f>
        <v>-53.139999999999986</v>
      </c>
      <c r="AJ21" s="31">
        <f ca="1">'Module C Corrected'!EB21-'Module C Initial'!EB21</f>
        <v>-32.519999999999982</v>
      </c>
      <c r="AK21" s="31">
        <f ca="1">'Module C Corrected'!EC21-'Module C Initial'!EC21</f>
        <v>-34.339999999999975</v>
      </c>
      <c r="AL21" s="31">
        <f ca="1">'Module C Corrected'!ED21-'Module C Initial'!ED21</f>
        <v>-58.459999999999994</v>
      </c>
      <c r="AM21" s="31">
        <f ca="1">'Module C Corrected'!EE21-'Module C Initial'!EE21</f>
        <v>-52.91</v>
      </c>
      <c r="AN21" s="31">
        <f ca="1">'Module C Corrected'!EF21-'Module C Initial'!EF21</f>
        <v>-64.44</v>
      </c>
      <c r="AO21" s="32">
        <f t="shared" ca="1" si="26"/>
        <v>-555.34000000000151</v>
      </c>
      <c r="AP21" s="32">
        <f t="shared" ca="1" si="26"/>
        <v>-667.56999999999698</v>
      </c>
      <c r="AQ21" s="32">
        <f t="shared" ca="1" si="26"/>
        <v>-257.8100000000004</v>
      </c>
      <c r="AR21" s="32">
        <f t="shared" ca="1" si="26"/>
        <v>-427.05000000000291</v>
      </c>
      <c r="AS21" s="32">
        <f t="shared" ca="1" si="26"/>
        <v>-418.70999999999941</v>
      </c>
      <c r="AT21" s="32">
        <f t="shared" ca="1" si="26"/>
        <v>-233.68</v>
      </c>
      <c r="AU21" s="32">
        <f t="shared" ca="1" si="26"/>
        <v>-376.13000000000056</v>
      </c>
      <c r="AV21" s="32">
        <f t="shared" ca="1" si="26"/>
        <v>-232.87000000000128</v>
      </c>
      <c r="AW21" s="32">
        <f t="shared" ca="1" si="26"/>
        <v>-248.8100000000002</v>
      </c>
      <c r="AX21" s="32">
        <f t="shared" ca="1" si="26"/>
        <v>-428.61000000000041</v>
      </c>
      <c r="AY21" s="32">
        <f t="shared" ca="1" si="26"/>
        <v>-392.68999999999858</v>
      </c>
      <c r="AZ21" s="32">
        <f t="shared" ca="1" si="26"/>
        <v>-484.01000000000016</v>
      </c>
      <c r="BA21" s="31">
        <f t="shared" ca="1" si="27"/>
        <v>-8.98</v>
      </c>
      <c r="BB21" s="31">
        <f t="shared" ca="1" si="4"/>
        <v>-10.82</v>
      </c>
      <c r="BC21" s="31">
        <f t="shared" ca="1" si="5"/>
        <v>-4.18</v>
      </c>
      <c r="BD21" s="31">
        <f t="shared" ca="1" si="6"/>
        <v>-6.94</v>
      </c>
      <c r="BE21" s="31">
        <f t="shared" ca="1" si="7"/>
        <v>-6.82</v>
      </c>
      <c r="BF21" s="31">
        <f t="shared" ca="1" si="8"/>
        <v>-3.81</v>
      </c>
      <c r="BG21" s="31">
        <f t="shared" ca="1" si="9"/>
        <v>-6.15</v>
      </c>
      <c r="BH21" s="31">
        <f t="shared" ca="1" si="10"/>
        <v>-3.82</v>
      </c>
      <c r="BI21" s="31">
        <f t="shared" ca="1" si="11"/>
        <v>-4.08</v>
      </c>
      <c r="BJ21" s="31">
        <f t="shared" ca="1" si="12"/>
        <v>-7.05</v>
      </c>
      <c r="BK21" s="31">
        <f t="shared" ca="1" si="13"/>
        <v>-6.47</v>
      </c>
      <c r="BL21" s="31">
        <f t="shared" ca="1" si="14"/>
        <v>-7.99</v>
      </c>
      <c r="BM21" s="32">
        <f t="shared" ca="1" si="28"/>
        <v>-564.32000000000153</v>
      </c>
      <c r="BN21" s="32">
        <f t="shared" ca="1" si="15"/>
        <v>-678.38999999999703</v>
      </c>
      <c r="BO21" s="32">
        <f t="shared" ca="1" si="16"/>
        <v>-261.99000000000041</v>
      </c>
      <c r="BP21" s="32">
        <f t="shared" ca="1" si="17"/>
        <v>-433.99000000000291</v>
      </c>
      <c r="BQ21" s="32">
        <f t="shared" ca="1" si="18"/>
        <v>-425.5299999999994</v>
      </c>
      <c r="BR21" s="32">
        <f t="shared" ca="1" si="19"/>
        <v>-237.49</v>
      </c>
      <c r="BS21" s="32">
        <f t="shared" ca="1" si="20"/>
        <v>-382.28000000000054</v>
      </c>
      <c r="BT21" s="32">
        <f t="shared" ca="1" si="21"/>
        <v>-236.69000000000128</v>
      </c>
      <c r="BU21" s="32">
        <f t="shared" ca="1" si="22"/>
        <v>-252.89000000000021</v>
      </c>
      <c r="BV21" s="32">
        <f t="shared" ca="1" si="23"/>
        <v>-435.66000000000042</v>
      </c>
      <c r="BW21" s="32">
        <f t="shared" ca="1" si="24"/>
        <v>-399.1599999999986</v>
      </c>
      <c r="BX21" s="32">
        <f t="shared" ca="1" si="25"/>
        <v>-492.00000000000017</v>
      </c>
    </row>
    <row r="22" spans="1:76" x14ac:dyDescent="0.25">
      <c r="A22" t="s">
        <v>461</v>
      </c>
      <c r="B22" s="1" t="s">
        <v>122</v>
      </c>
      <c r="C22" t="str">
        <f t="shared" ca="1" si="1"/>
        <v>BAR</v>
      </c>
      <c r="D22" t="str">
        <f t="shared" ca="1" si="2"/>
        <v>Barrier Hydro Facility</v>
      </c>
      <c r="E22" s="31">
        <f ca="1">'Module C Corrected'!CW22-'Module C Initial'!CW22</f>
        <v>0</v>
      </c>
      <c r="F22" s="31">
        <f ca="1">'Module C Corrected'!CX22-'Module C Initial'!CX22</f>
        <v>0</v>
      </c>
      <c r="G22" s="31">
        <f ca="1">'Module C Corrected'!CY22-'Module C Initial'!CY22</f>
        <v>0</v>
      </c>
      <c r="H22" s="31">
        <f ca="1">'Module C Corrected'!CZ22-'Module C Initial'!CZ22</f>
        <v>0</v>
      </c>
      <c r="I22" s="31">
        <f ca="1">'Module C Corrected'!DA22-'Module C Initial'!DA22</f>
        <v>15.329999999999984</v>
      </c>
      <c r="J22" s="31">
        <f ca="1">'Module C Corrected'!DB22-'Module C Initial'!DB22</f>
        <v>489.85000000000036</v>
      </c>
      <c r="K22" s="31">
        <f ca="1">'Module C Corrected'!DC22-'Module C Initial'!DC22</f>
        <v>1408.239999999998</v>
      </c>
      <c r="L22" s="31">
        <f ca="1">'Module C Corrected'!DD22-'Module C Initial'!DD22</f>
        <v>379.55000000000018</v>
      </c>
      <c r="M22" s="31">
        <f ca="1">'Module C Corrected'!DE22-'Module C Initial'!DE22</f>
        <v>150.82999999999993</v>
      </c>
      <c r="N22" s="31">
        <f ca="1">'Module C Corrected'!DF22-'Module C Initial'!DF22</f>
        <v>152.76999999999953</v>
      </c>
      <c r="O22" s="31">
        <f ca="1">'Module C Corrected'!DG22-'Module C Initial'!DG22</f>
        <v>238.97999999999956</v>
      </c>
      <c r="P22" s="31">
        <f ca="1">'Module C Corrected'!DH22-'Module C Initial'!DH22</f>
        <v>60.460000000000264</v>
      </c>
      <c r="Q22" s="32">
        <f ca="1">'Module C Corrected'!DI22-'Module C Initial'!DI22</f>
        <v>0</v>
      </c>
      <c r="R22" s="32">
        <f ca="1">'Module C Corrected'!DJ22-'Module C Initial'!DJ22</f>
        <v>0</v>
      </c>
      <c r="S22" s="32">
        <f ca="1">'Module C Corrected'!DK22-'Module C Initial'!DK22</f>
        <v>0</v>
      </c>
      <c r="T22" s="32">
        <f ca="1">'Module C Corrected'!DL22-'Module C Initial'!DL22</f>
        <v>0</v>
      </c>
      <c r="U22" s="32">
        <f ca="1">'Module C Corrected'!DM22-'Module C Initial'!DM22</f>
        <v>0.76999999999999957</v>
      </c>
      <c r="V22" s="32">
        <f ca="1">'Module C Corrected'!DN22-'Module C Initial'!DN22</f>
        <v>24.490000000000009</v>
      </c>
      <c r="W22" s="32">
        <f ca="1">'Module C Corrected'!DO22-'Module C Initial'!DO22</f>
        <v>70.410000000000082</v>
      </c>
      <c r="X22" s="32">
        <f ca="1">'Module C Corrected'!DP22-'Module C Initial'!DP22</f>
        <v>18.980000000000018</v>
      </c>
      <c r="Y22" s="32">
        <f ca="1">'Module C Corrected'!DQ22-'Module C Initial'!DQ22</f>
        <v>7.539999999999992</v>
      </c>
      <c r="Z22" s="32">
        <f ca="1">'Module C Corrected'!DR22-'Module C Initial'!DR22</f>
        <v>7.6400000000000148</v>
      </c>
      <c r="AA22" s="32">
        <f ca="1">'Module C Corrected'!DS22-'Module C Initial'!DS22</f>
        <v>11.949999999999989</v>
      </c>
      <c r="AB22" s="32">
        <f ca="1">'Module C Corrected'!DT22-'Module C Initial'!DT22</f>
        <v>3.019999999999996</v>
      </c>
      <c r="AC22" s="31">
        <f ca="1">'Module C Corrected'!DU22-'Module C Initial'!DU22</f>
        <v>0</v>
      </c>
      <c r="AD22" s="31">
        <f ca="1">'Module C Corrected'!DV22-'Module C Initial'!DV22</f>
        <v>0</v>
      </c>
      <c r="AE22" s="31">
        <f ca="1">'Module C Corrected'!DW22-'Module C Initial'!DW22</f>
        <v>0</v>
      </c>
      <c r="AF22" s="31">
        <f ca="1">'Module C Corrected'!DX22-'Module C Initial'!DX22</f>
        <v>0</v>
      </c>
      <c r="AG22" s="31">
        <f ca="1">'Module C Corrected'!DY22-'Module C Initial'!DY22</f>
        <v>2.7199999999999989</v>
      </c>
      <c r="AH22" s="31">
        <f ca="1">'Module C Corrected'!DZ22-'Module C Initial'!DZ22</f>
        <v>85.75</v>
      </c>
      <c r="AI22" s="31">
        <f ca="1">'Module C Corrected'!EA22-'Module C Initial'!EA22</f>
        <v>243.3100000000004</v>
      </c>
      <c r="AJ22" s="31">
        <f ca="1">'Module C Corrected'!EB22-'Module C Initial'!EB22</f>
        <v>64.690000000000055</v>
      </c>
      <c r="AK22" s="31">
        <f ca="1">'Module C Corrected'!EC22-'Module C Initial'!EC22</f>
        <v>25.360000000000014</v>
      </c>
      <c r="AL22" s="31">
        <f ca="1">'Module C Corrected'!ED22-'Module C Initial'!ED22</f>
        <v>25.339999999999975</v>
      </c>
      <c r="AM22" s="31">
        <f ca="1">'Module C Corrected'!EE22-'Module C Initial'!EE22</f>
        <v>39.080000000000041</v>
      </c>
      <c r="AN22" s="31">
        <f ca="1">'Module C Corrected'!EF22-'Module C Initial'!EF22</f>
        <v>9.75</v>
      </c>
      <c r="AO22" s="32">
        <f t="shared" ca="1" si="26"/>
        <v>0</v>
      </c>
      <c r="AP22" s="32">
        <f t="shared" ca="1" si="26"/>
        <v>0</v>
      </c>
      <c r="AQ22" s="32">
        <f t="shared" ca="1" si="26"/>
        <v>0</v>
      </c>
      <c r="AR22" s="32">
        <f t="shared" ca="1" si="26"/>
        <v>0</v>
      </c>
      <c r="AS22" s="32">
        <f t="shared" ca="1" si="26"/>
        <v>18.819999999999983</v>
      </c>
      <c r="AT22" s="32">
        <f t="shared" ca="1" si="26"/>
        <v>600.09000000000037</v>
      </c>
      <c r="AU22" s="32">
        <f t="shared" ca="1" si="26"/>
        <v>1721.9599999999984</v>
      </c>
      <c r="AV22" s="32">
        <f t="shared" ca="1" si="26"/>
        <v>463.22000000000025</v>
      </c>
      <c r="AW22" s="32">
        <f t="shared" ca="1" si="26"/>
        <v>183.72999999999993</v>
      </c>
      <c r="AX22" s="32">
        <f t="shared" ca="1" si="26"/>
        <v>185.74999999999952</v>
      </c>
      <c r="AY22" s="32">
        <f t="shared" ca="1" si="26"/>
        <v>290.00999999999959</v>
      </c>
      <c r="AZ22" s="32">
        <f t="shared" ca="1" si="26"/>
        <v>73.23000000000026</v>
      </c>
      <c r="BA22" s="31">
        <f t="shared" ca="1" si="27"/>
        <v>0</v>
      </c>
      <c r="BB22" s="31">
        <f t="shared" ca="1" si="4"/>
        <v>0</v>
      </c>
      <c r="BC22" s="31">
        <f t="shared" ca="1" si="5"/>
        <v>0</v>
      </c>
      <c r="BD22" s="31">
        <f t="shared" ca="1" si="6"/>
        <v>0</v>
      </c>
      <c r="BE22" s="31">
        <f t="shared" ca="1" si="7"/>
        <v>0.31</v>
      </c>
      <c r="BF22" s="31">
        <f t="shared" ca="1" si="8"/>
        <v>9.7899999999999991</v>
      </c>
      <c r="BG22" s="31">
        <f t="shared" ca="1" si="9"/>
        <v>28.16</v>
      </c>
      <c r="BH22" s="31">
        <f t="shared" ca="1" si="10"/>
        <v>7.59</v>
      </c>
      <c r="BI22" s="31">
        <f t="shared" ca="1" si="11"/>
        <v>3.02</v>
      </c>
      <c r="BJ22" s="31">
        <f t="shared" ca="1" si="12"/>
        <v>3.05</v>
      </c>
      <c r="BK22" s="31">
        <f t="shared" ca="1" si="13"/>
        <v>4.78</v>
      </c>
      <c r="BL22" s="31">
        <f t="shared" ca="1" si="14"/>
        <v>1.21</v>
      </c>
      <c r="BM22" s="32">
        <f t="shared" ca="1" si="28"/>
        <v>0</v>
      </c>
      <c r="BN22" s="32">
        <f t="shared" ca="1" si="15"/>
        <v>0</v>
      </c>
      <c r="BO22" s="32">
        <f t="shared" ca="1" si="16"/>
        <v>0</v>
      </c>
      <c r="BP22" s="32">
        <f t="shared" ca="1" si="17"/>
        <v>0</v>
      </c>
      <c r="BQ22" s="32">
        <f t="shared" ca="1" si="18"/>
        <v>19.129999999999981</v>
      </c>
      <c r="BR22" s="32">
        <f t="shared" ca="1" si="19"/>
        <v>609.88000000000034</v>
      </c>
      <c r="BS22" s="32">
        <f t="shared" ca="1" si="20"/>
        <v>1750.1199999999985</v>
      </c>
      <c r="BT22" s="32">
        <f t="shared" ca="1" si="21"/>
        <v>470.81000000000023</v>
      </c>
      <c r="BU22" s="32">
        <f t="shared" ca="1" si="22"/>
        <v>186.74999999999994</v>
      </c>
      <c r="BV22" s="32">
        <f t="shared" ca="1" si="23"/>
        <v>188.79999999999953</v>
      </c>
      <c r="BW22" s="32">
        <f t="shared" ca="1" si="24"/>
        <v>294.78999999999957</v>
      </c>
      <c r="BX22" s="32">
        <f t="shared" ca="1" si="25"/>
        <v>74.440000000000254</v>
      </c>
    </row>
    <row r="23" spans="1:76" x14ac:dyDescent="0.25">
      <c r="A23" t="s">
        <v>462</v>
      </c>
      <c r="B23" s="1" t="s">
        <v>138</v>
      </c>
      <c r="C23" t="str">
        <f t="shared" ca="1" si="1"/>
        <v>BCR2</v>
      </c>
      <c r="D23" t="str">
        <f t="shared" ca="1" si="2"/>
        <v>Bear Creek #2</v>
      </c>
      <c r="E23" s="31">
        <f ca="1">'Module C Corrected'!CW23-'Module C Initial'!CW23</f>
        <v>0</v>
      </c>
      <c r="F23" s="31">
        <f ca="1">'Module C Corrected'!CX23-'Module C Initial'!CX23</f>
        <v>0</v>
      </c>
      <c r="G23" s="31">
        <f ca="1">'Module C Corrected'!CY23-'Module C Initial'!CY23</f>
        <v>0</v>
      </c>
      <c r="H23" s="31">
        <f ca="1">'Module C Corrected'!CZ23-'Module C Initial'!CZ23</f>
        <v>0</v>
      </c>
      <c r="I23" s="31">
        <f ca="1">'Module C Corrected'!DA23-'Module C Initial'!DA23</f>
        <v>0</v>
      </c>
      <c r="J23" s="31">
        <f ca="1">'Module C Corrected'!DB23-'Module C Initial'!DB23</f>
        <v>0</v>
      </c>
      <c r="K23" s="31">
        <f ca="1">'Module C Corrected'!DC23-'Module C Initial'!DC23</f>
        <v>0</v>
      </c>
      <c r="L23" s="31">
        <f ca="1">'Module C Corrected'!DD23-'Module C Initial'!DD23</f>
        <v>0</v>
      </c>
      <c r="M23" s="31">
        <f ca="1">'Module C Corrected'!DE23-'Module C Initial'!DE23</f>
        <v>0</v>
      </c>
      <c r="N23" s="31">
        <f ca="1">'Module C Corrected'!DF23-'Module C Initial'!DF23</f>
        <v>0</v>
      </c>
      <c r="O23" s="31">
        <f ca="1">'Module C Corrected'!DG23-'Module C Initial'!DG23</f>
        <v>0</v>
      </c>
      <c r="P23" s="31">
        <f ca="1">'Module C Corrected'!DH23-'Module C Initial'!DH23</f>
        <v>0</v>
      </c>
      <c r="Q23" s="32">
        <f ca="1">'Module C Corrected'!DI23-'Module C Initial'!DI23</f>
        <v>0</v>
      </c>
      <c r="R23" s="32">
        <f ca="1">'Module C Corrected'!DJ23-'Module C Initial'!DJ23</f>
        <v>0</v>
      </c>
      <c r="S23" s="32">
        <f ca="1">'Module C Corrected'!DK23-'Module C Initial'!DK23</f>
        <v>0</v>
      </c>
      <c r="T23" s="32">
        <f ca="1">'Module C Corrected'!DL23-'Module C Initial'!DL23</f>
        <v>0</v>
      </c>
      <c r="U23" s="32">
        <f ca="1">'Module C Corrected'!DM23-'Module C Initial'!DM23</f>
        <v>0</v>
      </c>
      <c r="V23" s="32">
        <f ca="1">'Module C Corrected'!DN23-'Module C Initial'!DN23</f>
        <v>0</v>
      </c>
      <c r="W23" s="32">
        <f ca="1">'Module C Corrected'!DO23-'Module C Initial'!DO23</f>
        <v>0</v>
      </c>
      <c r="X23" s="32">
        <f ca="1">'Module C Corrected'!DP23-'Module C Initial'!DP23</f>
        <v>0</v>
      </c>
      <c r="Y23" s="32">
        <f ca="1">'Module C Corrected'!DQ23-'Module C Initial'!DQ23</f>
        <v>0</v>
      </c>
      <c r="Z23" s="32">
        <f ca="1">'Module C Corrected'!DR23-'Module C Initial'!DR23</f>
        <v>0</v>
      </c>
      <c r="AA23" s="32">
        <f ca="1">'Module C Corrected'!DS23-'Module C Initial'!DS23</f>
        <v>0</v>
      </c>
      <c r="AB23" s="32">
        <f ca="1">'Module C Corrected'!DT23-'Module C Initial'!DT23</f>
        <v>0</v>
      </c>
      <c r="AC23" s="31">
        <f ca="1">'Module C Corrected'!DU23-'Module C Initial'!DU23</f>
        <v>0</v>
      </c>
      <c r="AD23" s="31">
        <f ca="1">'Module C Corrected'!DV23-'Module C Initial'!DV23</f>
        <v>0</v>
      </c>
      <c r="AE23" s="31">
        <f ca="1">'Module C Corrected'!DW23-'Module C Initial'!DW23</f>
        <v>0</v>
      </c>
      <c r="AF23" s="31">
        <f ca="1">'Module C Corrected'!DX23-'Module C Initial'!DX23</f>
        <v>0</v>
      </c>
      <c r="AG23" s="31">
        <f ca="1">'Module C Corrected'!DY23-'Module C Initial'!DY23</f>
        <v>0</v>
      </c>
      <c r="AH23" s="31">
        <f ca="1">'Module C Corrected'!DZ23-'Module C Initial'!DZ23</f>
        <v>0</v>
      </c>
      <c r="AI23" s="31">
        <f ca="1">'Module C Corrected'!EA23-'Module C Initial'!EA23</f>
        <v>0</v>
      </c>
      <c r="AJ23" s="31">
        <f ca="1">'Module C Corrected'!EB23-'Module C Initial'!EB23</f>
        <v>0</v>
      </c>
      <c r="AK23" s="31">
        <f ca="1">'Module C Corrected'!EC23-'Module C Initial'!EC23</f>
        <v>0</v>
      </c>
      <c r="AL23" s="31">
        <f ca="1">'Module C Corrected'!ED23-'Module C Initial'!ED23</f>
        <v>0</v>
      </c>
      <c r="AM23" s="31">
        <f ca="1">'Module C Corrected'!EE23-'Module C Initial'!EE23</f>
        <v>0</v>
      </c>
      <c r="AN23" s="31">
        <f ca="1">'Module C Corrected'!EF23-'Module C Initial'!EF23</f>
        <v>0</v>
      </c>
      <c r="AO23" s="32">
        <f t="shared" ca="1" si="26"/>
        <v>0</v>
      </c>
      <c r="AP23" s="32">
        <f t="shared" ca="1" si="26"/>
        <v>0</v>
      </c>
      <c r="AQ23" s="32">
        <f t="shared" ca="1" si="26"/>
        <v>0</v>
      </c>
      <c r="AR23" s="32">
        <f t="shared" ca="1" si="26"/>
        <v>0</v>
      </c>
      <c r="AS23" s="32">
        <f t="shared" ca="1" si="26"/>
        <v>0</v>
      </c>
      <c r="AT23" s="32">
        <f t="shared" ca="1" si="26"/>
        <v>0</v>
      </c>
      <c r="AU23" s="32">
        <f t="shared" ca="1" si="26"/>
        <v>0</v>
      </c>
      <c r="AV23" s="32">
        <f t="shared" ca="1" si="26"/>
        <v>0</v>
      </c>
      <c r="AW23" s="32">
        <f t="shared" ca="1" si="26"/>
        <v>0</v>
      </c>
      <c r="AX23" s="32">
        <f t="shared" ca="1" si="26"/>
        <v>0</v>
      </c>
      <c r="AY23" s="32">
        <f t="shared" ca="1" si="26"/>
        <v>0</v>
      </c>
      <c r="AZ23" s="32">
        <f t="shared" ca="1" si="26"/>
        <v>0</v>
      </c>
      <c r="BA23" s="31">
        <f t="shared" ca="1" si="27"/>
        <v>0</v>
      </c>
      <c r="BB23" s="31">
        <f t="shared" ca="1" si="4"/>
        <v>0</v>
      </c>
      <c r="BC23" s="31">
        <f t="shared" ca="1" si="5"/>
        <v>0</v>
      </c>
      <c r="BD23" s="31">
        <f t="shared" ca="1" si="6"/>
        <v>0</v>
      </c>
      <c r="BE23" s="31">
        <f t="shared" ca="1" si="7"/>
        <v>0</v>
      </c>
      <c r="BF23" s="31">
        <f t="shared" ca="1" si="8"/>
        <v>0</v>
      </c>
      <c r="BG23" s="31">
        <f t="shared" ca="1" si="9"/>
        <v>0</v>
      </c>
      <c r="BH23" s="31">
        <f t="shared" ca="1" si="10"/>
        <v>0</v>
      </c>
      <c r="BI23" s="31">
        <f t="shared" ca="1" si="11"/>
        <v>0</v>
      </c>
      <c r="BJ23" s="31">
        <f t="shared" ca="1" si="12"/>
        <v>0</v>
      </c>
      <c r="BK23" s="31">
        <f t="shared" ca="1" si="13"/>
        <v>0</v>
      </c>
      <c r="BL23" s="31">
        <f t="shared" ca="1" si="14"/>
        <v>0</v>
      </c>
      <c r="BM23" s="32">
        <f t="shared" ca="1" si="28"/>
        <v>0</v>
      </c>
      <c r="BN23" s="32">
        <f t="shared" ca="1" si="15"/>
        <v>0</v>
      </c>
      <c r="BO23" s="32">
        <f t="shared" ca="1" si="16"/>
        <v>0</v>
      </c>
      <c r="BP23" s="32">
        <f t="shared" ca="1" si="17"/>
        <v>0</v>
      </c>
      <c r="BQ23" s="32">
        <f t="shared" ca="1" si="18"/>
        <v>0</v>
      </c>
      <c r="BR23" s="32">
        <f t="shared" ca="1" si="19"/>
        <v>0</v>
      </c>
      <c r="BS23" s="32">
        <f t="shared" ca="1" si="20"/>
        <v>0</v>
      </c>
      <c r="BT23" s="32">
        <f t="shared" ca="1" si="21"/>
        <v>0</v>
      </c>
      <c r="BU23" s="32">
        <f t="shared" ca="1" si="22"/>
        <v>0</v>
      </c>
      <c r="BV23" s="32">
        <f t="shared" ca="1" si="23"/>
        <v>0</v>
      </c>
      <c r="BW23" s="32">
        <f t="shared" ca="1" si="24"/>
        <v>0</v>
      </c>
      <c r="BX23" s="32">
        <f t="shared" ca="1" si="25"/>
        <v>0</v>
      </c>
    </row>
    <row r="24" spans="1:76" x14ac:dyDescent="0.25">
      <c r="A24" t="s">
        <v>462</v>
      </c>
      <c r="B24" s="1" t="s">
        <v>139</v>
      </c>
      <c r="C24" t="str">
        <f t="shared" ca="1" si="1"/>
        <v>BCRK</v>
      </c>
      <c r="D24" t="str">
        <f t="shared" ca="1" si="2"/>
        <v>Bear Creek #1</v>
      </c>
      <c r="E24" s="31">
        <f ca="1">'Module C Corrected'!CW24-'Module C Initial'!CW24</f>
        <v>33.069999999999936</v>
      </c>
      <c r="F24" s="31">
        <f ca="1">'Module C Corrected'!CX24-'Module C Initial'!CX24</f>
        <v>1707.6199999999953</v>
      </c>
      <c r="G24" s="31">
        <f ca="1">'Module C Corrected'!CY24-'Module C Initial'!CY24</f>
        <v>0</v>
      </c>
      <c r="H24" s="31">
        <f ca="1">'Module C Corrected'!CZ24-'Module C Initial'!CZ24</f>
        <v>47.629999999999654</v>
      </c>
      <c r="I24" s="31">
        <f ca="1">'Module C Corrected'!DA24-'Module C Initial'!DA24</f>
        <v>1830.7700000000041</v>
      </c>
      <c r="J24" s="31">
        <f ca="1">'Module C Corrected'!DB24-'Module C Initial'!DB24</f>
        <v>394.72999999999951</v>
      </c>
      <c r="K24" s="31">
        <f ca="1">'Module C Corrected'!DC24-'Module C Initial'!DC24</f>
        <v>1355.4400000000023</v>
      </c>
      <c r="L24" s="31">
        <f ca="1">'Module C Corrected'!DD24-'Module C Initial'!DD24</f>
        <v>965.47000000000116</v>
      </c>
      <c r="M24" s="31">
        <f ca="1">'Module C Corrected'!DE24-'Module C Initial'!DE24</f>
        <v>22.360000000000127</v>
      </c>
      <c r="N24" s="31">
        <f ca="1">'Module C Corrected'!DF24-'Module C Initial'!DF24</f>
        <v>230.14999999999964</v>
      </c>
      <c r="O24" s="31">
        <f ca="1">'Module C Corrected'!DG24-'Module C Initial'!DG24</f>
        <v>134.73999999999978</v>
      </c>
      <c r="P24" s="31">
        <f ca="1">'Module C Corrected'!DH24-'Module C Initial'!DH24</f>
        <v>47.050000000000182</v>
      </c>
      <c r="Q24" s="32">
        <f ca="1">'Module C Corrected'!DI24-'Module C Initial'!DI24</f>
        <v>1.6600000000000001</v>
      </c>
      <c r="R24" s="32">
        <f ca="1">'Module C Corrected'!DJ24-'Module C Initial'!DJ24</f>
        <v>85.38000000000001</v>
      </c>
      <c r="S24" s="32">
        <f ca="1">'Module C Corrected'!DK24-'Module C Initial'!DK24</f>
        <v>0</v>
      </c>
      <c r="T24" s="32">
        <f ca="1">'Module C Corrected'!DL24-'Module C Initial'!DL24</f>
        <v>2.38</v>
      </c>
      <c r="U24" s="32">
        <f ca="1">'Module C Corrected'!DM24-'Module C Initial'!DM24</f>
        <v>91.54</v>
      </c>
      <c r="V24" s="32">
        <f ca="1">'Module C Corrected'!DN24-'Module C Initial'!DN24</f>
        <v>19.739999999999998</v>
      </c>
      <c r="W24" s="32">
        <f ca="1">'Module C Corrected'!DO24-'Module C Initial'!DO24</f>
        <v>67.77000000000001</v>
      </c>
      <c r="X24" s="32">
        <f ca="1">'Module C Corrected'!DP24-'Module C Initial'!DP24</f>
        <v>48.27000000000001</v>
      </c>
      <c r="Y24" s="32">
        <f ca="1">'Module C Corrected'!DQ24-'Module C Initial'!DQ24</f>
        <v>1.1100000000000003</v>
      </c>
      <c r="Z24" s="32">
        <f ca="1">'Module C Corrected'!DR24-'Module C Initial'!DR24</f>
        <v>11.510000000000005</v>
      </c>
      <c r="AA24" s="32">
        <f ca="1">'Module C Corrected'!DS24-'Module C Initial'!DS24</f>
        <v>6.740000000000002</v>
      </c>
      <c r="AB24" s="32">
        <f ca="1">'Module C Corrected'!DT24-'Module C Initial'!DT24</f>
        <v>2.3499999999999979</v>
      </c>
      <c r="AC24" s="31">
        <f ca="1">'Module C Corrected'!DU24-'Module C Initial'!DU24</f>
        <v>6.17</v>
      </c>
      <c r="AD24" s="31">
        <f ca="1">'Module C Corrected'!DV24-'Module C Initial'!DV24</f>
        <v>314.33999999999997</v>
      </c>
      <c r="AE24" s="31">
        <f ca="1">'Module C Corrected'!DW24-'Module C Initial'!DW24</f>
        <v>0</v>
      </c>
      <c r="AF24" s="31">
        <f ca="1">'Module C Corrected'!DX24-'Module C Initial'!DX24</f>
        <v>8.5599999999999987</v>
      </c>
      <c r="AG24" s="31">
        <f ca="1">'Module C Corrected'!DY24-'Module C Initial'!DY24</f>
        <v>324.72999999999996</v>
      </c>
      <c r="AH24" s="31">
        <f ca="1">'Module C Corrected'!DZ24-'Module C Initial'!DZ24</f>
        <v>69.09</v>
      </c>
      <c r="AI24" s="31">
        <f ca="1">'Module C Corrected'!EA24-'Module C Initial'!EA24</f>
        <v>234.18999999999994</v>
      </c>
      <c r="AJ24" s="31">
        <f ca="1">'Module C Corrected'!EB24-'Module C Initial'!EB24</f>
        <v>164.56000000000006</v>
      </c>
      <c r="AK24" s="31">
        <f ca="1">'Module C Corrected'!EC24-'Module C Initial'!EC24</f>
        <v>3.76</v>
      </c>
      <c r="AL24" s="31">
        <f ca="1">'Module C Corrected'!ED24-'Module C Initial'!ED24</f>
        <v>38.169999999999959</v>
      </c>
      <c r="AM24" s="31">
        <f ca="1">'Module C Corrected'!EE24-'Module C Initial'!EE24</f>
        <v>22.039999999999992</v>
      </c>
      <c r="AN24" s="31">
        <f ca="1">'Module C Corrected'!EF24-'Module C Initial'!EF24</f>
        <v>7.5799999999999983</v>
      </c>
      <c r="AO24" s="32">
        <f t="shared" ca="1" si="26"/>
        <v>40.899999999999935</v>
      </c>
      <c r="AP24" s="32">
        <f t="shared" ca="1" si="26"/>
        <v>2107.3399999999956</v>
      </c>
      <c r="AQ24" s="32">
        <f t="shared" ca="1" si="26"/>
        <v>0</v>
      </c>
      <c r="AR24" s="32">
        <f t="shared" ca="1" si="26"/>
        <v>58.569999999999652</v>
      </c>
      <c r="AS24" s="32">
        <f t="shared" ca="1" si="26"/>
        <v>2247.0400000000041</v>
      </c>
      <c r="AT24" s="32">
        <f t="shared" ca="1" si="26"/>
        <v>483.55999999999949</v>
      </c>
      <c r="AU24" s="32">
        <f t="shared" ca="1" si="26"/>
        <v>1657.4000000000024</v>
      </c>
      <c r="AV24" s="32">
        <f t="shared" ca="1" si="26"/>
        <v>1178.3000000000011</v>
      </c>
      <c r="AW24" s="32">
        <f t="shared" ca="1" si="26"/>
        <v>27.230000000000125</v>
      </c>
      <c r="AX24" s="32">
        <f t="shared" ca="1" si="26"/>
        <v>279.82999999999959</v>
      </c>
      <c r="AY24" s="32">
        <f t="shared" ca="1" si="26"/>
        <v>163.51999999999978</v>
      </c>
      <c r="AZ24" s="32">
        <f t="shared" ca="1" si="26"/>
        <v>56.980000000000175</v>
      </c>
      <c r="BA24" s="31">
        <f t="shared" ca="1" si="27"/>
        <v>0.66</v>
      </c>
      <c r="BB24" s="31">
        <f t="shared" ca="1" si="4"/>
        <v>34.14</v>
      </c>
      <c r="BC24" s="31">
        <f t="shared" ca="1" si="5"/>
        <v>0</v>
      </c>
      <c r="BD24" s="31">
        <f t="shared" ca="1" si="6"/>
        <v>0.95</v>
      </c>
      <c r="BE24" s="31">
        <f t="shared" ca="1" si="7"/>
        <v>36.61</v>
      </c>
      <c r="BF24" s="31">
        <f t="shared" ca="1" si="8"/>
        <v>7.89</v>
      </c>
      <c r="BG24" s="31">
        <f t="shared" ca="1" si="9"/>
        <v>27.1</v>
      </c>
      <c r="BH24" s="31">
        <f t="shared" ca="1" si="10"/>
        <v>19.3</v>
      </c>
      <c r="BI24" s="31">
        <f t="shared" ca="1" si="11"/>
        <v>0.45</v>
      </c>
      <c r="BJ24" s="31">
        <f t="shared" ca="1" si="12"/>
        <v>4.5999999999999996</v>
      </c>
      <c r="BK24" s="31">
        <f t="shared" ca="1" si="13"/>
        <v>2.69</v>
      </c>
      <c r="BL24" s="31">
        <f t="shared" ca="1" si="14"/>
        <v>0.94</v>
      </c>
      <c r="BM24" s="32">
        <f t="shared" ca="1" si="28"/>
        <v>41.559999999999931</v>
      </c>
      <c r="BN24" s="32">
        <f t="shared" ca="1" si="15"/>
        <v>2141.4799999999955</v>
      </c>
      <c r="BO24" s="32">
        <f t="shared" ca="1" si="16"/>
        <v>0</v>
      </c>
      <c r="BP24" s="32">
        <f t="shared" ca="1" si="17"/>
        <v>59.519999999999655</v>
      </c>
      <c r="BQ24" s="32">
        <f t="shared" ca="1" si="18"/>
        <v>2283.6500000000042</v>
      </c>
      <c r="BR24" s="32">
        <f t="shared" ca="1" si="19"/>
        <v>491.44999999999948</v>
      </c>
      <c r="BS24" s="32">
        <f t="shared" ca="1" si="20"/>
        <v>1684.5000000000023</v>
      </c>
      <c r="BT24" s="32">
        <f t="shared" ca="1" si="21"/>
        <v>1197.600000000001</v>
      </c>
      <c r="BU24" s="32">
        <f t="shared" ca="1" si="22"/>
        <v>27.680000000000124</v>
      </c>
      <c r="BV24" s="32">
        <f t="shared" ca="1" si="23"/>
        <v>284.42999999999961</v>
      </c>
      <c r="BW24" s="32">
        <f t="shared" ca="1" si="24"/>
        <v>166.20999999999978</v>
      </c>
      <c r="BX24" s="32">
        <f t="shared" ca="1" si="25"/>
        <v>57.920000000000172</v>
      </c>
    </row>
    <row r="25" spans="1:76" x14ac:dyDescent="0.25">
      <c r="A25" t="s">
        <v>461</v>
      </c>
      <c r="B25" s="1" t="s">
        <v>123</v>
      </c>
      <c r="C25" t="str">
        <f t="shared" ca="1" si="1"/>
        <v>BIG</v>
      </c>
      <c r="D25" t="str">
        <f t="shared" ca="1" si="2"/>
        <v>Bighorn Hydro Facility</v>
      </c>
      <c r="E25" s="31">
        <f ca="1">'Module C Corrected'!CW25-'Module C Initial'!CW25</f>
        <v>84.279999999998836</v>
      </c>
      <c r="F25" s="31">
        <f ca="1">'Module C Corrected'!CX25-'Module C Initial'!CX25</f>
        <v>224.45000000001164</v>
      </c>
      <c r="G25" s="31">
        <f ca="1">'Module C Corrected'!CY25-'Module C Initial'!CY25</f>
        <v>174.92000000001281</v>
      </c>
      <c r="H25" s="31">
        <f ca="1">'Module C Corrected'!CZ25-'Module C Initial'!CZ25</f>
        <v>122.70999999999185</v>
      </c>
      <c r="I25" s="31">
        <f ca="1">'Module C Corrected'!DA25-'Module C Initial'!DA25</f>
        <v>139.70999999999185</v>
      </c>
      <c r="J25" s="31">
        <f ca="1">'Module C Corrected'!DB25-'Module C Initial'!DB25</f>
        <v>106.18000000000029</v>
      </c>
      <c r="K25" s="31">
        <f ca="1">'Module C Corrected'!DC25-'Module C Initial'!DC25</f>
        <v>548.4199999999837</v>
      </c>
      <c r="L25" s="31">
        <f ca="1">'Module C Corrected'!DD25-'Module C Initial'!DD25</f>
        <v>200.5</v>
      </c>
      <c r="M25" s="31">
        <f ca="1">'Module C Corrected'!DE25-'Module C Initial'!DE25</f>
        <v>74.760000000002037</v>
      </c>
      <c r="N25" s="31">
        <f ca="1">'Module C Corrected'!DF25-'Module C Initial'!DF25</f>
        <v>103.15999999998894</v>
      </c>
      <c r="O25" s="31">
        <f ca="1">'Module C Corrected'!DG25-'Module C Initial'!DG25</f>
        <v>159.6299999999901</v>
      </c>
      <c r="P25" s="31">
        <f ca="1">'Module C Corrected'!DH25-'Module C Initial'!DH25</f>
        <v>121.38999999999942</v>
      </c>
      <c r="Q25" s="32">
        <f ca="1">'Module C Corrected'!DI25-'Module C Initial'!DI25</f>
        <v>4.2100000000000364</v>
      </c>
      <c r="R25" s="32">
        <f ca="1">'Module C Corrected'!DJ25-'Module C Initial'!DJ25</f>
        <v>11.219999999999345</v>
      </c>
      <c r="S25" s="32">
        <f ca="1">'Module C Corrected'!DK25-'Module C Initial'!DK25</f>
        <v>8.75</v>
      </c>
      <c r="T25" s="32">
        <f ca="1">'Module C Corrected'!DL25-'Module C Initial'!DL25</f>
        <v>6.1300000000001091</v>
      </c>
      <c r="U25" s="32">
        <f ca="1">'Module C Corrected'!DM25-'Module C Initial'!DM25</f>
        <v>6.9800000000000182</v>
      </c>
      <c r="V25" s="32">
        <f ca="1">'Module C Corrected'!DN25-'Module C Initial'!DN25</f>
        <v>5.3099999999999454</v>
      </c>
      <c r="W25" s="32">
        <f ca="1">'Module C Corrected'!DO25-'Module C Initial'!DO25</f>
        <v>27.420000000001892</v>
      </c>
      <c r="X25" s="32">
        <f ca="1">'Module C Corrected'!DP25-'Module C Initial'!DP25</f>
        <v>10.029999999999745</v>
      </c>
      <c r="Y25" s="32">
        <f ca="1">'Module C Corrected'!DQ25-'Module C Initial'!DQ25</f>
        <v>3.7400000000002365</v>
      </c>
      <c r="Z25" s="32">
        <f ca="1">'Module C Corrected'!DR25-'Module C Initial'!DR25</f>
        <v>5.1599999999998545</v>
      </c>
      <c r="AA25" s="32">
        <f ca="1">'Module C Corrected'!DS25-'Module C Initial'!DS25</f>
        <v>7.9799999999995634</v>
      </c>
      <c r="AB25" s="32">
        <f ca="1">'Module C Corrected'!DT25-'Module C Initial'!DT25</f>
        <v>6.0700000000001637</v>
      </c>
      <c r="AC25" s="31">
        <f ca="1">'Module C Corrected'!DU25-'Module C Initial'!DU25</f>
        <v>15.710000000000946</v>
      </c>
      <c r="AD25" s="31">
        <f ca="1">'Module C Corrected'!DV25-'Module C Initial'!DV25</f>
        <v>41.31000000000131</v>
      </c>
      <c r="AE25" s="31">
        <f ca="1">'Module C Corrected'!DW25-'Module C Initial'!DW25</f>
        <v>31.829999999998108</v>
      </c>
      <c r="AF25" s="31">
        <f ca="1">'Module C Corrected'!DX25-'Module C Initial'!DX25</f>
        <v>22.039999999999054</v>
      </c>
      <c r="AG25" s="31">
        <f ca="1">'Module C Corrected'!DY25-'Module C Initial'!DY25</f>
        <v>24.780000000000655</v>
      </c>
      <c r="AH25" s="31">
        <f ca="1">'Module C Corrected'!DZ25-'Module C Initial'!DZ25</f>
        <v>18.579999999999927</v>
      </c>
      <c r="AI25" s="31">
        <f ca="1">'Module C Corrected'!EA25-'Module C Initial'!EA25</f>
        <v>94.75</v>
      </c>
      <c r="AJ25" s="31">
        <f ca="1">'Module C Corrected'!EB25-'Module C Initial'!EB25</f>
        <v>34.180000000000291</v>
      </c>
      <c r="AK25" s="31">
        <f ca="1">'Module C Corrected'!EC25-'Module C Initial'!EC25</f>
        <v>12.5600000000004</v>
      </c>
      <c r="AL25" s="31">
        <f ca="1">'Module C Corrected'!ED25-'Module C Initial'!ED25</f>
        <v>17.110000000000582</v>
      </c>
      <c r="AM25" s="31">
        <f ca="1">'Module C Corrected'!EE25-'Module C Initial'!EE25</f>
        <v>26.100000000002183</v>
      </c>
      <c r="AN25" s="31">
        <f ca="1">'Module C Corrected'!EF25-'Module C Initial'!EF25</f>
        <v>19.579999999999927</v>
      </c>
      <c r="AO25" s="32">
        <f t="shared" ca="1" si="26"/>
        <v>104.19999999999982</v>
      </c>
      <c r="AP25" s="32">
        <f t="shared" ca="1" si="26"/>
        <v>276.9800000000123</v>
      </c>
      <c r="AQ25" s="32">
        <f t="shared" ca="1" si="26"/>
        <v>215.50000000001091</v>
      </c>
      <c r="AR25" s="32">
        <f t="shared" ca="1" si="26"/>
        <v>150.87999999999101</v>
      </c>
      <c r="AS25" s="32">
        <f t="shared" ca="1" si="26"/>
        <v>171.46999999999252</v>
      </c>
      <c r="AT25" s="32">
        <f t="shared" ca="1" si="26"/>
        <v>130.07000000000016</v>
      </c>
      <c r="AU25" s="32">
        <f t="shared" ca="1" si="26"/>
        <v>670.58999999998559</v>
      </c>
      <c r="AV25" s="32">
        <f t="shared" ca="1" si="26"/>
        <v>244.71000000000004</v>
      </c>
      <c r="AW25" s="32">
        <f t="shared" ca="1" si="26"/>
        <v>91.060000000002674</v>
      </c>
      <c r="AX25" s="32">
        <f t="shared" ca="1" si="26"/>
        <v>125.42999999998938</v>
      </c>
      <c r="AY25" s="32">
        <f t="shared" ca="1" si="26"/>
        <v>193.70999999999185</v>
      </c>
      <c r="AZ25" s="32">
        <f t="shared" ca="1" si="26"/>
        <v>147.03999999999951</v>
      </c>
      <c r="BA25" s="31">
        <f t="shared" ca="1" si="27"/>
        <v>1.69</v>
      </c>
      <c r="BB25" s="31">
        <f t="shared" ca="1" si="4"/>
        <v>4.49</v>
      </c>
      <c r="BC25" s="31">
        <f t="shared" ca="1" si="5"/>
        <v>3.5</v>
      </c>
      <c r="BD25" s="31">
        <f t="shared" ca="1" si="6"/>
        <v>2.4500000000000002</v>
      </c>
      <c r="BE25" s="31">
        <f t="shared" ca="1" si="7"/>
        <v>2.79</v>
      </c>
      <c r="BF25" s="31">
        <f t="shared" ca="1" si="8"/>
        <v>2.12</v>
      </c>
      <c r="BG25" s="31">
        <f t="shared" ca="1" si="9"/>
        <v>10.97</v>
      </c>
      <c r="BH25" s="31">
        <f t="shared" ca="1" si="10"/>
        <v>4.01</v>
      </c>
      <c r="BI25" s="31">
        <f t="shared" ca="1" si="11"/>
        <v>1.49</v>
      </c>
      <c r="BJ25" s="31">
        <f t="shared" ca="1" si="12"/>
        <v>2.06</v>
      </c>
      <c r="BK25" s="31">
        <f t="shared" ca="1" si="13"/>
        <v>3.19</v>
      </c>
      <c r="BL25" s="31">
        <f t="shared" ca="1" si="14"/>
        <v>2.4300000000000002</v>
      </c>
      <c r="BM25" s="32">
        <f t="shared" ca="1" si="28"/>
        <v>105.88999999999982</v>
      </c>
      <c r="BN25" s="32">
        <f t="shared" ca="1" si="15"/>
        <v>281.47000000001231</v>
      </c>
      <c r="BO25" s="32">
        <f t="shared" ca="1" si="16"/>
        <v>219.00000000001091</v>
      </c>
      <c r="BP25" s="32">
        <f t="shared" ca="1" si="17"/>
        <v>153.329999999991</v>
      </c>
      <c r="BQ25" s="32">
        <f t="shared" ca="1" si="18"/>
        <v>174.25999999999252</v>
      </c>
      <c r="BR25" s="32">
        <f t="shared" ca="1" si="19"/>
        <v>132.19000000000017</v>
      </c>
      <c r="BS25" s="32">
        <f t="shared" ca="1" si="20"/>
        <v>681.55999999998562</v>
      </c>
      <c r="BT25" s="32">
        <f t="shared" ca="1" si="21"/>
        <v>248.72000000000003</v>
      </c>
      <c r="BU25" s="32">
        <f t="shared" ca="1" si="22"/>
        <v>92.550000000002669</v>
      </c>
      <c r="BV25" s="32">
        <f t="shared" ca="1" si="23"/>
        <v>127.48999999998938</v>
      </c>
      <c r="BW25" s="32">
        <f t="shared" ca="1" si="24"/>
        <v>196.89999999999185</v>
      </c>
      <c r="BX25" s="32">
        <f t="shared" ca="1" si="25"/>
        <v>149.46999999999952</v>
      </c>
    </row>
    <row r="26" spans="1:76" x14ac:dyDescent="0.25">
      <c r="A26" t="s">
        <v>461</v>
      </c>
      <c r="B26" s="1" t="s">
        <v>124</v>
      </c>
      <c r="C26" t="str">
        <f t="shared" ca="1" si="1"/>
        <v>BPW</v>
      </c>
      <c r="D26" t="str">
        <f t="shared" ca="1" si="2"/>
        <v>Bearspaw Hydro Facility</v>
      </c>
      <c r="E26" s="31">
        <f ca="1">'Module C Corrected'!CW26-'Module C Initial'!CW26</f>
        <v>185</v>
      </c>
      <c r="F26" s="31">
        <f ca="1">'Module C Corrected'!CX26-'Module C Initial'!CX26</f>
        <v>280.02000000000044</v>
      </c>
      <c r="G26" s="31">
        <f ca="1">'Module C Corrected'!CY26-'Module C Initial'!CY26</f>
        <v>150.3100000000004</v>
      </c>
      <c r="H26" s="31">
        <f ca="1">'Module C Corrected'!CZ26-'Module C Initial'!CZ26</f>
        <v>112.47000000000025</v>
      </c>
      <c r="I26" s="31">
        <f ca="1">'Module C Corrected'!DA26-'Module C Initial'!DA26</f>
        <v>365.38999999999942</v>
      </c>
      <c r="J26" s="31">
        <f ca="1">'Module C Corrected'!DB26-'Module C Initial'!DB26</f>
        <v>330.22000000000116</v>
      </c>
      <c r="K26" s="31">
        <f ca="1">'Module C Corrected'!DC26-'Module C Initial'!DC26</f>
        <v>976.91999999999825</v>
      </c>
      <c r="L26" s="31">
        <f ca="1">'Module C Corrected'!DD26-'Module C Initial'!DD26</f>
        <v>305.04999999999927</v>
      </c>
      <c r="M26" s="31">
        <f ca="1">'Module C Corrected'!DE26-'Module C Initial'!DE26</f>
        <v>136.40999999999985</v>
      </c>
      <c r="N26" s="31">
        <f ca="1">'Module C Corrected'!DF26-'Module C Initial'!DF26</f>
        <v>119.76999999999862</v>
      </c>
      <c r="O26" s="31">
        <f ca="1">'Module C Corrected'!DG26-'Module C Initial'!DG26</f>
        <v>134.11000000000058</v>
      </c>
      <c r="P26" s="31">
        <f ca="1">'Module C Corrected'!DH26-'Module C Initial'!DH26</f>
        <v>93.219999999999345</v>
      </c>
      <c r="Q26" s="32">
        <f ca="1">'Module C Corrected'!DI26-'Module C Initial'!DI26</f>
        <v>9.25</v>
      </c>
      <c r="R26" s="32">
        <f ca="1">'Module C Corrected'!DJ26-'Module C Initial'!DJ26</f>
        <v>14</v>
      </c>
      <c r="S26" s="32">
        <f ca="1">'Module C Corrected'!DK26-'Module C Initial'!DK26</f>
        <v>7.5099999999999909</v>
      </c>
      <c r="T26" s="32">
        <f ca="1">'Module C Corrected'!DL26-'Module C Initial'!DL26</f>
        <v>5.6299999999999955</v>
      </c>
      <c r="U26" s="32">
        <f ca="1">'Module C Corrected'!DM26-'Module C Initial'!DM26</f>
        <v>18.269999999999982</v>
      </c>
      <c r="V26" s="32">
        <f ca="1">'Module C Corrected'!DN26-'Module C Initial'!DN26</f>
        <v>16.509999999999991</v>
      </c>
      <c r="W26" s="32">
        <f ca="1">'Module C Corrected'!DO26-'Module C Initial'!DO26</f>
        <v>48.840000000000146</v>
      </c>
      <c r="X26" s="32">
        <f ca="1">'Module C Corrected'!DP26-'Module C Initial'!DP26</f>
        <v>15.25</v>
      </c>
      <c r="Y26" s="32">
        <f ca="1">'Module C Corrected'!DQ26-'Module C Initial'!DQ26</f>
        <v>6.8199999999999932</v>
      </c>
      <c r="Z26" s="32">
        <f ca="1">'Module C Corrected'!DR26-'Module C Initial'!DR26</f>
        <v>5.9899999999999523</v>
      </c>
      <c r="AA26" s="32">
        <f ca="1">'Module C Corrected'!DS26-'Module C Initial'!DS26</f>
        <v>6.6999999999999886</v>
      </c>
      <c r="AB26" s="32">
        <f ca="1">'Module C Corrected'!DT26-'Module C Initial'!DT26</f>
        <v>4.660000000000025</v>
      </c>
      <c r="AC26" s="31">
        <f ca="1">'Module C Corrected'!DU26-'Module C Initial'!DU26</f>
        <v>34.479999999999791</v>
      </c>
      <c r="AD26" s="31">
        <f ca="1">'Module C Corrected'!DV26-'Module C Initial'!DV26</f>
        <v>51.549999999999727</v>
      </c>
      <c r="AE26" s="31">
        <f ca="1">'Module C Corrected'!DW26-'Module C Initial'!DW26</f>
        <v>27.349999999999909</v>
      </c>
      <c r="AF26" s="31">
        <f ca="1">'Module C Corrected'!DX26-'Module C Initial'!DX26</f>
        <v>20.200000000000045</v>
      </c>
      <c r="AG26" s="31">
        <f ca="1">'Module C Corrected'!DY26-'Module C Initial'!DY26</f>
        <v>64.809999999999945</v>
      </c>
      <c r="AH26" s="31">
        <f ca="1">'Module C Corrected'!DZ26-'Module C Initial'!DZ26</f>
        <v>57.800000000000182</v>
      </c>
      <c r="AI26" s="31">
        <f ca="1">'Module C Corrected'!EA26-'Module C Initial'!EA26</f>
        <v>168.79000000000087</v>
      </c>
      <c r="AJ26" s="31">
        <f ca="1">'Module C Corrected'!EB26-'Module C Initial'!EB26</f>
        <v>52</v>
      </c>
      <c r="AK26" s="31">
        <f ca="1">'Module C Corrected'!EC26-'Module C Initial'!EC26</f>
        <v>22.930000000000064</v>
      </c>
      <c r="AL26" s="31">
        <f ca="1">'Module C Corrected'!ED26-'Module C Initial'!ED26</f>
        <v>19.869999999999891</v>
      </c>
      <c r="AM26" s="31">
        <f ca="1">'Module C Corrected'!EE26-'Module C Initial'!EE26</f>
        <v>21.929999999999836</v>
      </c>
      <c r="AN26" s="31">
        <f ca="1">'Module C Corrected'!EF26-'Module C Initial'!EF26</f>
        <v>15.029999999999973</v>
      </c>
      <c r="AO26" s="32">
        <f t="shared" ca="1" si="26"/>
        <v>228.72999999999979</v>
      </c>
      <c r="AP26" s="32">
        <f t="shared" ca="1" si="26"/>
        <v>345.57000000000016</v>
      </c>
      <c r="AQ26" s="32">
        <f t="shared" ca="1" si="26"/>
        <v>185.1700000000003</v>
      </c>
      <c r="AR26" s="32">
        <f t="shared" ca="1" si="26"/>
        <v>138.3000000000003</v>
      </c>
      <c r="AS26" s="32">
        <f t="shared" ca="1" si="26"/>
        <v>448.46999999999935</v>
      </c>
      <c r="AT26" s="32">
        <f t="shared" ca="1" si="26"/>
        <v>404.53000000000134</v>
      </c>
      <c r="AU26" s="32">
        <f t="shared" ca="1" si="26"/>
        <v>1194.5499999999993</v>
      </c>
      <c r="AV26" s="32">
        <f t="shared" ca="1" si="26"/>
        <v>372.29999999999927</v>
      </c>
      <c r="AW26" s="32">
        <f t="shared" ca="1" si="26"/>
        <v>166.15999999999991</v>
      </c>
      <c r="AX26" s="32">
        <f t="shared" ca="1" si="26"/>
        <v>145.62999999999846</v>
      </c>
      <c r="AY26" s="32">
        <f t="shared" ca="1" si="26"/>
        <v>162.74000000000041</v>
      </c>
      <c r="AZ26" s="32">
        <f t="shared" ca="1" si="26"/>
        <v>112.90999999999934</v>
      </c>
      <c r="BA26" s="31">
        <f t="shared" ca="1" si="27"/>
        <v>3.7</v>
      </c>
      <c r="BB26" s="31">
        <f t="shared" ca="1" si="4"/>
        <v>5.6</v>
      </c>
      <c r="BC26" s="31">
        <f t="shared" ca="1" si="5"/>
        <v>3.01</v>
      </c>
      <c r="BD26" s="31">
        <f t="shared" ca="1" si="6"/>
        <v>2.25</v>
      </c>
      <c r="BE26" s="31">
        <f t="shared" ca="1" si="7"/>
        <v>7.31</v>
      </c>
      <c r="BF26" s="31">
        <f t="shared" ca="1" si="8"/>
        <v>6.6</v>
      </c>
      <c r="BG26" s="31">
        <f t="shared" ca="1" si="9"/>
        <v>19.53</v>
      </c>
      <c r="BH26" s="31">
        <f t="shared" ca="1" si="10"/>
        <v>6.1</v>
      </c>
      <c r="BI26" s="31">
        <f t="shared" ca="1" si="11"/>
        <v>2.73</v>
      </c>
      <c r="BJ26" s="31">
        <f t="shared" ca="1" si="12"/>
        <v>2.39</v>
      </c>
      <c r="BK26" s="31">
        <f t="shared" ca="1" si="13"/>
        <v>2.68</v>
      </c>
      <c r="BL26" s="31">
        <f t="shared" ca="1" si="14"/>
        <v>1.86</v>
      </c>
      <c r="BM26" s="32">
        <f t="shared" ca="1" si="28"/>
        <v>232.42999999999978</v>
      </c>
      <c r="BN26" s="32">
        <f t="shared" ca="1" si="15"/>
        <v>351.17000000000019</v>
      </c>
      <c r="BO26" s="32">
        <f t="shared" ca="1" si="16"/>
        <v>188.18000000000029</v>
      </c>
      <c r="BP26" s="32">
        <f t="shared" ca="1" si="17"/>
        <v>140.5500000000003</v>
      </c>
      <c r="BQ26" s="32">
        <f t="shared" ca="1" si="18"/>
        <v>455.77999999999935</v>
      </c>
      <c r="BR26" s="32">
        <f t="shared" ca="1" si="19"/>
        <v>411.13000000000136</v>
      </c>
      <c r="BS26" s="32">
        <f t="shared" ca="1" si="20"/>
        <v>1214.0799999999992</v>
      </c>
      <c r="BT26" s="32">
        <f t="shared" ca="1" si="21"/>
        <v>378.3999999999993</v>
      </c>
      <c r="BU26" s="32">
        <f t="shared" ca="1" si="22"/>
        <v>168.8899999999999</v>
      </c>
      <c r="BV26" s="32">
        <f t="shared" ca="1" si="23"/>
        <v>148.01999999999845</v>
      </c>
      <c r="BW26" s="32">
        <f t="shared" ca="1" si="24"/>
        <v>165.42000000000041</v>
      </c>
      <c r="BX26" s="32">
        <f t="shared" ca="1" si="25"/>
        <v>114.76999999999934</v>
      </c>
    </row>
    <row r="27" spans="1:76" x14ac:dyDescent="0.25">
      <c r="A27" t="s">
        <v>463</v>
      </c>
      <c r="B27" s="1" t="s">
        <v>12</v>
      </c>
      <c r="C27" t="str">
        <f t="shared" ca="1" si="1"/>
        <v>BR3</v>
      </c>
      <c r="D27" t="str">
        <f t="shared" ca="1" si="2"/>
        <v>Battle River #3</v>
      </c>
      <c r="E27" s="31">
        <f ca="1">'Module C Corrected'!CW27-'Module C Initial'!CW27</f>
        <v>-8275.4499999999825</v>
      </c>
      <c r="F27" s="31">
        <f ca="1">'Module C Corrected'!CX27-'Module C Initial'!CX27</f>
        <v>-20796.739999999998</v>
      </c>
      <c r="G27" s="31">
        <f ca="1">'Module C Corrected'!CY27-'Module C Initial'!CY27</f>
        <v>-9232.1600000000035</v>
      </c>
      <c r="H27" s="31">
        <f ca="1">'Module C Corrected'!CZ27-'Module C Initial'!CZ27</f>
        <v>-4963.820000000007</v>
      </c>
      <c r="I27" s="31">
        <f ca="1">'Module C Corrected'!DA27-'Module C Initial'!DA27</f>
        <v>-8950.8299999999872</v>
      </c>
      <c r="J27" s="31">
        <f ca="1">'Module C Corrected'!DB27-'Module C Initial'!DB27</f>
        <v>-5984.0899999999965</v>
      </c>
      <c r="K27" s="31">
        <f ca="1">'Module C Corrected'!DC27-'Module C Initial'!DC27</f>
        <v>-23252.760000000009</v>
      </c>
      <c r="L27" s="31">
        <f ca="1">'Module C Corrected'!DD27-'Module C Initial'!DD27</f>
        <v>-8548.4500000000153</v>
      </c>
      <c r="M27" s="31">
        <f ca="1">'Module C Corrected'!DE27-'Module C Initial'!DE27</f>
        <v>-3816.3400000000111</v>
      </c>
      <c r="N27" s="31">
        <f ca="1">'Module C Corrected'!DF27-'Module C Initial'!DF27</f>
        <v>-3603.6899999999878</v>
      </c>
      <c r="O27" s="31">
        <f ca="1">'Module C Corrected'!DG27-'Module C Initial'!DG27</f>
        <v>-5466.1300000000047</v>
      </c>
      <c r="P27" s="31">
        <f ca="1">'Module C Corrected'!DH27-'Module C Initial'!DH27</f>
        <v>-3256.5299999999988</v>
      </c>
      <c r="Q27" s="32">
        <f ca="1">'Module C Corrected'!DI27-'Module C Initial'!DI27</f>
        <v>-413.77</v>
      </c>
      <c r="R27" s="32">
        <f ca="1">'Module C Corrected'!DJ27-'Module C Initial'!DJ27</f>
        <v>-1039.8399999999997</v>
      </c>
      <c r="S27" s="32">
        <f ca="1">'Module C Corrected'!DK27-'Module C Initial'!DK27</f>
        <v>-461.6099999999999</v>
      </c>
      <c r="T27" s="32">
        <f ca="1">'Module C Corrected'!DL27-'Module C Initial'!DL27</f>
        <v>-248.19000000000005</v>
      </c>
      <c r="U27" s="32">
        <f ca="1">'Module C Corrected'!DM27-'Module C Initial'!DM27</f>
        <v>-447.54000000000008</v>
      </c>
      <c r="V27" s="32">
        <f ca="1">'Module C Corrected'!DN27-'Module C Initial'!DN27</f>
        <v>-299.19999999999993</v>
      </c>
      <c r="W27" s="32">
        <f ca="1">'Module C Corrected'!DO27-'Module C Initial'!DO27</f>
        <v>-1162.6400000000003</v>
      </c>
      <c r="X27" s="32">
        <f ca="1">'Module C Corrected'!DP27-'Module C Initial'!DP27</f>
        <v>-427.41999999999985</v>
      </c>
      <c r="Y27" s="32">
        <f ca="1">'Module C Corrected'!DQ27-'Module C Initial'!DQ27</f>
        <v>-190.81999999999994</v>
      </c>
      <c r="Z27" s="32">
        <f ca="1">'Module C Corrected'!DR27-'Module C Initial'!DR27</f>
        <v>-180.19000000000005</v>
      </c>
      <c r="AA27" s="32">
        <f ca="1">'Module C Corrected'!DS27-'Module C Initial'!DS27</f>
        <v>-273.30999999999995</v>
      </c>
      <c r="AB27" s="32">
        <f ca="1">'Module C Corrected'!DT27-'Module C Initial'!DT27</f>
        <v>-162.81999999999994</v>
      </c>
      <c r="AC27" s="31">
        <f ca="1">'Module C Corrected'!DU27-'Module C Initial'!DU27</f>
        <v>-1542.6599999999999</v>
      </c>
      <c r="AD27" s="31">
        <f ca="1">'Module C Corrected'!DV27-'Module C Initial'!DV27</f>
        <v>-3828.24</v>
      </c>
      <c r="AE27" s="31">
        <f ca="1">'Module C Corrected'!DW27-'Module C Initial'!DW27</f>
        <v>-1679.9700000000003</v>
      </c>
      <c r="AF27" s="31">
        <f ca="1">'Module C Corrected'!DX27-'Module C Initial'!DX27</f>
        <v>-891.6700000000003</v>
      </c>
      <c r="AG27" s="31">
        <f ca="1">'Module C Corrected'!DY27-'Module C Initial'!DY27</f>
        <v>-1587.6400000000003</v>
      </c>
      <c r="AH27" s="31">
        <f ca="1">'Module C Corrected'!DZ27-'Module C Initial'!DZ27</f>
        <v>-1047.44</v>
      </c>
      <c r="AI27" s="31">
        <f ca="1">'Module C Corrected'!EA27-'Module C Initial'!EA27</f>
        <v>-4017.5500000000011</v>
      </c>
      <c r="AJ27" s="31">
        <f ca="1">'Module C Corrected'!EB27-'Module C Initial'!EB27</f>
        <v>-1457.0199999999995</v>
      </c>
      <c r="AK27" s="31">
        <f ca="1">'Module C Corrected'!EC27-'Module C Initial'!EC27</f>
        <v>-641.54999999999973</v>
      </c>
      <c r="AL27" s="31">
        <f ca="1">'Module C Corrected'!ED27-'Module C Initial'!ED27</f>
        <v>-597.65999999999985</v>
      </c>
      <c r="AM27" s="31">
        <f ca="1">'Module C Corrected'!EE27-'Module C Initial'!EE27</f>
        <v>-893.77000000000044</v>
      </c>
      <c r="AN27" s="31">
        <f ca="1">'Module C Corrected'!EF27-'Module C Initial'!EF27</f>
        <v>-525.10999999999967</v>
      </c>
      <c r="AO27" s="32">
        <f t="shared" ca="1" si="26"/>
        <v>-10231.879999999983</v>
      </c>
      <c r="AP27" s="32">
        <f t="shared" ca="1" si="26"/>
        <v>-25664.82</v>
      </c>
      <c r="AQ27" s="32">
        <f t="shared" ca="1" si="26"/>
        <v>-11373.740000000005</v>
      </c>
      <c r="AR27" s="32">
        <f t="shared" ca="1" si="26"/>
        <v>-6103.6800000000076</v>
      </c>
      <c r="AS27" s="32">
        <f t="shared" ca="1" si="26"/>
        <v>-10986.009999999987</v>
      </c>
      <c r="AT27" s="32">
        <f t="shared" ca="1" si="26"/>
        <v>-7330.7299999999959</v>
      </c>
      <c r="AU27" s="32">
        <f t="shared" ca="1" si="26"/>
        <v>-28432.950000000012</v>
      </c>
      <c r="AV27" s="32">
        <f t="shared" ca="1" si="26"/>
        <v>-10432.890000000014</v>
      </c>
      <c r="AW27" s="32">
        <f t="shared" ca="1" si="26"/>
        <v>-4648.71000000001</v>
      </c>
      <c r="AX27" s="32">
        <f t="shared" ca="1" si="26"/>
        <v>-4381.5399999999881</v>
      </c>
      <c r="AY27" s="32">
        <f t="shared" ca="1" si="26"/>
        <v>-6633.2100000000046</v>
      </c>
      <c r="AZ27" s="32">
        <f t="shared" ca="1" si="26"/>
        <v>-3944.4599999999982</v>
      </c>
      <c r="BA27" s="31">
        <f t="shared" ca="1" si="27"/>
        <v>-165.47</v>
      </c>
      <c r="BB27" s="31">
        <f t="shared" ca="1" si="4"/>
        <v>-415.84</v>
      </c>
      <c r="BC27" s="31">
        <f t="shared" ca="1" si="5"/>
        <v>-184.6</v>
      </c>
      <c r="BD27" s="31">
        <f t="shared" ca="1" si="6"/>
        <v>-99.25</v>
      </c>
      <c r="BE27" s="31">
        <f t="shared" ca="1" si="7"/>
        <v>-178.98</v>
      </c>
      <c r="BF27" s="31">
        <f t="shared" ca="1" si="8"/>
        <v>-119.65</v>
      </c>
      <c r="BG27" s="31">
        <f t="shared" ca="1" si="9"/>
        <v>-464.95</v>
      </c>
      <c r="BH27" s="31">
        <f t="shared" ca="1" si="10"/>
        <v>-170.93</v>
      </c>
      <c r="BI27" s="31">
        <f t="shared" ca="1" si="11"/>
        <v>-76.31</v>
      </c>
      <c r="BJ27" s="31">
        <f t="shared" ca="1" si="12"/>
        <v>-72.06</v>
      </c>
      <c r="BK27" s="31">
        <f t="shared" ca="1" si="13"/>
        <v>-109.3</v>
      </c>
      <c r="BL27" s="31">
        <f t="shared" ca="1" si="14"/>
        <v>-65.12</v>
      </c>
      <c r="BM27" s="32">
        <f t="shared" ca="1" si="28"/>
        <v>-10397.349999999982</v>
      </c>
      <c r="BN27" s="32">
        <f t="shared" ca="1" si="15"/>
        <v>-26080.66</v>
      </c>
      <c r="BO27" s="32">
        <f t="shared" ca="1" si="16"/>
        <v>-11558.340000000006</v>
      </c>
      <c r="BP27" s="32">
        <f t="shared" ca="1" si="17"/>
        <v>-6202.9300000000076</v>
      </c>
      <c r="BQ27" s="32">
        <f t="shared" ca="1" si="18"/>
        <v>-11164.989999999987</v>
      </c>
      <c r="BR27" s="32">
        <f t="shared" ca="1" si="19"/>
        <v>-7450.3799999999956</v>
      </c>
      <c r="BS27" s="32">
        <f t="shared" ca="1" si="20"/>
        <v>-28897.900000000012</v>
      </c>
      <c r="BT27" s="32">
        <f t="shared" ca="1" si="21"/>
        <v>-10603.820000000014</v>
      </c>
      <c r="BU27" s="32">
        <f t="shared" ca="1" si="22"/>
        <v>-4725.0200000000104</v>
      </c>
      <c r="BV27" s="32">
        <f t="shared" ca="1" si="23"/>
        <v>-4453.5999999999885</v>
      </c>
      <c r="BW27" s="32">
        <f t="shared" ca="1" si="24"/>
        <v>-6742.5100000000048</v>
      </c>
      <c r="BX27" s="32">
        <f t="shared" ca="1" si="25"/>
        <v>-4009.5799999999981</v>
      </c>
    </row>
    <row r="28" spans="1:76" x14ac:dyDescent="0.25">
      <c r="A28" t="s">
        <v>463</v>
      </c>
      <c r="B28" s="1" t="s">
        <v>13</v>
      </c>
      <c r="C28" t="str">
        <f t="shared" ca="1" si="1"/>
        <v>BR4</v>
      </c>
      <c r="D28" t="str">
        <f t="shared" ca="1" si="2"/>
        <v>Battle River #4</v>
      </c>
      <c r="E28" s="31">
        <f ca="1">'Module C Corrected'!CW28-'Module C Initial'!CW28</f>
        <v>-9261.9599999999919</v>
      </c>
      <c r="F28" s="31">
        <f ca="1">'Module C Corrected'!CX28-'Module C Initial'!CX28</f>
        <v>-19715.140000000014</v>
      </c>
      <c r="G28" s="31">
        <f ca="1">'Module C Corrected'!CY28-'Module C Initial'!CY28</f>
        <v>-7984.3500000000058</v>
      </c>
      <c r="H28" s="31">
        <f ca="1">'Module C Corrected'!CZ28-'Module C Initial'!CZ28</f>
        <v>-5706.460000000021</v>
      </c>
      <c r="I28" s="31">
        <f ca="1">'Module C Corrected'!DA28-'Module C Initial'!DA28</f>
        <v>-9875.609999999986</v>
      </c>
      <c r="J28" s="31">
        <f ca="1">'Module C Corrected'!DB28-'Module C Initial'!DB28</f>
        <v>-7186.5100000000093</v>
      </c>
      <c r="K28" s="31">
        <f ca="1">'Module C Corrected'!DC28-'Module C Initial'!DC28</f>
        <v>-25118.260000000009</v>
      </c>
      <c r="L28" s="31">
        <f ca="1">'Module C Corrected'!DD28-'Module C Initial'!DD28</f>
        <v>-7941.6499999999942</v>
      </c>
      <c r="M28" s="31">
        <f ca="1">'Module C Corrected'!DE28-'Module C Initial'!DE28</f>
        <v>-4264.0500000000029</v>
      </c>
      <c r="N28" s="31">
        <f ca="1">'Module C Corrected'!DF28-'Module C Initial'!DF28</f>
        <v>-5416.070000000007</v>
      </c>
      <c r="O28" s="31">
        <f ca="1">'Module C Corrected'!DG28-'Module C Initial'!DG28</f>
        <v>-7646.4400000000023</v>
      </c>
      <c r="P28" s="31">
        <f ca="1">'Module C Corrected'!DH28-'Module C Initial'!DH28</f>
        <v>-5375.75</v>
      </c>
      <c r="Q28" s="32">
        <f ca="1">'Module C Corrected'!DI28-'Module C Initial'!DI28</f>
        <v>-463.10000000000014</v>
      </c>
      <c r="R28" s="32">
        <f ca="1">'Module C Corrected'!DJ28-'Module C Initial'!DJ28</f>
        <v>-985.75999999999976</v>
      </c>
      <c r="S28" s="32">
        <f ca="1">'Module C Corrected'!DK28-'Module C Initial'!DK28</f>
        <v>-399.22</v>
      </c>
      <c r="T28" s="32">
        <f ca="1">'Module C Corrected'!DL28-'Module C Initial'!DL28</f>
        <v>-285.32000000000005</v>
      </c>
      <c r="U28" s="32">
        <f ca="1">'Module C Corrected'!DM28-'Module C Initial'!DM28</f>
        <v>-493.78</v>
      </c>
      <c r="V28" s="32">
        <f ca="1">'Module C Corrected'!DN28-'Module C Initial'!DN28</f>
        <v>-359.31999999999994</v>
      </c>
      <c r="W28" s="32">
        <f ca="1">'Module C Corrected'!DO28-'Module C Initial'!DO28</f>
        <v>-1255.9099999999999</v>
      </c>
      <c r="X28" s="32">
        <f ca="1">'Module C Corrected'!DP28-'Module C Initial'!DP28</f>
        <v>-397.08000000000015</v>
      </c>
      <c r="Y28" s="32">
        <f ca="1">'Module C Corrected'!DQ28-'Module C Initial'!DQ28</f>
        <v>-213.20000000000005</v>
      </c>
      <c r="Z28" s="32">
        <f ca="1">'Module C Corrected'!DR28-'Module C Initial'!DR28</f>
        <v>-270.80999999999995</v>
      </c>
      <c r="AA28" s="32">
        <f ca="1">'Module C Corrected'!DS28-'Module C Initial'!DS28</f>
        <v>-382.32000000000016</v>
      </c>
      <c r="AB28" s="32">
        <f ca="1">'Module C Corrected'!DT28-'Module C Initial'!DT28</f>
        <v>-268.78999999999974</v>
      </c>
      <c r="AC28" s="31">
        <f ca="1">'Module C Corrected'!DU28-'Module C Initial'!DU28</f>
        <v>-1726.5600000000004</v>
      </c>
      <c r="AD28" s="31">
        <f ca="1">'Module C Corrected'!DV28-'Module C Initial'!DV28</f>
        <v>-3629.1399999999994</v>
      </c>
      <c r="AE28" s="31">
        <f ca="1">'Module C Corrected'!DW28-'Module C Initial'!DW28</f>
        <v>-1452.9099999999999</v>
      </c>
      <c r="AF28" s="31">
        <f ca="1">'Module C Corrected'!DX28-'Module C Initial'!DX28</f>
        <v>-1025.0700000000006</v>
      </c>
      <c r="AG28" s="31">
        <f ca="1">'Module C Corrected'!DY28-'Module C Initial'!DY28</f>
        <v>-1751.67</v>
      </c>
      <c r="AH28" s="31">
        <f ca="1">'Module C Corrected'!DZ28-'Module C Initial'!DZ28</f>
        <v>-1257.9099999999999</v>
      </c>
      <c r="AI28" s="31">
        <f ca="1">'Module C Corrected'!EA28-'Module C Initial'!EA28</f>
        <v>-4339.869999999999</v>
      </c>
      <c r="AJ28" s="31">
        <f ca="1">'Module C Corrected'!EB28-'Module C Initial'!EB28</f>
        <v>-1353.5900000000001</v>
      </c>
      <c r="AK28" s="31">
        <f ca="1">'Module C Corrected'!EC28-'Module C Initial'!EC28</f>
        <v>-716.81999999999971</v>
      </c>
      <c r="AL28" s="31">
        <f ca="1">'Module C Corrected'!ED28-'Module C Initial'!ED28</f>
        <v>-898.23000000000047</v>
      </c>
      <c r="AM28" s="31">
        <f ca="1">'Module C Corrected'!EE28-'Module C Initial'!EE28</f>
        <v>-1250.2700000000004</v>
      </c>
      <c r="AN28" s="31">
        <f ca="1">'Module C Corrected'!EF28-'Module C Initial'!EF28</f>
        <v>-866.84000000000015</v>
      </c>
      <c r="AO28" s="32">
        <f t="shared" ca="1" si="26"/>
        <v>-11451.619999999992</v>
      </c>
      <c r="AP28" s="32">
        <f t="shared" ca="1" si="26"/>
        <v>-24330.040000000012</v>
      </c>
      <c r="AQ28" s="32">
        <f t="shared" ca="1" si="26"/>
        <v>-9836.480000000005</v>
      </c>
      <c r="AR28" s="32">
        <f t="shared" ca="1" si="26"/>
        <v>-7016.8500000000213</v>
      </c>
      <c r="AS28" s="32">
        <f t="shared" ca="1" si="26"/>
        <v>-12121.059999999987</v>
      </c>
      <c r="AT28" s="32">
        <f t="shared" ca="1" si="26"/>
        <v>-8803.7400000000089</v>
      </c>
      <c r="AU28" s="32">
        <f t="shared" ca="1" si="26"/>
        <v>-30714.040000000008</v>
      </c>
      <c r="AV28" s="32">
        <f t="shared" ca="1" si="26"/>
        <v>-9692.3199999999943</v>
      </c>
      <c r="AW28" s="32">
        <f t="shared" ca="1" si="26"/>
        <v>-5194.0700000000024</v>
      </c>
      <c r="AX28" s="32">
        <f t="shared" ca="1" si="26"/>
        <v>-6585.1100000000069</v>
      </c>
      <c r="AY28" s="32">
        <f t="shared" ca="1" si="26"/>
        <v>-9279.0300000000025</v>
      </c>
      <c r="AZ28" s="32">
        <f t="shared" ca="1" si="26"/>
        <v>-6511.38</v>
      </c>
      <c r="BA28" s="31">
        <f t="shared" ca="1" si="27"/>
        <v>-185.2</v>
      </c>
      <c r="BB28" s="31">
        <f t="shared" ca="1" si="4"/>
        <v>-394.21</v>
      </c>
      <c r="BC28" s="31">
        <f t="shared" ca="1" si="5"/>
        <v>-159.65</v>
      </c>
      <c r="BD28" s="31">
        <f t="shared" ca="1" si="6"/>
        <v>-114.1</v>
      </c>
      <c r="BE28" s="31">
        <f t="shared" ca="1" si="7"/>
        <v>-197.47</v>
      </c>
      <c r="BF28" s="31">
        <f t="shared" ca="1" si="8"/>
        <v>-143.69999999999999</v>
      </c>
      <c r="BG28" s="31">
        <f t="shared" ca="1" si="9"/>
        <v>-502.25</v>
      </c>
      <c r="BH28" s="31">
        <f t="shared" ca="1" si="10"/>
        <v>-158.80000000000001</v>
      </c>
      <c r="BI28" s="31">
        <f t="shared" ca="1" si="11"/>
        <v>-85.26</v>
      </c>
      <c r="BJ28" s="31">
        <f t="shared" ca="1" si="12"/>
        <v>-108.3</v>
      </c>
      <c r="BK28" s="31">
        <f t="shared" ca="1" si="13"/>
        <v>-152.88999999999999</v>
      </c>
      <c r="BL28" s="31">
        <f t="shared" ca="1" si="14"/>
        <v>-107.49</v>
      </c>
      <c r="BM28" s="32">
        <f t="shared" ca="1" si="28"/>
        <v>-11636.819999999992</v>
      </c>
      <c r="BN28" s="32">
        <f t="shared" ca="1" si="15"/>
        <v>-24724.250000000011</v>
      </c>
      <c r="BO28" s="32">
        <f t="shared" ca="1" si="16"/>
        <v>-9996.1300000000047</v>
      </c>
      <c r="BP28" s="32">
        <f t="shared" ca="1" si="17"/>
        <v>-7130.9500000000216</v>
      </c>
      <c r="BQ28" s="32">
        <f t="shared" ca="1" si="18"/>
        <v>-12318.529999999986</v>
      </c>
      <c r="BR28" s="32">
        <f t="shared" ca="1" si="19"/>
        <v>-8947.4400000000096</v>
      </c>
      <c r="BS28" s="32">
        <f t="shared" ca="1" si="20"/>
        <v>-31216.290000000008</v>
      </c>
      <c r="BT28" s="32">
        <f t="shared" ca="1" si="21"/>
        <v>-9851.1199999999935</v>
      </c>
      <c r="BU28" s="32">
        <f t="shared" ca="1" si="22"/>
        <v>-5279.3300000000027</v>
      </c>
      <c r="BV28" s="32">
        <f t="shared" ca="1" si="23"/>
        <v>-6693.4100000000071</v>
      </c>
      <c r="BW28" s="32">
        <f t="shared" ca="1" si="24"/>
        <v>-9431.9200000000019</v>
      </c>
      <c r="BX28" s="32">
        <f t="shared" ca="1" si="25"/>
        <v>-6618.87</v>
      </c>
    </row>
    <row r="29" spans="1:76" x14ac:dyDescent="0.25">
      <c r="A29" t="s">
        <v>464</v>
      </c>
      <c r="B29" s="1" t="s">
        <v>25</v>
      </c>
      <c r="C29" t="str">
        <f t="shared" ca="1" si="1"/>
        <v>BR5</v>
      </c>
      <c r="D29" t="str">
        <f t="shared" ca="1" si="2"/>
        <v>Battle River #5</v>
      </c>
      <c r="E29" s="31">
        <f ca="1">'Module C Corrected'!CW29-'Module C Initial'!CW29</f>
        <v>-13767.179999999993</v>
      </c>
      <c r="F29" s="31">
        <f ca="1">'Module C Corrected'!CX29-'Module C Initial'!CX29</f>
        <v>-36205.330000000075</v>
      </c>
      <c r="G29" s="31">
        <f ca="1">'Module C Corrected'!CY29-'Module C Initial'!CY29</f>
        <v>-16000.839999999967</v>
      </c>
      <c r="H29" s="31">
        <f ca="1">'Module C Corrected'!CZ29-'Module C Initial'!CZ29</f>
        <v>-7847.6600000000035</v>
      </c>
      <c r="I29" s="31">
        <f ca="1">'Module C Corrected'!DA29-'Module C Initial'!DA29</f>
        <v>-19433.200000000012</v>
      </c>
      <c r="J29" s="31">
        <f ca="1">'Module C Corrected'!DB29-'Module C Initial'!DB29</f>
        <v>-14687.789999999979</v>
      </c>
      <c r="K29" s="31">
        <f ca="1">'Module C Corrected'!DC29-'Module C Initial'!DC29</f>
        <v>-40014.039999999921</v>
      </c>
      <c r="L29" s="31">
        <f ca="1">'Module C Corrected'!DD29-'Module C Initial'!DD29</f>
        <v>-15089.659999999974</v>
      </c>
      <c r="M29" s="31">
        <f ca="1">'Module C Corrected'!DE29-'Module C Initial'!DE29</f>
        <v>-7869.539999999979</v>
      </c>
      <c r="N29" s="31">
        <f ca="1">'Module C Corrected'!DF29-'Module C Initial'!DF29</f>
        <v>-8835.8899999999849</v>
      </c>
      <c r="O29" s="31">
        <f ca="1">'Module C Corrected'!DG29-'Module C Initial'!DG29</f>
        <v>-12102.669999999984</v>
      </c>
      <c r="P29" s="31">
        <f ca="1">'Module C Corrected'!DH29-'Module C Initial'!DH29</f>
        <v>-9456.9700000000012</v>
      </c>
      <c r="Q29" s="32">
        <f ca="1">'Module C Corrected'!DI29-'Module C Initial'!DI29</f>
        <v>-688.36000000000058</v>
      </c>
      <c r="R29" s="32">
        <f ca="1">'Module C Corrected'!DJ29-'Module C Initial'!DJ29</f>
        <v>-1810.2700000000004</v>
      </c>
      <c r="S29" s="32">
        <f ca="1">'Module C Corrected'!DK29-'Module C Initial'!DK29</f>
        <v>-800.03999999999905</v>
      </c>
      <c r="T29" s="32">
        <f ca="1">'Module C Corrected'!DL29-'Module C Initial'!DL29</f>
        <v>-392.38000000000011</v>
      </c>
      <c r="U29" s="32">
        <f ca="1">'Module C Corrected'!DM29-'Module C Initial'!DM29</f>
        <v>-971.65999999999985</v>
      </c>
      <c r="V29" s="32">
        <f ca="1">'Module C Corrected'!DN29-'Module C Initial'!DN29</f>
        <v>-734.39000000000124</v>
      </c>
      <c r="W29" s="32">
        <f ca="1">'Module C Corrected'!DO29-'Module C Initial'!DO29</f>
        <v>-2000.7000000000007</v>
      </c>
      <c r="X29" s="32">
        <f ca="1">'Module C Corrected'!DP29-'Module C Initial'!DP29</f>
        <v>-754.48000000000138</v>
      </c>
      <c r="Y29" s="32">
        <f ca="1">'Module C Corrected'!DQ29-'Module C Initial'!DQ29</f>
        <v>-393.48000000000047</v>
      </c>
      <c r="Z29" s="32">
        <f ca="1">'Module C Corrected'!DR29-'Module C Initial'!DR29</f>
        <v>-441.80000000000018</v>
      </c>
      <c r="AA29" s="32">
        <f ca="1">'Module C Corrected'!DS29-'Module C Initial'!DS29</f>
        <v>-605.1299999999992</v>
      </c>
      <c r="AB29" s="32">
        <f ca="1">'Module C Corrected'!DT29-'Module C Initial'!DT29</f>
        <v>-472.85000000000036</v>
      </c>
      <c r="AC29" s="31">
        <f ca="1">'Module C Corrected'!DU29-'Module C Initial'!DU29</f>
        <v>-2566.4000000000015</v>
      </c>
      <c r="AD29" s="31">
        <f ca="1">'Module C Corrected'!DV29-'Module C Initial'!DV29</f>
        <v>-6664.6300000000047</v>
      </c>
      <c r="AE29" s="31">
        <f ca="1">'Module C Corrected'!DW29-'Module C Initial'!DW29</f>
        <v>-2911.6600000000035</v>
      </c>
      <c r="AF29" s="31">
        <f ca="1">'Module C Corrected'!DX29-'Module C Initial'!DX29</f>
        <v>-1409.7000000000007</v>
      </c>
      <c r="AG29" s="31">
        <f ca="1">'Module C Corrected'!DY29-'Module C Initial'!DY29</f>
        <v>-3446.9399999999951</v>
      </c>
      <c r="AH29" s="31">
        <f ca="1">'Module C Corrected'!DZ29-'Module C Initial'!DZ29</f>
        <v>-2570.9200000000019</v>
      </c>
      <c r="AI29" s="31">
        <f ca="1">'Module C Corrected'!EA29-'Module C Initial'!EA29</f>
        <v>-6913.5299999999988</v>
      </c>
      <c r="AJ29" s="31">
        <f ca="1">'Module C Corrected'!EB29-'Module C Initial'!EB29</f>
        <v>-2571.9100000000035</v>
      </c>
      <c r="AK29" s="31">
        <f ca="1">'Module C Corrected'!EC29-'Module C Initial'!EC29</f>
        <v>-1322.9200000000019</v>
      </c>
      <c r="AL29" s="31">
        <f ca="1">'Module C Corrected'!ED29-'Module C Initial'!ED29</f>
        <v>-1465.4000000000015</v>
      </c>
      <c r="AM29" s="31">
        <f ca="1">'Module C Corrected'!EE29-'Module C Initial'!EE29</f>
        <v>-1978.9100000000035</v>
      </c>
      <c r="AN29" s="31">
        <f ca="1">'Module C Corrected'!EF29-'Module C Initial'!EF29</f>
        <v>-1524.9399999999987</v>
      </c>
      <c r="AO29" s="32">
        <f t="shared" ca="1" si="26"/>
        <v>-17021.939999999995</v>
      </c>
      <c r="AP29" s="32">
        <f t="shared" ca="1" si="26"/>
        <v>-44680.230000000083</v>
      </c>
      <c r="AQ29" s="32">
        <f t="shared" ca="1" si="26"/>
        <v>-19712.539999999972</v>
      </c>
      <c r="AR29" s="32">
        <f t="shared" ca="1" si="26"/>
        <v>-9649.7400000000052</v>
      </c>
      <c r="AS29" s="32">
        <f t="shared" ca="1" si="26"/>
        <v>-23851.800000000007</v>
      </c>
      <c r="AT29" s="32">
        <f t="shared" ca="1" si="26"/>
        <v>-17993.099999999984</v>
      </c>
      <c r="AU29" s="32">
        <f t="shared" ca="1" si="26"/>
        <v>-48928.269999999917</v>
      </c>
      <c r="AV29" s="32">
        <f t="shared" ca="1" si="26"/>
        <v>-18416.049999999981</v>
      </c>
      <c r="AW29" s="32">
        <f t="shared" ca="1" si="26"/>
        <v>-9585.9399999999805</v>
      </c>
      <c r="AX29" s="32">
        <f t="shared" ca="1" si="26"/>
        <v>-10743.089999999986</v>
      </c>
      <c r="AY29" s="32">
        <f t="shared" ca="1" si="26"/>
        <v>-14686.709999999986</v>
      </c>
      <c r="AZ29" s="32">
        <f t="shared" ca="1" si="26"/>
        <v>-11454.76</v>
      </c>
      <c r="BA29" s="31">
        <f t="shared" ca="1" si="27"/>
        <v>-275.27999999999997</v>
      </c>
      <c r="BB29" s="31">
        <f t="shared" ca="1" si="4"/>
        <v>-723.94</v>
      </c>
      <c r="BC29" s="31">
        <f t="shared" ca="1" si="5"/>
        <v>-319.94</v>
      </c>
      <c r="BD29" s="31">
        <f t="shared" ca="1" si="6"/>
        <v>-156.91999999999999</v>
      </c>
      <c r="BE29" s="31">
        <f t="shared" ca="1" si="7"/>
        <v>-388.57</v>
      </c>
      <c r="BF29" s="31">
        <f t="shared" ca="1" si="8"/>
        <v>-293.69</v>
      </c>
      <c r="BG29" s="31">
        <f t="shared" ca="1" si="9"/>
        <v>-800.1</v>
      </c>
      <c r="BH29" s="31">
        <f t="shared" ca="1" si="10"/>
        <v>-301.72000000000003</v>
      </c>
      <c r="BI29" s="31">
        <f t="shared" ca="1" si="11"/>
        <v>-157.35</v>
      </c>
      <c r="BJ29" s="31">
        <f t="shared" ca="1" si="12"/>
        <v>-176.68</v>
      </c>
      <c r="BK29" s="31">
        <f t="shared" ca="1" si="13"/>
        <v>-242</v>
      </c>
      <c r="BL29" s="31">
        <f t="shared" ca="1" si="14"/>
        <v>-189.1</v>
      </c>
      <c r="BM29" s="32">
        <f t="shared" ca="1" si="28"/>
        <v>-17297.219999999994</v>
      </c>
      <c r="BN29" s="32">
        <f t="shared" ca="1" si="15"/>
        <v>-45404.170000000086</v>
      </c>
      <c r="BO29" s="32">
        <f t="shared" ca="1" si="16"/>
        <v>-20032.47999999997</v>
      </c>
      <c r="BP29" s="32">
        <f t="shared" ca="1" si="17"/>
        <v>-9806.6600000000053</v>
      </c>
      <c r="BQ29" s="32">
        <f t="shared" ca="1" si="18"/>
        <v>-24240.370000000006</v>
      </c>
      <c r="BR29" s="32">
        <f t="shared" ca="1" si="19"/>
        <v>-18286.789999999983</v>
      </c>
      <c r="BS29" s="32">
        <f t="shared" ca="1" si="20"/>
        <v>-49728.369999999915</v>
      </c>
      <c r="BT29" s="32">
        <f t="shared" ca="1" si="21"/>
        <v>-18717.769999999982</v>
      </c>
      <c r="BU29" s="32">
        <f t="shared" ca="1" si="22"/>
        <v>-9743.2899999999809</v>
      </c>
      <c r="BV29" s="32">
        <f t="shared" ca="1" si="23"/>
        <v>-10919.769999999986</v>
      </c>
      <c r="BW29" s="32">
        <f t="shared" ca="1" si="24"/>
        <v>-14928.709999999986</v>
      </c>
      <c r="BX29" s="32">
        <f t="shared" ca="1" si="25"/>
        <v>-11643.86</v>
      </c>
    </row>
    <row r="30" spans="1:76" x14ac:dyDescent="0.25">
      <c r="A30" t="s">
        <v>461</v>
      </c>
      <c r="B30" s="1" t="s">
        <v>125</v>
      </c>
      <c r="C30" t="str">
        <f t="shared" ca="1" si="1"/>
        <v>BRA</v>
      </c>
      <c r="D30" t="str">
        <f t="shared" ca="1" si="2"/>
        <v>Brazeau Hydro Facility</v>
      </c>
      <c r="E30" s="31">
        <f ca="1">'Module C Corrected'!CW30-'Module C Initial'!CW30</f>
        <v>0</v>
      </c>
      <c r="F30" s="31">
        <f ca="1">'Module C Corrected'!CX30-'Module C Initial'!CX30</f>
        <v>0</v>
      </c>
      <c r="G30" s="31">
        <f ca="1">'Module C Corrected'!CY30-'Module C Initial'!CY30</f>
        <v>0</v>
      </c>
      <c r="H30" s="31">
        <f ca="1">'Module C Corrected'!CZ30-'Module C Initial'!CZ30</f>
        <v>0</v>
      </c>
      <c r="I30" s="31">
        <f ca="1">'Module C Corrected'!DA30-'Module C Initial'!DA30</f>
        <v>0</v>
      </c>
      <c r="J30" s="31">
        <f ca="1">'Module C Corrected'!DB30-'Module C Initial'!DB30</f>
        <v>0</v>
      </c>
      <c r="K30" s="31">
        <f ca="1">'Module C Corrected'!DC30-'Module C Initial'!DC30</f>
        <v>0</v>
      </c>
      <c r="L30" s="31">
        <f ca="1">'Module C Corrected'!DD30-'Module C Initial'!DD30</f>
        <v>0</v>
      </c>
      <c r="M30" s="31">
        <f ca="1">'Module C Corrected'!DE30-'Module C Initial'!DE30</f>
        <v>0</v>
      </c>
      <c r="N30" s="31">
        <f ca="1">'Module C Corrected'!DF30-'Module C Initial'!DF30</f>
        <v>0</v>
      </c>
      <c r="O30" s="31">
        <f ca="1">'Module C Corrected'!DG30-'Module C Initial'!DG30</f>
        <v>0</v>
      </c>
      <c r="P30" s="31">
        <f ca="1">'Module C Corrected'!DH30-'Module C Initial'!DH30</f>
        <v>0</v>
      </c>
      <c r="Q30" s="32">
        <f ca="1">'Module C Corrected'!DI30-'Module C Initial'!DI30</f>
        <v>0</v>
      </c>
      <c r="R30" s="32">
        <f ca="1">'Module C Corrected'!DJ30-'Module C Initial'!DJ30</f>
        <v>0</v>
      </c>
      <c r="S30" s="32">
        <f ca="1">'Module C Corrected'!DK30-'Module C Initial'!DK30</f>
        <v>0</v>
      </c>
      <c r="T30" s="32">
        <f ca="1">'Module C Corrected'!DL30-'Module C Initial'!DL30</f>
        <v>0</v>
      </c>
      <c r="U30" s="32">
        <f ca="1">'Module C Corrected'!DM30-'Module C Initial'!DM30</f>
        <v>0</v>
      </c>
      <c r="V30" s="32">
        <f ca="1">'Module C Corrected'!DN30-'Module C Initial'!DN30</f>
        <v>0</v>
      </c>
      <c r="W30" s="32">
        <f ca="1">'Module C Corrected'!DO30-'Module C Initial'!DO30</f>
        <v>0</v>
      </c>
      <c r="X30" s="32">
        <f ca="1">'Module C Corrected'!DP30-'Module C Initial'!DP30</f>
        <v>0</v>
      </c>
      <c r="Y30" s="32">
        <f ca="1">'Module C Corrected'!DQ30-'Module C Initial'!DQ30</f>
        <v>0</v>
      </c>
      <c r="Z30" s="32">
        <f ca="1">'Module C Corrected'!DR30-'Module C Initial'!DR30</f>
        <v>0</v>
      </c>
      <c r="AA30" s="32">
        <f ca="1">'Module C Corrected'!DS30-'Module C Initial'!DS30</f>
        <v>0</v>
      </c>
      <c r="AB30" s="32">
        <f ca="1">'Module C Corrected'!DT30-'Module C Initial'!DT30</f>
        <v>0</v>
      </c>
      <c r="AC30" s="31">
        <f ca="1">'Module C Corrected'!DU30-'Module C Initial'!DU30</f>
        <v>0</v>
      </c>
      <c r="AD30" s="31">
        <f ca="1">'Module C Corrected'!DV30-'Module C Initial'!DV30</f>
        <v>0</v>
      </c>
      <c r="AE30" s="31">
        <f ca="1">'Module C Corrected'!DW30-'Module C Initial'!DW30</f>
        <v>0</v>
      </c>
      <c r="AF30" s="31">
        <f ca="1">'Module C Corrected'!DX30-'Module C Initial'!DX30</f>
        <v>0</v>
      </c>
      <c r="AG30" s="31">
        <f ca="1">'Module C Corrected'!DY30-'Module C Initial'!DY30</f>
        <v>0</v>
      </c>
      <c r="AH30" s="31">
        <f ca="1">'Module C Corrected'!DZ30-'Module C Initial'!DZ30</f>
        <v>0</v>
      </c>
      <c r="AI30" s="31">
        <f ca="1">'Module C Corrected'!EA30-'Module C Initial'!EA30</f>
        <v>0</v>
      </c>
      <c r="AJ30" s="31">
        <f ca="1">'Module C Corrected'!EB30-'Module C Initial'!EB30</f>
        <v>0</v>
      </c>
      <c r="AK30" s="31">
        <f ca="1">'Module C Corrected'!EC30-'Module C Initial'!EC30</f>
        <v>0</v>
      </c>
      <c r="AL30" s="31">
        <f ca="1">'Module C Corrected'!ED30-'Module C Initial'!ED30</f>
        <v>0</v>
      </c>
      <c r="AM30" s="31">
        <f ca="1">'Module C Corrected'!EE30-'Module C Initial'!EE30</f>
        <v>0</v>
      </c>
      <c r="AN30" s="31">
        <f ca="1">'Module C Corrected'!EF30-'Module C Initial'!EF30</f>
        <v>0</v>
      </c>
      <c r="AO30" s="32">
        <f t="shared" ca="1" si="26"/>
        <v>0</v>
      </c>
      <c r="AP30" s="32">
        <f t="shared" ca="1" si="26"/>
        <v>0</v>
      </c>
      <c r="AQ30" s="32">
        <f t="shared" ca="1" si="26"/>
        <v>0</v>
      </c>
      <c r="AR30" s="32">
        <f t="shared" ca="1" si="26"/>
        <v>0</v>
      </c>
      <c r="AS30" s="32">
        <f t="shared" ca="1" si="26"/>
        <v>0</v>
      </c>
      <c r="AT30" s="32">
        <f t="shared" ca="1" si="26"/>
        <v>0</v>
      </c>
      <c r="AU30" s="32">
        <f t="shared" ca="1" si="26"/>
        <v>0</v>
      </c>
      <c r="AV30" s="32">
        <f t="shared" ca="1" si="26"/>
        <v>0</v>
      </c>
      <c r="AW30" s="32">
        <f t="shared" ca="1" si="26"/>
        <v>0</v>
      </c>
      <c r="AX30" s="32">
        <f t="shared" ca="1" si="26"/>
        <v>0</v>
      </c>
      <c r="AY30" s="32">
        <f t="shared" ca="1" si="26"/>
        <v>0</v>
      </c>
      <c r="AZ30" s="32">
        <f t="shared" ca="1" si="26"/>
        <v>0</v>
      </c>
      <c r="BA30" s="31">
        <f t="shared" ca="1" si="27"/>
        <v>0</v>
      </c>
      <c r="BB30" s="31">
        <f t="shared" ca="1" si="4"/>
        <v>0</v>
      </c>
      <c r="BC30" s="31">
        <f t="shared" ca="1" si="5"/>
        <v>0</v>
      </c>
      <c r="BD30" s="31">
        <f t="shared" ca="1" si="6"/>
        <v>0</v>
      </c>
      <c r="BE30" s="31">
        <f t="shared" ca="1" si="7"/>
        <v>0</v>
      </c>
      <c r="BF30" s="31">
        <f t="shared" ca="1" si="8"/>
        <v>0</v>
      </c>
      <c r="BG30" s="31">
        <f t="shared" ca="1" si="9"/>
        <v>0</v>
      </c>
      <c r="BH30" s="31">
        <f t="shared" ca="1" si="10"/>
        <v>0</v>
      </c>
      <c r="BI30" s="31">
        <f t="shared" ca="1" si="11"/>
        <v>0</v>
      </c>
      <c r="BJ30" s="31">
        <f t="shared" ca="1" si="12"/>
        <v>0</v>
      </c>
      <c r="BK30" s="31">
        <f t="shared" ca="1" si="13"/>
        <v>0</v>
      </c>
      <c r="BL30" s="31">
        <f t="shared" ca="1" si="14"/>
        <v>0</v>
      </c>
      <c r="BM30" s="32">
        <f t="shared" ca="1" si="28"/>
        <v>0</v>
      </c>
      <c r="BN30" s="32">
        <f t="shared" ca="1" si="15"/>
        <v>0</v>
      </c>
      <c r="BO30" s="32">
        <f t="shared" ca="1" si="16"/>
        <v>0</v>
      </c>
      <c r="BP30" s="32">
        <f t="shared" ca="1" si="17"/>
        <v>0</v>
      </c>
      <c r="BQ30" s="32">
        <f t="shared" ca="1" si="18"/>
        <v>0</v>
      </c>
      <c r="BR30" s="32">
        <f t="shared" ca="1" si="19"/>
        <v>0</v>
      </c>
      <c r="BS30" s="32">
        <f t="shared" ca="1" si="20"/>
        <v>0</v>
      </c>
      <c r="BT30" s="32">
        <f t="shared" ca="1" si="21"/>
        <v>0</v>
      </c>
      <c r="BU30" s="32">
        <f t="shared" ca="1" si="22"/>
        <v>0</v>
      </c>
      <c r="BV30" s="32">
        <f t="shared" ca="1" si="23"/>
        <v>0</v>
      </c>
      <c r="BW30" s="32">
        <f t="shared" ca="1" si="24"/>
        <v>0</v>
      </c>
      <c r="BX30" s="32">
        <f t="shared" ca="1" si="25"/>
        <v>0</v>
      </c>
    </row>
    <row r="31" spans="1:76" x14ac:dyDescent="0.25">
      <c r="A31" t="s">
        <v>465</v>
      </c>
      <c r="B31" s="1" t="s">
        <v>33</v>
      </c>
      <c r="C31" t="str">
        <f t="shared" ca="1" si="1"/>
        <v>BSR1</v>
      </c>
      <c r="D31" t="str">
        <f t="shared" ca="1" si="2"/>
        <v>Blackspring Ridge Wind Facility</v>
      </c>
      <c r="E31" s="31">
        <f ca="1">'Module C Corrected'!CW31-'Module C Initial'!CW31</f>
        <v>0</v>
      </c>
      <c r="F31" s="31">
        <f ca="1">'Module C Corrected'!CX31-'Module C Initial'!CX31</f>
        <v>0</v>
      </c>
      <c r="G31" s="31">
        <f ca="1">'Module C Corrected'!CY31-'Module C Initial'!CY31</f>
        <v>0</v>
      </c>
      <c r="H31" s="31">
        <f ca="1">'Module C Corrected'!CZ31-'Module C Initial'!CZ31</f>
        <v>-1098.5900000000001</v>
      </c>
      <c r="I31" s="31">
        <f ca="1">'Module C Corrected'!DA31-'Module C Initial'!DA31</f>
        <v>-5459.6900000000023</v>
      </c>
      <c r="J31" s="31">
        <f ca="1">'Module C Corrected'!DB31-'Module C Initial'!DB31</f>
        <v>-5733.7599999999948</v>
      </c>
      <c r="K31" s="31">
        <f ca="1">'Module C Corrected'!DC31-'Module C Initial'!DC31</f>
        <v>-10087.699999999997</v>
      </c>
      <c r="L31" s="31">
        <f ca="1">'Module C Corrected'!DD31-'Module C Initial'!DD31</f>
        <v>-4638.1299999999901</v>
      </c>
      <c r="M31" s="31">
        <f ca="1">'Module C Corrected'!DE31-'Module C Initial'!DE31</f>
        <v>-3993.8199999999997</v>
      </c>
      <c r="N31" s="31">
        <f ca="1">'Module C Corrected'!DF31-'Module C Initial'!DF31</f>
        <v>-6600.8100000000122</v>
      </c>
      <c r="O31" s="31">
        <f ca="1">'Module C Corrected'!DG31-'Module C Initial'!DG31</f>
        <v>-5865.1700000000055</v>
      </c>
      <c r="P31" s="31">
        <f ca="1">'Module C Corrected'!DH31-'Module C Initial'!DH31</f>
        <v>-6398.2900000000081</v>
      </c>
      <c r="Q31" s="32">
        <f ca="1">'Module C Corrected'!DI31-'Module C Initial'!DI31</f>
        <v>0</v>
      </c>
      <c r="R31" s="32">
        <f ca="1">'Module C Corrected'!DJ31-'Module C Initial'!DJ31</f>
        <v>0</v>
      </c>
      <c r="S31" s="32">
        <f ca="1">'Module C Corrected'!DK31-'Module C Initial'!DK31</f>
        <v>0</v>
      </c>
      <c r="T31" s="32">
        <f ca="1">'Module C Corrected'!DL31-'Module C Initial'!DL31</f>
        <v>-54.930000000000007</v>
      </c>
      <c r="U31" s="32">
        <f ca="1">'Module C Corrected'!DM31-'Module C Initial'!DM31</f>
        <v>-272.99000000000024</v>
      </c>
      <c r="V31" s="32">
        <f ca="1">'Module C Corrected'!DN31-'Module C Initial'!DN31</f>
        <v>-286.69000000000005</v>
      </c>
      <c r="W31" s="32">
        <f ca="1">'Module C Corrected'!DO31-'Module C Initial'!DO31</f>
        <v>-504.39000000000033</v>
      </c>
      <c r="X31" s="32">
        <f ca="1">'Module C Corrected'!DP31-'Module C Initial'!DP31</f>
        <v>-231.90999999999985</v>
      </c>
      <c r="Y31" s="32">
        <f ca="1">'Module C Corrected'!DQ31-'Module C Initial'!DQ31</f>
        <v>-199.69000000000005</v>
      </c>
      <c r="Z31" s="32">
        <f ca="1">'Module C Corrected'!DR31-'Module C Initial'!DR31</f>
        <v>-330.03999999999996</v>
      </c>
      <c r="AA31" s="32">
        <f ca="1">'Module C Corrected'!DS31-'Module C Initial'!DS31</f>
        <v>-293.25999999999976</v>
      </c>
      <c r="AB31" s="32">
        <f ca="1">'Module C Corrected'!DT31-'Module C Initial'!DT31</f>
        <v>-319.91999999999962</v>
      </c>
      <c r="AC31" s="31">
        <f ca="1">'Module C Corrected'!DU31-'Module C Initial'!DU31</f>
        <v>0</v>
      </c>
      <c r="AD31" s="31">
        <f ca="1">'Module C Corrected'!DV31-'Module C Initial'!DV31</f>
        <v>0</v>
      </c>
      <c r="AE31" s="31">
        <f ca="1">'Module C Corrected'!DW31-'Module C Initial'!DW31</f>
        <v>0</v>
      </c>
      <c r="AF31" s="31">
        <f ca="1">'Module C Corrected'!DX31-'Module C Initial'!DX31</f>
        <v>-197.34000000000015</v>
      </c>
      <c r="AG31" s="31">
        <f ca="1">'Module C Corrected'!DY31-'Module C Initial'!DY31</f>
        <v>-968.39999999999964</v>
      </c>
      <c r="AH31" s="31">
        <f ca="1">'Module C Corrected'!DZ31-'Module C Initial'!DZ31</f>
        <v>-1003.630000000001</v>
      </c>
      <c r="AI31" s="31">
        <f ca="1">'Module C Corrected'!EA31-'Module C Initial'!EA31</f>
        <v>-1742.9299999999985</v>
      </c>
      <c r="AJ31" s="31">
        <f ca="1">'Module C Corrected'!EB31-'Module C Initial'!EB31</f>
        <v>-790.52999999999975</v>
      </c>
      <c r="AK31" s="31">
        <f ca="1">'Module C Corrected'!EC31-'Module C Initial'!EC31</f>
        <v>-671.38999999999942</v>
      </c>
      <c r="AL31" s="31">
        <f ca="1">'Module C Corrected'!ED31-'Module C Initial'!ED31</f>
        <v>-1094.7200000000012</v>
      </c>
      <c r="AM31" s="31">
        <f ca="1">'Module C Corrected'!EE31-'Module C Initial'!EE31</f>
        <v>-959.02000000000044</v>
      </c>
      <c r="AN31" s="31">
        <f ca="1">'Module C Corrected'!EF31-'Module C Initial'!EF31</f>
        <v>-1031.7199999999993</v>
      </c>
      <c r="AO31" s="32">
        <f t="shared" ca="1" si="26"/>
        <v>0</v>
      </c>
      <c r="AP31" s="32">
        <f t="shared" ca="1" si="26"/>
        <v>0</v>
      </c>
      <c r="AQ31" s="32">
        <f t="shared" ca="1" si="26"/>
        <v>0</v>
      </c>
      <c r="AR31" s="32">
        <f t="shared" ca="1" si="26"/>
        <v>-1350.8600000000004</v>
      </c>
      <c r="AS31" s="32">
        <f t="shared" ca="1" si="26"/>
        <v>-6701.0800000000017</v>
      </c>
      <c r="AT31" s="32">
        <f t="shared" ca="1" si="26"/>
        <v>-7024.0799999999963</v>
      </c>
      <c r="AU31" s="32">
        <f t="shared" ca="1" si="26"/>
        <v>-12335.019999999995</v>
      </c>
      <c r="AV31" s="32">
        <f t="shared" ca="1" si="26"/>
        <v>-5660.5699999999897</v>
      </c>
      <c r="AW31" s="32">
        <f t="shared" ca="1" si="26"/>
        <v>-4864.8999999999996</v>
      </c>
      <c r="AX31" s="32">
        <f t="shared" ca="1" si="26"/>
        <v>-8025.5700000000134</v>
      </c>
      <c r="AY31" s="32">
        <f t="shared" ca="1" si="26"/>
        <v>-7117.4500000000062</v>
      </c>
      <c r="AZ31" s="32">
        <f t="shared" ca="1" si="26"/>
        <v>-7749.9300000000076</v>
      </c>
      <c r="BA31" s="31">
        <f t="shared" ca="1" si="27"/>
        <v>0</v>
      </c>
      <c r="BB31" s="31">
        <f t="shared" ca="1" si="4"/>
        <v>0</v>
      </c>
      <c r="BC31" s="31">
        <f t="shared" ca="1" si="5"/>
        <v>0</v>
      </c>
      <c r="BD31" s="31">
        <f t="shared" ca="1" si="6"/>
        <v>-21.97</v>
      </c>
      <c r="BE31" s="31">
        <f t="shared" ca="1" si="7"/>
        <v>-109.17</v>
      </c>
      <c r="BF31" s="31">
        <f t="shared" ca="1" si="8"/>
        <v>-114.65</v>
      </c>
      <c r="BG31" s="31">
        <f t="shared" ca="1" si="9"/>
        <v>-201.71</v>
      </c>
      <c r="BH31" s="31">
        <f t="shared" ca="1" si="10"/>
        <v>-92.74</v>
      </c>
      <c r="BI31" s="31">
        <f t="shared" ca="1" si="11"/>
        <v>-79.86</v>
      </c>
      <c r="BJ31" s="31">
        <f t="shared" ca="1" si="12"/>
        <v>-131.99</v>
      </c>
      <c r="BK31" s="31">
        <f t="shared" ca="1" si="13"/>
        <v>-117.28</v>
      </c>
      <c r="BL31" s="31">
        <f t="shared" ca="1" si="14"/>
        <v>-127.94</v>
      </c>
      <c r="BM31" s="32">
        <f t="shared" ca="1" si="28"/>
        <v>0</v>
      </c>
      <c r="BN31" s="32">
        <f t="shared" ca="1" si="15"/>
        <v>0</v>
      </c>
      <c r="BO31" s="32">
        <f t="shared" ca="1" si="16"/>
        <v>0</v>
      </c>
      <c r="BP31" s="32">
        <f t="shared" ca="1" si="17"/>
        <v>-1372.8300000000004</v>
      </c>
      <c r="BQ31" s="32">
        <f t="shared" ca="1" si="18"/>
        <v>-6810.2500000000018</v>
      </c>
      <c r="BR31" s="32">
        <f t="shared" ca="1" si="19"/>
        <v>-7138.7299999999959</v>
      </c>
      <c r="BS31" s="32">
        <f t="shared" ca="1" si="20"/>
        <v>-12536.729999999994</v>
      </c>
      <c r="BT31" s="32">
        <f t="shared" ca="1" si="21"/>
        <v>-5753.3099999999895</v>
      </c>
      <c r="BU31" s="32">
        <f t="shared" ca="1" si="22"/>
        <v>-4944.7599999999993</v>
      </c>
      <c r="BV31" s="32">
        <f t="shared" ca="1" si="23"/>
        <v>-8157.5600000000131</v>
      </c>
      <c r="BW31" s="32">
        <f t="shared" ca="1" si="24"/>
        <v>-7234.7300000000059</v>
      </c>
      <c r="BX31" s="32">
        <f t="shared" ca="1" si="25"/>
        <v>-7877.8700000000072</v>
      </c>
    </row>
    <row r="32" spans="1:76" x14ac:dyDescent="0.25">
      <c r="A32" t="s">
        <v>460</v>
      </c>
      <c r="B32" s="1" t="s">
        <v>158</v>
      </c>
      <c r="C32" t="str">
        <f t="shared" ca="1" si="1"/>
        <v>BTR1</v>
      </c>
      <c r="D32" t="str">
        <f t="shared" ca="1" si="2"/>
        <v>Blue Trail Wind Facility</v>
      </c>
      <c r="E32" s="31">
        <f ca="1">'Module C Corrected'!CW32-'Module C Initial'!CW32</f>
        <v>-599.20999999999913</v>
      </c>
      <c r="F32" s="31">
        <f ca="1">'Module C Corrected'!CX32-'Module C Initial'!CX32</f>
        <v>-673.88000000000102</v>
      </c>
      <c r="G32" s="31">
        <f ca="1">'Module C Corrected'!CY32-'Module C Initial'!CY32</f>
        <v>-303.5</v>
      </c>
      <c r="H32" s="31">
        <f ca="1">'Module C Corrected'!CZ32-'Module C Initial'!CZ32</f>
        <v>-457.65999999999985</v>
      </c>
      <c r="I32" s="31">
        <f ca="1">'Module C Corrected'!DA32-'Module C Initial'!DA32</f>
        <v>-433.52000000000044</v>
      </c>
      <c r="J32" s="31">
        <f ca="1">'Module C Corrected'!DB32-'Module C Initial'!DB32</f>
        <v>-203.96999999999912</v>
      </c>
      <c r="K32" s="31">
        <f ca="1">'Module C Corrected'!DC32-'Module C Initial'!DC32</f>
        <v>-392.96999999999753</v>
      </c>
      <c r="L32" s="31">
        <f ca="1">'Module C Corrected'!DD32-'Module C Initial'!DD32</f>
        <v>-207.56999999999971</v>
      </c>
      <c r="M32" s="31">
        <f ca="1">'Module C Corrected'!DE32-'Module C Initial'!DE32</f>
        <v>-239.61999999999898</v>
      </c>
      <c r="N32" s="31">
        <f ca="1">'Module C Corrected'!DF32-'Module C Initial'!DF32</f>
        <v>-465</v>
      </c>
      <c r="O32" s="31">
        <f ca="1">'Module C Corrected'!DG32-'Module C Initial'!DG32</f>
        <v>-387.66999999999825</v>
      </c>
      <c r="P32" s="31">
        <f ca="1">'Module C Corrected'!DH32-'Module C Initial'!DH32</f>
        <v>-520.25</v>
      </c>
      <c r="Q32" s="32">
        <f ca="1">'Module C Corrected'!DI32-'Module C Initial'!DI32</f>
        <v>-29.95999999999998</v>
      </c>
      <c r="R32" s="32">
        <f ca="1">'Module C Corrected'!DJ32-'Module C Initial'!DJ32</f>
        <v>-33.699999999999989</v>
      </c>
      <c r="S32" s="32">
        <f ca="1">'Module C Corrected'!DK32-'Module C Initial'!DK32</f>
        <v>-15.180000000000007</v>
      </c>
      <c r="T32" s="32">
        <f ca="1">'Module C Corrected'!DL32-'Module C Initial'!DL32</f>
        <v>-22.889999999999986</v>
      </c>
      <c r="U32" s="32">
        <f ca="1">'Module C Corrected'!DM32-'Module C Initial'!DM32</f>
        <v>-21.680000000000007</v>
      </c>
      <c r="V32" s="32">
        <f ca="1">'Module C Corrected'!DN32-'Module C Initial'!DN32</f>
        <v>-10.200000000000003</v>
      </c>
      <c r="W32" s="32">
        <f ca="1">'Module C Corrected'!DO32-'Module C Initial'!DO32</f>
        <v>-19.649999999999977</v>
      </c>
      <c r="X32" s="32">
        <f ca="1">'Module C Corrected'!DP32-'Module C Initial'!DP32</f>
        <v>-10.38000000000001</v>
      </c>
      <c r="Y32" s="32">
        <f ca="1">'Module C Corrected'!DQ32-'Module C Initial'!DQ32</f>
        <v>-11.980000000000004</v>
      </c>
      <c r="Z32" s="32">
        <f ca="1">'Module C Corrected'!DR32-'Module C Initial'!DR32</f>
        <v>-23.25</v>
      </c>
      <c r="AA32" s="32">
        <f ca="1">'Module C Corrected'!DS32-'Module C Initial'!DS32</f>
        <v>-19.389999999999997</v>
      </c>
      <c r="AB32" s="32">
        <f ca="1">'Module C Corrected'!DT32-'Module C Initial'!DT32</f>
        <v>-26.009999999999998</v>
      </c>
      <c r="AC32" s="31">
        <f ca="1">'Module C Corrected'!DU32-'Module C Initial'!DU32</f>
        <v>-111.71000000000004</v>
      </c>
      <c r="AD32" s="31">
        <f ca="1">'Module C Corrected'!DV32-'Module C Initial'!DV32</f>
        <v>-124.03999999999996</v>
      </c>
      <c r="AE32" s="31">
        <f ca="1">'Module C Corrected'!DW32-'Module C Initial'!DW32</f>
        <v>-55.220000000000027</v>
      </c>
      <c r="AF32" s="31">
        <f ca="1">'Module C Corrected'!DX32-'Module C Initial'!DX32</f>
        <v>-82.210000000000036</v>
      </c>
      <c r="AG32" s="31">
        <f ca="1">'Module C Corrected'!DY32-'Module C Initial'!DY32</f>
        <v>-76.900000000000091</v>
      </c>
      <c r="AH32" s="31">
        <f ca="1">'Module C Corrected'!DZ32-'Module C Initial'!DZ32</f>
        <v>-35.699999999999989</v>
      </c>
      <c r="AI32" s="31">
        <f ca="1">'Module C Corrected'!EA32-'Module C Initial'!EA32</f>
        <v>-67.900000000000034</v>
      </c>
      <c r="AJ32" s="31">
        <f ca="1">'Module C Corrected'!EB32-'Module C Initial'!EB32</f>
        <v>-35.379999999999995</v>
      </c>
      <c r="AK32" s="31">
        <f ca="1">'Module C Corrected'!EC32-'Module C Initial'!EC32</f>
        <v>-40.289999999999964</v>
      </c>
      <c r="AL32" s="31">
        <f ca="1">'Module C Corrected'!ED32-'Module C Initial'!ED32</f>
        <v>-77.11999999999999</v>
      </c>
      <c r="AM32" s="31">
        <f ca="1">'Module C Corrected'!EE32-'Module C Initial'!EE32</f>
        <v>-63.39</v>
      </c>
      <c r="AN32" s="31">
        <f ca="1">'Module C Corrected'!EF32-'Module C Initial'!EF32</f>
        <v>-83.890000000000015</v>
      </c>
      <c r="AO32" s="32">
        <f t="shared" ca="1" si="26"/>
        <v>-740.8799999999992</v>
      </c>
      <c r="AP32" s="32">
        <f t="shared" ca="1" si="26"/>
        <v>-831.62000000000103</v>
      </c>
      <c r="AQ32" s="32">
        <f t="shared" ca="1" si="26"/>
        <v>-373.90000000000003</v>
      </c>
      <c r="AR32" s="32">
        <f t="shared" ca="1" si="26"/>
        <v>-562.75999999999988</v>
      </c>
      <c r="AS32" s="32">
        <f t="shared" ca="1" si="26"/>
        <v>-532.10000000000059</v>
      </c>
      <c r="AT32" s="32">
        <f t="shared" ca="1" si="26"/>
        <v>-249.8699999999991</v>
      </c>
      <c r="AU32" s="32">
        <f t="shared" ca="1" si="26"/>
        <v>-480.51999999999754</v>
      </c>
      <c r="AV32" s="32">
        <f t="shared" ca="1" si="26"/>
        <v>-253.3299999999997</v>
      </c>
      <c r="AW32" s="32">
        <f t="shared" ca="1" si="26"/>
        <v>-291.88999999999896</v>
      </c>
      <c r="AX32" s="32">
        <f t="shared" ca="1" si="26"/>
        <v>-565.37</v>
      </c>
      <c r="AY32" s="32">
        <f t="shared" ca="1" si="26"/>
        <v>-470.44999999999823</v>
      </c>
      <c r="AZ32" s="32">
        <f t="shared" ca="1" si="26"/>
        <v>-630.15</v>
      </c>
      <c r="BA32" s="31">
        <f t="shared" ca="1" si="27"/>
        <v>-11.98</v>
      </c>
      <c r="BB32" s="31">
        <f t="shared" ca="1" si="4"/>
        <v>-13.47</v>
      </c>
      <c r="BC32" s="31">
        <f t="shared" ca="1" si="5"/>
        <v>-6.07</v>
      </c>
      <c r="BD32" s="31">
        <f t="shared" ca="1" si="6"/>
        <v>-9.15</v>
      </c>
      <c r="BE32" s="31">
        <f t="shared" ca="1" si="7"/>
        <v>-8.67</v>
      </c>
      <c r="BF32" s="31">
        <f t="shared" ca="1" si="8"/>
        <v>-4.08</v>
      </c>
      <c r="BG32" s="31">
        <f t="shared" ca="1" si="9"/>
        <v>-7.86</v>
      </c>
      <c r="BH32" s="31">
        <f t="shared" ca="1" si="10"/>
        <v>-4.1500000000000004</v>
      </c>
      <c r="BI32" s="31">
        <f t="shared" ca="1" si="11"/>
        <v>-4.79</v>
      </c>
      <c r="BJ32" s="31">
        <f t="shared" ca="1" si="12"/>
        <v>-9.3000000000000007</v>
      </c>
      <c r="BK32" s="31">
        <f t="shared" ca="1" si="13"/>
        <v>-7.75</v>
      </c>
      <c r="BL32" s="31">
        <f t="shared" ca="1" si="14"/>
        <v>-10.4</v>
      </c>
      <c r="BM32" s="32">
        <f t="shared" ca="1" si="28"/>
        <v>-752.85999999999922</v>
      </c>
      <c r="BN32" s="32">
        <f t="shared" ca="1" si="15"/>
        <v>-845.09000000000106</v>
      </c>
      <c r="BO32" s="32">
        <f t="shared" ca="1" si="16"/>
        <v>-379.97</v>
      </c>
      <c r="BP32" s="32">
        <f t="shared" ca="1" si="17"/>
        <v>-571.90999999999985</v>
      </c>
      <c r="BQ32" s="32">
        <f t="shared" ca="1" si="18"/>
        <v>-540.77000000000055</v>
      </c>
      <c r="BR32" s="32">
        <f t="shared" ca="1" si="19"/>
        <v>-253.94999999999911</v>
      </c>
      <c r="BS32" s="32">
        <f t="shared" ca="1" si="20"/>
        <v>-488.37999999999755</v>
      </c>
      <c r="BT32" s="32">
        <f t="shared" ca="1" si="21"/>
        <v>-257.47999999999968</v>
      </c>
      <c r="BU32" s="32">
        <f t="shared" ca="1" si="22"/>
        <v>-296.67999999999898</v>
      </c>
      <c r="BV32" s="32">
        <f t="shared" ca="1" si="23"/>
        <v>-574.66999999999996</v>
      </c>
      <c r="BW32" s="32">
        <f t="shared" ca="1" si="24"/>
        <v>-478.19999999999823</v>
      </c>
      <c r="BX32" s="32">
        <f t="shared" ca="1" si="25"/>
        <v>-640.54999999999995</v>
      </c>
    </row>
    <row r="33" spans="1:76" x14ac:dyDescent="0.25">
      <c r="A33" t="s">
        <v>461</v>
      </c>
      <c r="B33" s="1" t="s">
        <v>126</v>
      </c>
      <c r="C33" t="str">
        <f t="shared" ca="1" si="1"/>
        <v>CAS</v>
      </c>
      <c r="D33" t="str">
        <f t="shared" ca="1" si="2"/>
        <v>Cascade Hydro Facility</v>
      </c>
      <c r="E33" s="31">
        <f ca="1">'Module C Corrected'!CW33-'Module C Initial'!CW33</f>
        <v>-256.0199999999968</v>
      </c>
      <c r="F33" s="31">
        <f ca="1">'Module C Corrected'!CX33-'Module C Initial'!CX33</f>
        <v>-449.23999999999796</v>
      </c>
      <c r="G33" s="31">
        <f ca="1">'Module C Corrected'!CY33-'Module C Initial'!CY33</f>
        <v>-193.27999999999884</v>
      </c>
      <c r="H33" s="31">
        <f ca="1">'Module C Corrected'!CZ33-'Module C Initial'!CZ33</f>
        <v>-77.930000000000291</v>
      </c>
      <c r="I33" s="31">
        <f ca="1">'Module C Corrected'!DA33-'Module C Initial'!DA33</f>
        <v>-103.90999999999985</v>
      </c>
      <c r="J33" s="31">
        <f ca="1">'Module C Corrected'!DB33-'Module C Initial'!DB33</f>
        <v>-30.010000000000218</v>
      </c>
      <c r="K33" s="31">
        <f ca="1">'Module C Corrected'!DC33-'Module C Initial'!DC33</f>
        <v>-160.0099999999984</v>
      </c>
      <c r="L33" s="31">
        <f ca="1">'Module C Corrected'!DD33-'Module C Initial'!DD33</f>
        <v>-46.0600000000004</v>
      </c>
      <c r="M33" s="31">
        <f ca="1">'Module C Corrected'!DE33-'Module C Initial'!DE33</f>
        <v>-20.9699999999998</v>
      </c>
      <c r="N33" s="31">
        <f ca="1">'Module C Corrected'!DF33-'Module C Initial'!DF33</f>
        <v>-33.119999999999891</v>
      </c>
      <c r="O33" s="31">
        <f ca="1">'Module C Corrected'!DG33-'Module C Initial'!DG33</f>
        <v>-88.5</v>
      </c>
      <c r="P33" s="31">
        <f ca="1">'Module C Corrected'!DH33-'Module C Initial'!DH33</f>
        <v>-90.690000000000509</v>
      </c>
      <c r="Q33" s="32">
        <f ca="1">'Module C Corrected'!DI33-'Module C Initial'!DI33</f>
        <v>-12.799999999999955</v>
      </c>
      <c r="R33" s="32">
        <f ca="1">'Module C Corrected'!DJ33-'Module C Initial'!DJ33</f>
        <v>-22.460000000000036</v>
      </c>
      <c r="S33" s="32">
        <f ca="1">'Module C Corrected'!DK33-'Module C Initial'!DK33</f>
        <v>-9.6599999999999682</v>
      </c>
      <c r="T33" s="32">
        <f ca="1">'Module C Corrected'!DL33-'Module C Initial'!DL33</f>
        <v>-3.8899999999999864</v>
      </c>
      <c r="U33" s="32">
        <f ca="1">'Module C Corrected'!DM33-'Module C Initial'!DM33</f>
        <v>-5.1899999999999977</v>
      </c>
      <c r="V33" s="32">
        <f ca="1">'Module C Corrected'!DN33-'Module C Initial'!DN33</f>
        <v>-1.5</v>
      </c>
      <c r="W33" s="32">
        <f ca="1">'Module C Corrected'!DO33-'Module C Initial'!DO33</f>
        <v>-8</v>
      </c>
      <c r="X33" s="32">
        <f ca="1">'Module C Corrected'!DP33-'Module C Initial'!DP33</f>
        <v>-2.3099999999999739</v>
      </c>
      <c r="Y33" s="32">
        <f ca="1">'Module C Corrected'!DQ33-'Module C Initial'!DQ33</f>
        <v>-1.0499999999999972</v>
      </c>
      <c r="Z33" s="32">
        <f ca="1">'Module C Corrected'!DR33-'Module C Initial'!DR33</f>
        <v>-1.6500000000000057</v>
      </c>
      <c r="AA33" s="32">
        <f ca="1">'Module C Corrected'!DS33-'Module C Initial'!DS33</f>
        <v>-4.4300000000000068</v>
      </c>
      <c r="AB33" s="32">
        <f ca="1">'Module C Corrected'!DT33-'Module C Initial'!DT33</f>
        <v>-4.5399999999999636</v>
      </c>
      <c r="AC33" s="31">
        <f ca="1">'Module C Corrected'!DU33-'Module C Initial'!DU33</f>
        <v>-47.720000000000255</v>
      </c>
      <c r="AD33" s="31">
        <f ca="1">'Module C Corrected'!DV33-'Module C Initial'!DV33</f>
        <v>-82.699999999999818</v>
      </c>
      <c r="AE33" s="31">
        <f ca="1">'Module C Corrected'!DW33-'Module C Initial'!DW33</f>
        <v>-35.170000000000073</v>
      </c>
      <c r="AF33" s="31">
        <f ca="1">'Module C Corrected'!DX33-'Module C Initial'!DX33</f>
        <v>-13.990000000000009</v>
      </c>
      <c r="AG33" s="31">
        <f ca="1">'Module C Corrected'!DY33-'Module C Initial'!DY33</f>
        <v>-18.430000000000064</v>
      </c>
      <c r="AH33" s="31">
        <f ca="1">'Module C Corrected'!DZ33-'Module C Initial'!DZ33</f>
        <v>-5.2599999999999909</v>
      </c>
      <c r="AI33" s="31">
        <f ca="1">'Module C Corrected'!EA33-'Module C Initial'!EA33</f>
        <v>-27.650000000000091</v>
      </c>
      <c r="AJ33" s="31">
        <f ca="1">'Module C Corrected'!EB33-'Module C Initial'!EB33</f>
        <v>-7.8500000000000227</v>
      </c>
      <c r="AK33" s="31">
        <f ca="1">'Module C Corrected'!EC33-'Module C Initial'!EC33</f>
        <v>-3.5299999999999727</v>
      </c>
      <c r="AL33" s="31">
        <f ca="1">'Module C Corrected'!ED33-'Module C Initial'!ED33</f>
        <v>-5.5</v>
      </c>
      <c r="AM33" s="31">
        <f ca="1">'Module C Corrected'!EE33-'Module C Initial'!EE33</f>
        <v>-14.470000000000027</v>
      </c>
      <c r="AN33" s="31">
        <f ca="1">'Module C Corrected'!EF33-'Module C Initial'!EF33</f>
        <v>-14.620000000000118</v>
      </c>
      <c r="AO33" s="32">
        <f t="shared" ca="1" si="26"/>
        <v>-316.53999999999701</v>
      </c>
      <c r="AP33" s="32">
        <f t="shared" ca="1" si="26"/>
        <v>-554.39999999999782</v>
      </c>
      <c r="AQ33" s="32">
        <f t="shared" ca="1" si="26"/>
        <v>-238.10999999999888</v>
      </c>
      <c r="AR33" s="32">
        <f t="shared" ca="1" si="26"/>
        <v>-95.810000000000286</v>
      </c>
      <c r="AS33" s="32">
        <f t="shared" ca="1" si="26"/>
        <v>-127.52999999999992</v>
      </c>
      <c r="AT33" s="32">
        <f t="shared" ca="1" si="26"/>
        <v>-36.770000000000209</v>
      </c>
      <c r="AU33" s="32">
        <f t="shared" ca="1" si="26"/>
        <v>-195.65999999999849</v>
      </c>
      <c r="AV33" s="32">
        <f t="shared" ca="1" si="26"/>
        <v>-56.220000000000397</v>
      </c>
      <c r="AW33" s="32">
        <f t="shared" ca="1" si="26"/>
        <v>-25.54999999999977</v>
      </c>
      <c r="AX33" s="32">
        <f t="shared" ca="1" si="26"/>
        <v>-40.269999999999897</v>
      </c>
      <c r="AY33" s="32">
        <f t="shared" ca="1" si="26"/>
        <v>-107.40000000000003</v>
      </c>
      <c r="AZ33" s="32">
        <f t="shared" ca="1" si="26"/>
        <v>-109.85000000000059</v>
      </c>
      <c r="BA33" s="31">
        <f t="shared" ca="1" si="27"/>
        <v>-5.12</v>
      </c>
      <c r="BB33" s="31">
        <f t="shared" ca="1" si="4"/>
        <v>-8.98</v>
      </c>
      <c r="BC33" s="31">
        <f t="shared" ca="1" si="5"/>
        <v>-3.86</v>
      </c>
      <c r="BD33" s="31">
        <f t="shared" ca="1" si="6"/>
        <v>-1.56</v>
      </c>
      <c r="BE33" s="31">
        <f t="shared" ca="1" si="7"/>
        <v>-2.08</v>
      </c>
      <c r="BF33" s="31">
        <f t="shared" ca="1" si="8"/>
        <v>-0.6</v>
      </c>
      <c r="BG33" s="31">
        <f t="shared" ca="1" si="9"/>
        <v>-3.2</v>
      </c>
      <c r="BH33" s="31">
        <f t="shared" ca="1" si="10"/>
        <v>-0.92</v>
      </c>
      <c r="BI33" s="31">
        <f t="shared" ca="1" si="11"/>
        <v>-0.42</v>
      </c>
      <c r="BJ33" s="31">
        <f t="shared" ca="1" si="12"/>
        <v>-0.66</v>
      </c>
      <c r="BK33" s="31">
        <f t="shared" ca="1" si="13"/>
        <v>-1.77</v>
      </c>
      <c r="BL33" s="31">
        <f t="shared" ca="1" si="14"/>
        <v>-1.81</v>
      </c>
      <c r="BM33" s="32">
        <f t="shared" ca="1" si="28"/>
        <v>-321.65999999999701</v>
      </c>
      <c r="BN33" s="32">
        <f t="shared" ca="1" si="15"/>
        <v>-563.37999999999784</v>
      </c>
      <c r="BO33" s="32">
        <f t="shared" ca="1" si="16"/>
        <v>-241.96999999999889</v>
      </c>
      <c r="BP33" s="32">
        <f t="shared" ca="1" si="17"/>
        <v>-97.370000000000289</v>
      </c>
      <c r="BQ33" s="32">
        <f t="shared" ca="1" si="18"/>
        <v>-129.60999999999993</v>
      </c>
      <c r="BR33" s="32">
        <f t="shared" ca="1" si="19"/>
        <v>-37.370000000000211</v>
      </c>
      <c r="BS33" s="32">
        <f t="shared" ca="1" si="20"/>
        <v>-198.85999999999848</v>
      </c>
      <c r="BT33" s="32">
        <f t="shared" ca="1" si="21"/>
        <v>-57.140000000000398</v>
      </c>
      <c r="BU33" s="32">
        <f t="shared" ca="1" si="22"/>
        <v>-25.969999999999771</v>
      </c>
      <c r="BV33" s="32">
        <f t="shared" ca="1" si="23"/>
        <v>-40.929999999999893</v>
      </c>
      <c r="BW33" s="32">
        <f t="shared" ca="1" si="24"/>
        <v>-109.17000000000003</v>
      </c>
      <c r="BX33" s="32">
        <f t="shared" ca="1" si="25"/>
        <v>-111.66000000000059</v>
      </c>
    </row>
    <row r="34" spans="1:76" x14ac:dyDescent="0.25">
      <c r="A34" t="s">
        <v>466</v>
      </c>
      <c r="B34" s="1" t="s">
        <v>34</v>
      </c>
      <c r="C34" t="str">
        <f t="shared" ca="1" si="1"/>
        <v>CES1/CES2</v>
      </c>
      <c r="D34" t="str">
        <f t="shared" ca="1" si="2"/>
        <v>Calgary Energy Centre</v>
      </c>
      <c r="E34" s="31">
        <f ca="1">'Module C Corrected'!CW34-'Module C Initial'!CW34</f>
        <v>-414.69000000000233</v>
      </c>
      <c r="F34" s="31">
        <f ca="1">'Module C Corrected'!CX34-'Module C Initial'!CX34</f>
        <v>-956.21999999997206</v>
      </c>
      <c r="G34" s="31">
        <f ca="1">'Module C Corrected'!CY34-'Module C Initial'!CY34</f>
        <v>-389.91000000000349</v>
      </c>
      <c r="H34" s="31">
        <f ca="1">'Module C Corrected'!CZ34-'Module C Initial'!CZ34</f>
        <v>-123.67000000000553</v>
      </c>
      <c r="I34" s="31">
        <f ca="1">'Module C Corrected'!DA34-'Module C Initial'!DA34</f>
        <v>-397.57000000000698</v>
      </c>
      <c r="J34" s="31">
        <f ca="1">'Module C Corrected'!DB34-'Module C Initial'!DB34</f>
        <v>-213.93999999998778</v>
      </c>
      <c r="K34" s="31">
        <f ca="1">'Module C Corrected'!DC34-'Module C Initial'!DC34</f>
        <v>-1333.7999999999302</v>
      </c>
      <c r="L34" s="31">
        <f ca="1">'Module C Corrected'!DD34-'Module C Initial'!DD34</f>
        <v>-392.57999999998719</v>
      </c>
      <c r="M34" s="31">
        <f ca="1">'Module C Corrected'!DE34-'Module C Initial'!DE34</f>
        <v>-73.990000000005239</v>
      </c>
      <c r="N34" s="31">
        <f ca="1">'Module C Corrected'!DF34-'Module C Initial'!DF34</f>
        <v>-56.780000000002474</v>
      </c>
      <c r="O34" s="31">
        <f ca="1">'Module C Corrected'!DG34-'Module C Initial'!DG34</f>
        <v>-299.59999999997672</v>
      </c>
      <c r="P34" s="31">
        <f ca="1">'Module C Corrected'!DH34-'Module C Initial'!DH34</f>
        <v>-193.49000000000524</v>
      </c>
      <c r="Q34" s="32">
        <f ca="1">'Module C Corrected'!DI34-'Module C Initial'!DI34</f>
        <v>-20.739999999999782</v>
      </c>
      <c r="R34" s="32">
        <f ca="1">'Module C Corrected'!DJ34-'Module C Initial'!DJ34</f>
        <v>-47.809999999997672</v>
      </c>
      <c r="S34" s="32">
        <f ca="1">'Module C Corrected'!DK34-'Module C Initial'!DK34</f>
        <v>-19.490000000000691</v>
      </c>
      <c r="T34" s="32">
        <f ca="1">'Module C Corrected'!DL34-'Module C Initial'!DL34</f>
        <v>-6.1799999999998363</v>
      </c>
      <c r="U34" s="32">
        <f ca="1">'Module C Corrected'!DM34-'Module C Initial'!DM34</f>
        <v>-19.8799999999992</v>
      </c>
      <c r="V34" s="32">
        <f ca="1">'Module C Corrected'!DN34-'Module C Initial'!DN34</f>
        <v>-10.700000000000728</v>
      </c>
      <c r="W34" s="32">
        <f ca="1">'Module C Corrected'!DO34-'Module C Initial'!DO34</f>
        <v>-66.68999999999869</v>
      </c>
      <c r="X34" s="32">
        <f ca="1">'Module C Corrected'!DP34-'Module C Initial'!DP34</f>
        <v>-19.630000000001019</v>
      </c>
      <c r="Y34" s="32">
        <f ca="1">'Module C Corrected'!DQ34-'Module C Initial'!DQ34</f>
        <v>-3.7000000000000455</v>
      </c>
      <c r="Z34" s="32">
        <f ca="1">'Module C Corrected'!DR34-'Module C Initial'!DR34</f>
        <v>-2.8399999999999181</v>
      </c>
      <c r="AA34" s="32">
        <f ca="1">'Module C Corrected'!DS34-'Module C Initial'!DS34</f>
        <v>-14.980000000000473</v>
      </c>
      <c r="AB34" s="32">
        <f ca="1">'Module C Corrected'!DT34-'Module C Initial'!DT34</f>
        <v>-9.6799999999993815</v>
      </c>
      <c r="AC34" s="31">
        <f ca="1">'Module C Corrected'!DU34-'Module C Initial'!DU34</f>
        <v>-77.31000000000131</v>
      </c>
      <c r="AD34" s="31">
        <f ca="1">'Module C Corrected'!DV34-'Module C Initial'!DV34</f>
        <v>-176.02000000000407</v>
      </c>
      <c r="AE34" s="31">
        <f ca="1">'Module C Corrected'!DW34-'Module C Initial'!DW34</f>
        <v>-70.950000000000728</v>
      </c>
      <c r="AF34" s="31">
        <f ca="1">'Module C Corrected'!DX34-'Module C Initial'!DX34</f>
        <v>-22.220000000001164</v>
      </c>
      <c r="AG34" s="31">
        <f ca="1">'Module C Corrected'!DY34-'Module C Initial'!DY34</f>
        <v>-70.520000000000437</v>
      </c>
      <c r="AH34" s="31">
        <f ca="1">'Module C Corrected'!DZ34-'Module C Initial'!DZ34</f>
        <v>-37.449999999998909</v>
      </c>
      <c r="AI34" s="31">
        <f ca="1">'Module C Corrected'!EA34-'Module C Initial'!EA34</f>
        <v>-230.45000000001164</v>
      </c>
      <c r="AJ34" s="31">
        <f ca="1">'Module C Corrected'!EB34-'Module C Initial'!EB34</f>
        <v>-66.909999999999854</v>
      </c>
      <c r="AK34" s="31">
        <f ca="1">'Module C Corrected'!EC34-'Module C Initial'!EC34</f>
        <v>-12.430000000000291</v>
      </c>
      <c r="AL34" s="31">
        <f ca="1">'Module C Corrected'!ED34-'Module C Initial'!ED34</f>
        <v>-9.4200000000000728</v>
      </c>
      <c r="AM34" s="31">
        <f ca="1">'Module C Corrected'!EE34-'Module C Initial'!EE34</f>
        <v>-48.989999999997963</v>
      </c>
      <c r="AN34" s="31">
        <f ca="1">'Module C Corrected'!EF34-'Module C Initial'!EF34</f>
        <v>-31.200000000000728</v>
      </c>
      <c r="AO34" s="32">
        <f t="shared" ca="1" si="26"/>
        <v>-512.74000000000342</v>
      </c>
      <c r="AP34" s="32">
        <f t="shared" ca="1" si="26"/>
        <v>-1180.0499999999738</v>
      </c>
      <c r="AQ34" s="32">
        <f t="shared" ca="1" si="26"/>
        <v>-480.35000000000491</v>
      </c>
      <c r="AR34" s="32">
        <f t="shared" ca="1" si="26"/>
        <v>-152.07000000000653</v>
      </c>
      <c r="AS34" s="32">
        <f t="shared" ca="1" si="26"/>
        <v>-487.97000000000662</v>
      </c>
      <c r="AT34" s="32">
        <f t="shared" ca="1" si="26"/>
        <v>-262.08999999998741</v>
      </c>
      <c r="AU34" s="32">
        <f t="shared" ca="1" si="26"/>
        <v>-1630.9399999999405</v>
      </c>
      <c r="AV34" s="32">
        <f t="shared" ca="1" si="26"/>
        <v>-479.11999999998807</v>
      </c>
      <c r="AW34" s="32">
        <f t="shared" ca="1" si="26"/>
        <v>-90.120000000005575</v>
      </c>
      <c r="AX34" s="32">
        <f t="shared" ca="1" si="26"/>
        <v>-69.040000000002465</v>
      </c>
      <c r="AY34" s="32">
        <f t="shared" ca="1" si="26"/>
        <v>-363.56999999997515</v>
      </c>
      <c r="AZ34" s="32">
        <f t="shared" ca="1" si="26"/>
        <v>-234.37000000000535</v>
      </c>
      <c r="BA34" s="31">
        <f t="shared" ca="1" si="27"/>
        <v>-8.2899999999999991</v>
      </c>
      <c r="BB34" s="31">
        <f t="shared" ca="1" si="4"/>
        <v>-19.12</v>
      </c>
      <c r="BC34" s="31">
        <f t="shared" ca="1" si="5"/>
        <v>-7.8</v>
      </c>
      <c r="BD34" s="31">
        <f t="shared" ca="1" si="6"/>
        <v>-2.4700000000000002</v>
      </c>
      <c r="BE34" s="31">
        <f t="shared" ca="1" si="7"/>
        <v>-7.95</v>
      </c>
      <c r="BF34" s="31">
        <f t="shared" ca="1" si="8"/>
        <v>-4.28</v>
      </c>
      <c r="BG34" s="31">
        <f t="shared" ca="1" si="9"/>
        <v>-26.67</v>
      </c>
      <c r="BH34" s="31">
        <f t="shared" ca="1" si="10"/>
        <v>-7.85</v>
      </c>
      <c r="BI34" s="31">
        <f t="shared" ca="1" si="11"/>
        <v>-1.48</v>
      </c>
      <c r="BJ34" s="31">
        <f t="shared" ca="1" si="12"/>
        <v>-1.1399999999999999</v>
      </c>
      <c r="BK34" s="31">
        <f t="shared" ca="1" si="13"/>
        <v>-5.99</v>
      </c>
      <c r="BL34" s="31">
        <f t="shared" ca="1" si="14"/>
        <v>-3.87</v>
      </c>
      <c r="BM34" s="32">
        <f t="shared" ca="1" si="28"/>
        <v>-521.03000000000338</v>
      </c>
      <c r="BN34" s="32">
        <f t="shared" ca="1" si="15"/>
        <v>-1199.1699999999737</v>
      </c>
      <c r="BO34" s="32">
        <f t="shared" ca="1" si="16"/>
        <v>-488.15000000000492</v>
      </c>
      <c r="BP34" s="32">
        <f t="shared" ca="1" si="17"/>
        <v>-154.54000000000653</v>
      </c>
      <c r="BQ34" s="32">
        <f t="shared" ca="1" si="18"/>
        <v>-495.92000000000661</v>
      </c>
      <c r="BR34" s="32">
        <f t="shared" ca="1" si="19"/>
        <v>-266.36999999998739</v>
      </c>
      <c r="BS34" s="32">
        <f t="shared" ca="1" si="20"/>
        <v>-1657.6099999999406</v>
      </c>
      <c r="BT34" s="32">
        <f t="shared" ca="1" si="21"/>
        <v>-486.96999999998809</v>
      </c>
      <c r="BU34" s="32">
        <f t="shared" ca="1" si="22"/>
        <v>-91.600000000005579</v>
      </c>
      <c r="BV34" s="32">
        <f t="shared" ca="1" si="23"/>
        <v>-70.180000000002465</v>
      </c>
      <c r="BW34" s="32">
        <f t="shared" ca="1" si="24"/>
        <v>-369.55999999997516</v>
      </c>
      <c r="BX34" s="32">
        <f t="shared" ca="1" si="25"/>
        <v>-238.24000000000535</v>
      </c>
    </row>
    <row r="35" spans="1:76" x14ac:dyDescent="0.25">
      <c r="A35" t="s">
        <v>466</v>
      </c>
      <c r="B35" s="1" t="s">
        <v>35</v>
      </c>
      <c r="C35" t="str">
        <f t="shared" ca="1" si="1"/>
        <v>CES1/CES2</v>
      </c>
      <c r="D35" t="str">
        <f t="shared" ca="1" si="2"/>
        <v>Calgary Energy Centre</v>
      </c>
      <c r="E35" s="31">
        <f ca="1">'Module C Corrected'!CW35-'Module C Initial'!CW35</f>
        <v>-216.83000000000175</v>
      </c>
      <c r="F35" s="31">
        <f ca="1">'Module C Corrected'!CX35-'Module C Initial'!CX35</f>
        <v>-526.72000000000116</v>
      </c>
      <c r="G35" s="31">
        <f ca="1">'Module C Corrected'!CY35-'Module C Initial'!CY35</f>
        <v>-213.29999999998836</v>
      </c>
      <c r="H35" s="31">
        <f ca="1">'Module C Corrected'!CZ35-'Module C Initial'!CZ35</f>
        <v>-76.450000000004366</v>
      </c>
      <c r="I35" s="31">
        <f ca="1">'Module C Corrected'!DA35-'Module C Initial'!DA35</f>
        <v>-265.6699999999837</v>
      </c>
      <c r="J35" s="31">
        <f ca="1">'Module C Corrected'!DB35-'Module C Initial'!DB35</f>
        <v>-125.75</v>
      </c>
      <c r="K35" s="31">
        <f ca="1">'Module C Corrected'!DC35-'Module C Initial'!DC35</f>
        <v>-923.60999999998603</v>
      </c>
      <c r="L35" s="31">
        <f ca="1">'Module C Corrected'!DD35-'Module C Initial'!DD35</f>
        <v>-269.78999999997905</v>
      </c>
      <c r="M35" s="31">
        <f ca="1">'Module C Corrected'!DE35-'Module C Initial'!DE35</f>
        <v>-46.290000000000873</v>
      </c>
      <c r="N35" s="31">
        <f ca="1">'Module C Corrected'!DF35-'Module C Initial'!DF35</f>
        <v>-34.080000000001746</v>
      </c>
      <c r="O35" s="31">
        <f ca="1">'Module C Corrected'!DG35-'Module C Initial'!DG35</f>
        <v>-164.7100000000064</v>
      </c>
      <c r="P35" s="31">
        <f ca="1">'Module C Corrected'!DH35-'Module C Initial'!DH35</f>
        <v>-108.90999999999622</v>
      </c>
      <c r="Q35" s="32">
        <f ca="1">'Module C Corrected'!DI35-'Module C Initial'!DI35</f>
        <v>-10.850000000000364</v>
      </c>
      <c r="R35" s="32">
        <f ca="1">'Module C Corrected'!DJ35-'Module C Initial'!DJ35</f>
        <v>-26.340000000000146</v>
      </c>
      <c r="S35" s="32">
        <f ca="1">'Module C Corrected'!DK35-'Module C Initial'!DK35</f>
        <v>-10.670000000000073</v>
      </c>
      <c r="T35" s="32">
        <f ca="1">'Module C Corrected'!DL35-'Module C Initial'!DL35</f>
        <v>-3.8199999999999363</v>
      </c>
      <c r="U35" s="32">
        <f ca="1">'Module C Corrected'!DM35-'Module C Initial'!DM35</f>
        <v>-13.279999999999745</v>
      </c>
      <c r="V35" s="32">
        <f ca="1">'Module C Corrected'!DN35-'Module C Initial'!DN35</f>
        <v>-6.2900000000004184</v>
      </c>
      <c r="W35" s="32">
        <f ca="1">'Module C Corrected'!DO35-'Module C Initial'!DO35</f>
        <v>-46.180000000000291</v>
      </c>
      <c r="X35" s="32">
        <f ca="1">'Module C Corrected'!DP35-'Module C Initial'!DP35</f>
        <v>-13.489999999999782</v>
      </c>
      <c r="Y35" s="32">
        <f ca="1">'Module C Corrected'!DQ35-'Module C Initial'!DQ35</f>
        <v>-2.3200000000001637</v>
      </c>
      <c r="Z35" s="32">
        <f ca="1">'Module C Corrected'!DR35-'Module C Initial'!DR35</f>
        <v>-1.7000000000000455</v>
      </c>
      <c r="AA35" s="32">
        <f ca="1">'Module C Corrected'!DS35-'Module C Initial'!DS35</f>
        <v>-8.2399999999997817</v>
      </c>
      <c r="AB35" s="32">
        <f ca="1">'Module C Corrected'!DT35-'Module C Initial'!DT35</f>
        <v>-5.4400000000000546</v>
      </c>
      <c r="AC35" s="31">
        <f ca="1">'Module C Corrected'!DU35-'Module C Initial'!DU35</f>
        <v>-40.420000000001892</v>
      </c>
      <c r="AD35" s="31">
        <f ca="1">'Module C Corrected'!DV35-'Module C Initial'!DV35</f>
        <v>-96.959999999999127</v>
      </c>
      <c r="AE35" s="31">
        <f ca="1">'Module C Corrected'!DW35-'Module C Initial'!DW35</f>
        <v>-38.819999999999709</v>
      </c>
      <c r="AF35" s="31">
        <f ca="1">'Module C Corrected'!DX35-'Module C Initial'!DX35</f>
        <v>-13.730000000000473</v>
      </c>
      <c r="AG35" s="31">
        <f ca="1">'Module C Corrected'!DY35-'Module C Initial'!DY35</f>
        <v>-47.120000000002619</v>
      </c>
      <c r="AH35" s="31">
        <f ca="1">'Module C Corrected'!DZ35-'Module C Initial'!DZ35</f>
        <v>-22.020000000000437</v>
      </c>
      <c r="AI35" s="31">
        <f ca="1">'Module C Corrected'!EA35-'Module C Initial'!EA35</f>
        <v>-159.58000000000175</v>
      </c>
      <c r="AJ35" s="31">
        <f ca="1">'Module C Corrected'!EB35-'Module C Initial'!EB35</f>
        <v>-45.979999999999563</v>
      </c>
      <c r="AK35" s="31">
        <f ca="1">'Module C Corrected'!EC35-'Module C Initial'!EC35</f>
        <v>-7.7800000000002001</v>
      </c>
      <c r="AL35" s="31">
        <f ca="1">'Module C Corrected'!ED35-'Module C Initial'!ED35</f>
        <v>-5.6500000000000909</v>
      </c>
      <c r="AM35" s="31">
        <f ca="1">'Module C Corrected'!EE35-'Module C Initial'!EE35</f>
        <v>-26.930000000000291</v>
      </c>
      <c r="AN35" s="31">
        <f ca="1">'Module C Corrected'!EF35-'Module C Initial'!EF35</f>
        <v>-17.569999999999709</v>
      </c>
      <c r="AO35" s="32">
        <f t="shared" ca="1" si="26"/>
        <v>-268.100000000004</v>
      </c>
      <c r="AP35" s="32">
        <f t="shared" ca="1" si="26"/>
        <v>-650.02000000000044</v>
      </c>
      <c r="AQ35" s="32">
        <f t="shared" ca="1" si="26"/>
        <v>-262.78999999998814</v>
      </c>
      <c r="AR35" s="32">
        <f t="shared" ca="1" si="26"/>
        <v>-94.000000000004775</v>
      </c>
      <c r="AS35" s="32">
        <f t="shared" ca="1" si="26"/>
        <v>-326.06999999998607</v>
      </c>
      <c r="AT35" s="32">
        <f t="shared" ca="1" si="26"/>
        <v>-154.06000000000085</v>
      </c>
      <c r="AU35" s="32">
        <f t="shared" ca="1" si="26"/>
        <v>-1129.3699999999881</v>
      </c>
      <c r="AV35" s="32">
        <f t="shared" ca="1" si="26"/>
        <v>-329.25999999997839</v>
      </c>
      <c r="AW35" s="32">
        <f t="shared" ca="1" si="26"/>
        <v>-56.390000000001237</v>
      </c>
      <c r="AX35" s="32">
        <f t="shared" ca="1" si="26"/>
        <v>-41.430000000001883</v>
      </c>
      <c r="AY35" s="32">
        <f t="shared" ca="1" si="26"/>
        <v>-199.88000000000648</v>
      </c>
      <c r="AZ35" s="32">
        <f t="shared" ca="1" si="26"/>
        <v>-131.91999999999598</v>
      </c>
      <c r="BA35" s="31">
        <f t="shared" ca="1" si="27"/>
        <v>-4.34</v>
      </c>
      <c r="BB35" s="31">
        <f t="shared" ca="1" si="4"/>
        <v>-10.53</v>
      </c>
      <c r="BC35" s="31">
        <f t="shared" ca="1" si="5"/>
        <v>-4.2699999999999996</v>
      </c>
      <c r="BD35" s="31">
        <f t="shared" ca="1" si="6"/>
        <v>-1.53</v>
      </c>
      <c r="BE35" s="31">
        <f t="shared" ca="1" si="7"/>
        <v>-5.31</v>
      </c>
      <c r="BF35" s="31">
        <f t="shared" ca="1" si="8"/>
        <v>-2.5099999999999998</v>
      </c>
      <c r="BG35" s="31">
        <f t="shared" ca="1" si="9"/>
        <v>-18.47</v>
      </c>
      <c r="BH35" s="31">
        <f t="shared" ca="1" si="10"/>
        <v>-5.39</v>
      </c>
      <c r="BI35" s="31">
        <f t="shared" ca="1" si="11"/>
        <v>-0.93</v>
      </c>
      <c r="BJ35" s="31">
        <f t="shared" ca="1" si="12"/>
        <v>-0.68</v>
      </c>
      <c r="BK35" s="31">
        <f t="shared" ca="1" si="13"/>
        <v>-3.29</v>
      </c>
      <c r="BL35" s="31">
        <f t="shared" ca="1" si="14"/>
        <v>-2.1800000000000002</v>
      </c>
      <c r="BM35" s="32">
        <f t="shared" ca="1" si="28"/>
        <v>-272.44000000000398</v>
      </c>
      <c r="BN35" s="32">
        <f t="shared" ca="1" si="15"/>
        <v>-660.55000000000041</v>
      </c>
      <c r="BO35" s="32">
        <f t="shared" ca="1" si="16"/>
        <v>-267.05999999998812</v>
      </c>
      <c r="BP35" s="32">
        <f t="shared" ca="1" si="17"/>
        <v>-95.530000000004776</v>
      </c>
      <c r="BQ35" s="32">
        <f t="shared" ca="1" si="18"/>
        <v>-331.37999999998607</v>
      </c>
      <c r="BR35" s="32">
        <f t="shared" ca="1" si="19"/>
        <v>-156.57000000000085</v>
      </c>
      <c r="BS35" s="32">
        <f t="shared" ca="1" si="20"/>
        <v>-1147.8399999999881</v>
      </c>
      <c r="BT35" s="32">
        <f t="shared" ca="1" si="21"/>
        <v>-334.64999999997838</v>
      </c>
      <c r="BU35" s="32">
        <f t="shared" ca="1" si="22"/>
        <v>-57.320000000001237</v>
      </c>
      <c r="BV35" s="32">
        <f t="shared" ca="1" si="23"/>
        <v>-42.110000000001882</v>
      </c>
      <c r="BW35" s="32">
        <f t="shared" ca="1" si="24"/>
        <v>-203.17000000000647</v>
      </c>
      <c r="BX35" s="32">
        <f t="shared" ca="1" si="25"/>
        <v>-134.09999999999599</v>
      </c>
    </row>
    <row r="36" spans="1:76" x14ac:dyDescent="0.25">
      <c r="A36" t="s">
        <v>467</v>
      </c>
      <c r="B36" s="1" t="s">
        <v>85</v>
      </c>
      <c r="C36" t="str">
        <f t="shared" ca="1" si="1"/>
        <v>CHIN</v>
      </c>
      <c r="D36" t="str">
        <f t="shared" ca="1" si="2"/>
        <v>Chin Chute Hydro Facility</v>
      </c>
      <c r="E36" s="31">
        <f ca="1">'Module C Corrected'!CW36-'Module C Initial'!CW36</f>
        <v>0</v>
      </c>
      <c r="F36" s="31">
        <f ca="1">'Module C Corrected'!CX36-'Module C Initial'!CX36</f>
        <v>0</v>
      </c>
      <c r="G36" s="31">
        <f ca="1">'Module C Corrected'!CY36-'Module C Initial'!CY36</f>
        <v>0</v>
      </c>
      <c r="H36" s="31">
        <f ca="1">'Module C Corrected'!CZ36-'Module C Initial'!CZ36</f>
        <v>10.860000000000127</v>
      </c>
      <c r="I36" s="31">
        <f ca="1">'Module C Corrected'!DA36-'Module C Initial'!DA36</f>
        <v>75.859999999998763</v>
      </c>
      <c r="J36" s="31">
        <f ca="1">'Module C Corrected'!DB36-'Module C Initial'!DB36</f>
        <v>77.700000000000728</v>
      </c>
      <c r="K36" s="31">
        <f ca="1">'Module C Corrected'!DC36-'Module C Initial'!DC36</f>
        <v>82.400000000001455</v>
      </c>
      <c r="L36" s="31">
        <f ca="1">'Module C Corrected'!DD36-'Module C Initial'!DD36</f>
        <v>34.140000000000327</v>
      </c>
      <c r="M36" s="31">
        <f ca="1">'Module C Corrected'!DE36-'Module C Initial'!DE36</f>
        <v>41.630000000000109</v>
      </c>
      <c r="N36" s="31">
        <f ca="1">'Module C Corrected'!DF36-'Module C Initial'!DF36</f>
        <v>11.259999999999991</v>
      </c>
      <c r="O36" s="31">
        <f ca="1">'Module C Corrected'!DG36-'Module C Initial'!DG36</f>
        <v>0</v>
      </c>
      <c r="P36" s="31">
        <f ca="1">'Module C Corrected'!DH36-'Module C Initial'!DH36</f>
        <v>0</v>
      </c>
      <c r="Q36" s="32">
        <f ca="1">'Module C Corrected'!DI36-'Module C Initial'!DI36</f>
        <v>0</v>
      </c>
      <c r="R36" s="32">
        <f ca="1">'Module C Corrected'!DJ36-'Module C Initial'!DJ36</f>
        <v>0</v>
      </c>
      <c r="S36" s="32">
        <f ca="1">'Module C Corrected'!DK36-'Module C Initial'!DK36</f>
        <v>0</v>
      </c>
      <c r="T36" s="32">
        <f ca="1">'Module C Corrected'!DL36-'Module C Initial'!DL36</f>
        <v>0.54000000000000625</v>
      </c>
      <c r="U36" s="32">
        <f ca="1">'Module C Corrected'!DM36-'Module C Initial'!DM36</f>
        <v>3.7900000000000205</v>
      </c>
      <c r="V36" s="32">
        <f ca="1">'Module C Corrected'!DN36-'Module C Initial'!DN36</f>
        <v>3.8899999999999864</v>
      </c>
      <c r="W36" s="32">
        <f ca="1">'Module C Corrected'!DO36-'Module C Initial'!DO36</f>
        <v>4.1200000000000045</v>
      </c>
      <c r="X36" s="32">
        <f ca="1">'Module C Corrected'!DP36-'Module C Initial'!DP36</f>
        <v>1.6999999999999886</v>
      </c>
      <c r="Y36" s="32">
        <f ca="1">'Module C Corrected'!DQ36-'Module C Initial'!DQ36</f>
        <v>2.0799999999999841</v>
      </c>
      <c r="Z36" s="32">
        <f ca="1">'Module C Corrected'!DR36-'Module C Initial'!DR36</f>
        <v>0.55999999999998806</v>
      </c>
      <c r="AA36" s="32">
        <f ca="1">'Module C Corrected'!DS36-'Module C Initial'!DS36</f>
        <v>0</v>
      </c>
      <c r="AB36" s="32">
        <f ca="1">'Module C Corrected'!DT36-'Module C Initial'!DT36</f>
        <v>0</v>
      </c>
      <c r="AC36" s="31">
        <f ca="1">'Module C Corrected'!DU36-'Module C Initial'!DU36</f>
        <v>0</v>
      </c>
      <c r="AD36" s="31">
        <f ca="1">'Module C Corrected'!DV36-'Module C Initial'!DV36</f>
        <v>0</v>
      </c>
      <c r="AE36" s="31">
        <f ca="1">'Module C Corrected'!DW36-'Module C Initial'!DW36</f>
        <v>0</v>
      </c>
      <c r="AF36" s="31">
        <f ca="1">'Module C Corrected'!DX36-'Module C Initial'!DX36</f>
        <v>1.9500000000000171</v>
      </c>
      <c r="AG36" s="31">
        <f ca="1">'Module C Corrected'!DY36-'Module C Initial'!DY36</f>
        <v>13.450000000000045</v>
      </c>
      <c r="AH36" s="31">
        <f ca="1">'Module C Corrected'!DZ36-'Module C Initial'!DZ36</f>
        <v>13.599999999999909</v>
      </c>
      <c r="AI36" s="31">
        <f ca="1">'Module C Corrected'!EA36-'Module C Initial'!EA36</f>
        <v>14.240000000000009</v>
      </c>
      <c r="AJ36" s="31">
        <f ca="1">'Module C Corrected'!EB36-'Module C Initial'!EB36</f>
        <v>5.82000000000005</v>
      </c>
      <c r="AK36" s="31">
        <f ca="1">'Module C Corrected'!EC36-'Module C Initial'!EC36</f>
        <v>7</v>
      </c>
      <c r="AL36" s="31">
        <f ca="1">'Module C Corrected'!ED36-'Module C Initial'!ED36</f>
        <v>1.8600000000000136</v>
      </c>
      <c r="AM36" s="31">
        <f ca="1">'Module C Corrected'!EE36-'Module C Initial'!EE36</f>
        <v>0</v>
      </c>
      <c r="AN36" s="31">
        <f ca="1">'Module C Corrected'!EF36-'Module C Initial'!EF36</f>
        <v>0</v>
      </c>
      <c r="AO36" s="32">
        <f t="shared" ca="1" si="26"/>
        <v>0</v>
      </c>
      <c r="AP36" s="32">
        <f t="shared" ca="1" si="26"/>
        <v>0</v>
      </c>
      <c r="AQ36" s="32">
        <f t="shared" ca="1" si="26"/>
        <v>0</v>
      </c>
      <c r="AR36" s="32">
        <f t="shared" ca="1" si="26"/>
        <v>13.350000000000151</v>
      </c>
      <c r="AS36" s="32">
        <f t="shared" ca="1" si="26"/>
        <v>93.099999999998829</v>
      </c>
      <c r="AT36" s="32">
        <f t="shared" ca="1" si="26"/>
        <v>95.190000000000623</v>
      </c>
      <c r="AU36" s="32">
        <f t="shared" ca="1" si="26"/>
        <v>100.76000000000147</v>
      </c>
      <c r="AV36" s="32">
        <f t="shared" ca="1" si="26"/>
        <v>41.660000000000366</v>
      </c>
      <c r="AW36" s="32">
        <f t="shared" ca="1" si="26"/>
        <v>50.710000000000093</v>
      </c>
      <c r="AX36" s="32">
        <f t="shared" ca="1" si="26"/>
        <v>13.679999999999993</v>
      </c>
      <c r="AY36" s="32">
        <f t="shared" ca="1" si="26"/>
        <v>0</v>
      </c>
      <c r="AZ36" s="32">
        <f t="shared" ca="1" si="26"/>
        <v>0</v>
      </c>
      <c r="BA36" s="31">
        <f t="shared" ca="1" si="27"/>
        <v>0</v>
      </c>
      <c r="BB36" s="31">
        <f t="shared" ca="1" si="4"/>
        <v>0</v>
      </c>
      <c r="BC36" s="31">
        <f t="shared" ca="1" si="5"/>
        <v>0</v>
      </c>
      <c r="BD36" s="31">
        <f t="shared" ca="1" si="6"/>
        <v>0.22</v>
      </c>
      <c r="BE36" s="31">
        <f t="shared" ca="1" si="7"/>
        <v>1.52</v>
      </c>
      <c r="BF36" s="31">
        <f t="shared" ca="1" si="8"/>
        <v>1.55</v>
      </c>
      <c r="BG36" s="31">
        <f t="shared" ca="1" si="9"/>
        <v>1.65</v>
      </c>
      <c r="BH36" s="31">
        <f t="shared" ca="1" si="10"/>
        <v>0.68</v>
      </c>
      <c r="BI36" s="31">
        <f t="shared" ca="1" si="11"/>
        <v>0.83</v>
      </c>
      <c r="BJ36" s="31">
        <f t="shared" ca="1" si="12"/>
        <v>0.23</v>
      </c>
      <c r="BK36" s="31">
        <f t="shared" ca="1" si="13"/>
        <v>0</v>
      </c>
      <c r="BL36" s="31">
        <f t="shared" ca="1" si="14"/>
        <v>0</v>
      </c>
      <c r="BM36" s="32">
        <f t="shared" ca="1" si="28"/>
        <v>0</v>
      </c>
      <c r="BN36" s="32">
        <f t="shared" ca="1" si="15"/>
        <v>0</v>
      </c>
      <c r="BO36" s="32">
        <f t="shared" ca="1" si="16"/>
        <v>0</v>
      </c>
      <c r="BP36" s="32">
        <f t="shared" ca="1" si="17"/>
        <v>13.570000000000151</v>
      </c>
      <c r="BQ36" s="32">
        <f t="shared" ca="1" si="18"/>
        <v>94.619999999998825</v>
      </c>
      <c r="BR36" s="32">
        <f t="shared" ca="1" si="19"/>
        <v>96.74000000000062</v>
      </c>
      <c r="BS36" s="32">
        <f t="shared" ca="1" si="20"/>
        <v>102.41000000000147</v>
      </c>
      <c r="BT36" s="32">
        <f t="shared" ca="1" si="21"/>
        <v>42.340000000000366</v>
      </c>
      <c r="BU36" s="32">
        <f t="shared" ca="1" si="22"/>
        <v>51.540000000000092</v>
      </c>
      <c r="BV36" s="32">
        <f t="shared" ca="1" si="23"/>
        <v>13.909999999999993</v>
      </c>
      <c r="BW36" s="32">
        <f t="shared" ca="1" si="24"/>
        <v>0</v>
      </c>
      <c r="BX36" s="32">
        <f t="shared" ca="1" si="25"/>
        <v>0</v>
      </c>
    </row>
    <row r="37" spans="1:76" x14ac:dyDescent="0.25">
      <c r="A37" t="s">
        <v>468</v>
      </c>
      <c r="B37" s="1" t="s">
        <v>44</v>
      </c>
      <c r="C37" t="str">
        <f t="shared" ca="1" si="1"/>
        <v>CMH1</v>
      </c>
      <c r="D37" t="str">
        <f t="shared" ca="1" si="2"/>
        <v>City of Medicine Hat</v>
      </c>
      <c r="E37" s="31">
        <f ca="1">'Module C Corrected'!CW37-'Module C Initial'!CW37</f>
        <v>358.66999999999825</v>
      </c>
      <c r="F37" s="31">
        <f ca="1">'Module C Corrected'!CX37-'Module C Initial'!CX37</f>
        <v>1426.070000000007</v>
      </c>
      <c r="G37" s="31">
        <f ca="1">'Module C Corrected'!CY37-'Module C Initial'!CY37</f>
        <v>240.90000000000146</v>
      </c>
      <c r="H37" s="31">
        <f ca="1">'Module C Corrected'!CZ37-'Module C Initial'!CZ37</f>
        <v>89.209999999999127</v>
      </c>
      <c r="I37" s="31">
        <f ca="1">'Module C Corrected'!DA37-'Module C Initial'!DA37</f>
        <v>594.75999999999476</v>
      </c>
      <c r="J37" s="31">
        <f ca="1">'Module C Corrected'!DB37-'Module C Initial'!DB37</f>
        <v>446.04000000000087</v>
      </c>
      <c r="K37" s="31">
        <f ca="1">'Module C Corrected'!DC37-'Module C Initial'!DC37</f>
        <v>2191.0100000000093</v>
      </c>
      <c r="L37" s="31">
        <f ca="1">'Module C Corrected'!DD37-'Module C Initial'!DD37</f>
        <v>500.47999999999593</v>
      </c>
      <c r="M37" s="31">
        <f ca="1">'Module C Corrected'!DE37-'Module C Initial'!DE37</f>
        <v>110.34999999999854</v>
      </c>
      <c r="N37" s="31">
        <f ca="1">'Module C Corrected'!DF37-'Module C Initial'!DF37</f>
        <v>113.43999999999869</v>
      </c>
      <c r="O37" s="31">
        <f ca="1">'Module C Corrected'!DG37-'Module C Initial'!DG37</f>
        <v>397.26000000000204</v>
      </c>
      <c r="P37" s="31">
        <f ca="1">'Module C Corrected'!DH37-'Module C Initial'!DH37</f>
        <v>82.079999999999927</v>
      </c>
      <c r="Q37" s="32">
        <f ca="1">'Module C Corrected'!DI37-'Module C Initial'!DI37</f>
        <v>17.929999999999836</v>
      </c>
      <c r="R37" s="32">
        <f ca="1">'Module C Corrected'!DJ37-'Module C Initial'!DJ37</f>
        <v>71.300000000000182</v>
      </c>
      <c r="S37" s="32">
        <f ca="1">'Module C Corrected'!DK37-'Module C Initial'!DK37</f>
        <v>12.039999999999964</v>
      </c>
      <c r="T37" s="32">
        <f ca="1">'Module C Corrected'!DL37-'Module C Initial'!DL37</f>
        <v>4.4700000000000273</v>
      </c>
      <c r="U37" s="32">
        <f ca="1">'Module C Corrected'!DM37-'Module C Initial'!DM37</f>
        <v>29.739999999999782</v>
      </c>
      <c r="V37" s="32">
        <f ca="1">'Module C Corrected'!DN37-'Module C Initial'!DN37</f>
        <v>22.300000000000182</v>
      </c>
      <c r="W37" s="32">
        <f ca="1">'Module C Corrected'!DO37-'Module C Initial'!DO37</f>
        <v>109.55999999999949</v>
      </c>
      <c r="X37" s="32">
        <f ca="1">'Module C Corrected'!DP37-'Module C Initial'!DP37</f>
        <v>25.0300000000002</v>
      </c>
      <c r="Y37" s="32">
        <f ca="1">'Module C Corrected'!DQ37-'Module C Initial'!DQ37</f>
        <v>5.5200000000000955</v>
      </c>
      <c r="Z37" s="32">
        <f ca="1">'Module C Corrected'!DR37-'Module C Initial'!DR37</f>
        <v>5.6699999999999591</v>
      </c>
      <c r="AA37" s="32">
        <f ca="1">'Module C Corrected'!DS37-'Module C Initial'!DS37</f>
        <v>19.860000000000127</v>
      </c>
      <c r="AB37" s="32">
        <f ca="1">'Module C Corrected'!DT37-'Module C Initial'!DT37</f>
        <v>4.1000000000000227</v>
      </c>
      <c r="AC37" s="31">
        <f ca="1">'Module C Corrected'!DU37-'Module C Initial'!DU37</f>
        <v>66.859999999999673</v>
      </c>
      <c r="AD37" s="31">
        <f ca="1">'Module C Corrected'!DV37-'Module C Initial'!DV37</f>
        <v>262.51000000000204</v>
      </c>
      <c r="AE37" s="31">
        <f ca="1">'Module C Corrected'!DW37-'Module C Initial'!DW37</f>
        <v>43.840000000000146</v>
      </c>
      <c r="AF37" s="31">
        <f ca="1">'Module C Corrected'!DX37-'Module C Initial'!DX37</f>
        <v>16.029999999999973</v>
      </c>
      <c r="AG37" s="31">
        <f ca="1">'Module C Corrected'!DY37-'Module C Initial'!DY37</f>
        <v>105.5</v>
      </c>
      <c r="AH37" s="31">
        <f ca="1">'Module C Corrected'!DZ37-'Module C Initial'!DZ37</f>
        <v>78.069999999999709</v>
      </c>
      <c r="AI37" s="31">
        <f ca="1">'Module C Corrected'!EA37-'Module C Initial'!EA37</f>
        <v>378.56000000000495</v>
      </c>
      <c r="AJ37" s="31">
        <f ca="1">'Module C Corrected'!EB37-'Module C Initial'!EB37</f>
        <v>85.299999999999272</v>
      </c>
      <c r="AK37" s="31">
        <f ca="1">'Module C Corrected'!EC37-'Module C Initial'!EC37</f>
        <v>18.550000000000182</v>
      </c>
      <c r="AL37" s="31">
        <f ca="1">'Module C Corrected'!ED37-'Module C Initial'!ED37</f>
        <v>18.809999999999945</v>
      </c>
      <c r="AM37" s="31">
        <f ca="1">'Module C Corrected'!EE37-'Module C Initial'!EE37</f>
        <v>64.950000000000728</v>
      </c>
      <c r="AN37" s="31">
        <f ca="1">'Module C Corrected'!EF37-'Module C Initial'!EF37</f>
        <v>13.230000000000018</v>
      </c>
      <c r="AO37" s="32">
        <f t="shared" ca="1" si="26"/>
        <v>443.45999999999776</v>
      </c>
      <c r="AP37" s="32">
        <f t="shared" ca="1" si="26"/>
        <v>1759.8800000000092</v>
      </c>
      <c r="AQ37" s="32">
        <f t="shared" ca="1" si="26"/>
        <v>296.78000000000156</v>
      </c>
      <c r="AR37" s="32">
        <f t="shared" ca="1" si="26"/>
        <v>109.70999999999913</v>
      </c>
      <c r="AS37" s="32">
        <f t="shared" ca="1" si="26"/>
        <v>729.99999999999454</v>
      </c>
      <c r="AT37" s="32">
        <f t="shared" ca="1" si="26"/>
        <v>546.41000000000076</v>
      </c>
      <c r="AU37" s="32">
        <f t="shared" ca="1" si="26"/>
        <v>2679.1300000000138</v>
      </c>
      <c r="AV37" s="32">
        <f t="shared" ca="1" si="26"/>
        <v>610.8099999999954</v>
      </c>
      <c r="AW37" s="32">
        <f t="shared" ca="1" si="26"/>
        <v>134.41999999999882</v>
      </c>
      <c r="AX37" s="32">
        <f t="shared" ca="1" si="26"/>
        <v>137.91999999999859</v>
      </c>
      <c r="AY37" s="32">
        <f t="shared" ca="1" si="26"/>
        <v>482.07000000000289</v>
      </c>
      <c r="AZ37" s="32">
        <f t="shared" ca="1" si="26"/>
        <v>99.409999999999968</v>
      </c>
      <c r="BA37" s="31">
        <f t="shared" ca="1" si="27"/>
        <v>7.17</v>
      </c>
      <c r="BB37" s="31">
        <f t="shared" ca="1" si="4"/>
        <v>28.51</v>
      </c>
      <c r="BC37" s="31">
        <f t="shared" ca="1" si="5"/>
        <v>4.82</v>
      </c>
      <c r="BD37" s="31">
        <f t="shared" ca="1" si="6"/>
        <v>1.78</v>
      </c>
      <c r="BE37" s="31">
        <f t="shared" ca="1" si="7"/>
        <v>11.89</v>
      </c>
      <c r="BF37" s="31">
        <f t="shared" ca="1" si="8"/>
        <v>8.92</v>
      </c>
      <c r="BG37" s="31">
        <f t="shared" ca="1" si="9"/>
        <v>43.81</v>
      </c>
      <c r="BH37" s="31">
        <f t="shared" ca="1" si="10"/>
        <v>10.01</v>
      </c>
      <c r="BI37" s="31">
        <f t="shared" ca="1" si="11"/>
        <v>2.21</v>
      </c>
      <c r="BJ37" s="31">
        <f t="shared" ca="1" si="12"/>
        <v>2.27</v>
      </c>
      <c r="BK37" s="31">
        <f t="shared" ca="1" si="13"/>
        <v>7.94</v>
      </c>
      <c r="BL37" s="31">
        <f t="shared" ca="1" si="14"/>
        <v>1.64</v>
      </c>
      <c r="BM37" s="32">
        <f t="shared" ca="1" si="28"/>
        <v>450.62999999999778</v>
      </c>
      <c r="BN37" s="32">
        <f t="shared" ca="1" si="15"/>
        <v>1788.3900000000092</v>
      </c>
      <c r="BO37" s="32">
        <f t="shared" ca="1" si="16"/>
        <v>301.60000000000156</v>
      </c>
      <c r="BP37" s="32">
        <f t="shared" ca="1" si="17"/>
        <v>111.48999999999913</v>
      </c>
      <c r="BQ37" s="32">
        <f t="shared" ca="1" si="18"/>
        <v>741.88999999999453</v>
      </c>
      <c r="BR37" s="32">
        <f t="shared" ca="1" si="19"/>
        <v>555.33000000000072</v>
      </c>
      <c r="BS37" s="32">
        <f t="shared" ca="1" si="20"/>
        <v>2722.9400000000137</v>
      </c>
      <c r="BT37" s="32">
        <f t="shared" ca="1" si="21"/>
        <v>620.81999999999539</v>
      </c>
      <c r="BU37" s="32">
        <f t="shared" ca="1" si="22"/>
        <v>136.62999999999883</v>
      </c>
      <c r="BV37" s="32">
        <f t="shared" ca="1" si="23"/>
        <v>140.18999999999861</v>
      </c>
      <c r="BW37" s="32">
        <f t="shared" ca="1" si="24"/>
        <v>490.01000000000289</v>
      </c>
      <c r="BX37" s="32">
        <f t="shared" ca="1" si="25"/>
        <v>101.04999999999997</v>
      </c>
    </row>
    <row r="38" spans="1:76" x14ac:dyDescent="0.25">
      <c r="A38" t="s">
        <v>469</v>
      </c>
      <c r="B38" s="1" t="s">
        <v>45</v>
      </c>
      <c r="C38" t="str">
        <f t="shared" ca="1" si="1"/>
        <v>CNR5</v>
      </c>
      <c r="D38" t="str">
        <f t="shared" ca="1" si="2"/>
        <v>CNRL Horizon Industrial System</v>
      </c>
      <c r="E38" s="31">
        <f ca="1">'Module C Corrected'!CW38-'Module C Initial'!CW38</f>
        <v>-0.36000000000001364</v>
      </c>
      <c r="F38" s="31">
        <f ca="1">'Module C Corrected'!CX38-'Module C Initial'!CX38</f>
        <v>0</v>
      </c>
      <c r="G38" s="31">
        <f ca="1">'Module C Corrected'!CY38-'Module C Initial'!CY38</f>
        <v>0</v>
      </c>
      <c r="H38" s="31">
        <f ca="1">'Module C Corrected'!CZ38-'Module C Initial'!CZ38</f>
        <v>-9.9999999999997868E-3</v>
      </c>
      <c r="I38" s="31">
        <f ca="1">'Module C Corrected'!DA38-'Module C Initial'!DA38</f>
        <v>-0.55999999999994543</v>
      </c>
      <c r="J38" s="31">
        <f ca="1">'Module C Corrected'!DB38-'Module C Initial'!DB38</f>
        <v>-0.39999999999997726</v>
      </c>
      <c r="K38" s="31">
        <f ca="1">'Module C Corrected'!DC38-'Module C Initial'!DC38</f>
        <v>-0.28999999999996362</v>
      </c>
      <c r="L38" s="31">
        <f ca="1">'Module C Corrected'!DD38-'Module C Initial'!DD38</f>
        <v>0</v>
      </c>
      <c r="M38" s="31">
        <f ca="1">'Module C Corrected'!DE38-'Module C Initial'!DE38</f>
        <v>-8.0700000000006185</v>
      </c>
      <c r="N38" s="31">
        <f ca="1">'Module C Corrected'!DF38-'Module C Initial'!DF38</f>
        <v>0</v>
      </c>
      <c r="O38" s="31">
        <f ca="1">'Module C Corrected'!DG38-'Module C Initial'!DG38</f>
        <v>0</v>
      </c>
      <c r="P38" s="31">
        <f ca="1">'Module C Corrected'!DH38-'Module C Initial'!DH38</f>
        <v>-7.000000000000739E-2</v>
      </c>
      <c r="Q38" s="32">
        <f ca="1">'Module C Corrected'!DI38-'Module C Initial'!DI38</f>
        <v>-9.9999999999997868E-3</v>
      </c>
      <c r="R38" s="32">
        <f ca="1">'Module C Corrected'!DJ38-'Module C Initial'!DJ38</f>
        <v>0</v>
      </c>
      <c r="S38" s="32">
        <f ca="1">'Module C Corrected'!DK38-'Module C Initial'!DK38</f>
        <v>0</v>
      </c>
      <c r="T38" s="32">
        <f ca="1">'Module C Corrected'!DL38-'Module C Initial'!DL38</f>
        <v>0</v>
      </c>
      <c r="U38" s="32">
        <f ca="1">'Module C Corrected'!DM38-'Module C Initial'!DM38</f>
        <v>-3.0000000000001137E-2</v>
      </c>
      <c r="V38" s="32">
        <f ca="1">'Module C Corrected'!DN38-'Module C Initial'!DN38</f>
        <v>-1.9999999999999574E-2</v>
      </c>
      <c r="W38" s="32">
        <f ca="1">'Module C Corrected'!DO38-'Module C Initial'!DO38</f>
        <v>-1.9999999999999574E-2</v>
      </c>
      <c r="X38" s="32">
        <f ca="1">'Module C Corrected'!DP38-'Module C Initial'!DP38</f>
        <v>0</v>
      </c>
      <c r="Y38" s="32">
        <f ca="1">'Module C Corrected'!DQ38-'Module C Initial'!DQ38</f>
        <v>-0.40000000000003411</v>
      </c>
      <c r="Z38" s="32">
        <f ca="1">'Module C Corrected'!DR38-'Module C Initial'!DR38</f>
        <v>0</v>
      </c>
      <c r="AA38" s="32">
        <f ca="1">'Module C Corrected'!DS38-'Module C Initial'!DS38</f>
        <v>0</v>
      </c>
      <c r="AB38" s="32">
        <f ca="1">'Module C Corrected'!DT38-'Module C Initial'!DT38</f>
        <v>0</v>
      </c>
      <c r="AC38" s="31">
        <f ca="1">'Module C Corrected'!DU38-'Module C Initial'!DU38</f>
        <v>-7.0000000000000284E-2</v>
      </c>
      <c r="AD38" s="31">
        <f ca="1">'Module C Corrected'!DV38-'Module C Initial'!DV38</f>
        <v>0</v>
      </c>
      <c r="AE38" s="31">
        <f ca="1">'Module C Corrected'!DW38-'Module C Initial'!DW38</f>
        <v>0</v>
      </c>
      <c r="AF38" s="31">
        <f ca="1">'Module C Corrected'!DX38-'Module C Initial'!DX38</f>
        <v>0</v>
      </c>
      <c r="AG38" s="31">
        <f ca="1">'Module C Corrected'!DY38-'Module C Initial'!DY38</f>
        <v>-0.10000000000000853</v>
      </c>
      <c r="AH38" s="31">
        <f ca="1">'Module C Corrected'!DZ38-'Module C Initial'!DZ38</f>
        <v>-7.0000000000000284E-2</v>
      </c>
      <c r="AI38" s="31">
        <f ca="1">'Module C Corrected'!EA38-'Module C Initial'!EA38</f>
        <v>-4.9999999999997158E-2</v>
      </c>
      <c r="AJ38" s="31">
        <f ca="1">'Module C Corrected'!EB38-'Module C Initial'!EB38</f>
        <v>0</v>
      </c>
      <c r="AK38" s="31">
        <f ca="1">'Module C Corrected'!EC38-'Module C Initial'!EC38</f>
        <v>-1.3600000000000136</v>
      </c>
      <c r="AL38" s="31">
        <f ca="1">'Module C Corrected'!ED38-'Module C Initial'!ED38</f>
        <v>0</v>
      </c>
      <c r="AM38" s="31">
        <f ca="1">'Module C Corrected'!EE38-'Module C Initial'!EE38</f>
        <v>0</v>
      </c>
      <c r="AN38" s="31">
        <f ca="1">'Module C Corrected'!EF38-'Module C Initial'!EF38</f>
        <v>-9.9999999999997868E-3</v>
      </c>
      <c r="AO38" s="32">
        <f t="shared" ca="1" si="26"/>
        <v>-0.44000000000001371</v>
      </c>
      <c r="AP38" s="32">
        <f t="shared" ca="1" si="26"/>
        <v>0</v>
      </c>
      <c r="AQ38" s="32">
        <f t="shared" ca="1" si="26"/>
        <v>0</v>
      </c>
      <c r="AR38" s="32">
        <f t="shared" ca="1" si="26"/>
        <v>-9.9999999999997868E-3</v>
      </c>
      <c r="AS38" s="32">
        <f t="shared" ca="1" si="26"/>
        <v>-0.68999999999995509</v>
      </c>
      <c r="AT38" s="32">
        <f t="shared" ca="1" si="26"/>
        <v>-0.48999999999997712</v>
      </c>
      <c r="AU38" s="32">
        <f t="shared" ca="1" si="26"/>
        <v>-0.35999999999996035</v>
      </c>
      <c r="AV38" s="32">
        <f t="shared" ca="1" si="26"/>
        <v>0</v>
      </c>
      <c r="AW38" s="32">
        <f t="shared" ca="1" si="26"/>
        <v>-9.8300000000006662</v>
      </c>
      <c r="AX38" s="32">
        <f t="shared" ca="1" si="26"/>
        <v>0</v>
      </c>
      <c r="AY38" s="32">
        <f t="shared" ca="1" si="26"/>
        <v>0</v>
      </c>
      <c r="AZ38" s="32">
        <f t="shared" ca="1" si="26"/>
        <v>-8.0000000000007176E-2</v>
      </c>
      <c r="BA38" s="31">
        <f t="shared" ca="1" si="27"/>
        <v>-0.01</v>
      </c>
      <c r="BB38" s="31">
        <f t="shared" ca="1" si="4"/>
        <v>0</v>
      </c>
      <c r="BC38" s="31">
        <f t="shared" ca="1" si="5"/>
        <v>0</v>
      </c>
      <c r="BD38" s="31">
        <f t="shared" ca="1" si="6"/>
        <v>0</v>
      </c>
      <c r="BE38" s="31">
        <f t="shared" ca="1" si="7"/>
        <v>-0.01</v>
      </c>
      <c r="BF38" s="31">
        <f t="shared" ca="1" si="8"/>
        <v>-0.01</v>
      </c>
      <c r="BG38" s="31">
        <f t="shared" ca="1" si="9"/>
        <v>-0.01</v>
      </c>
      <c r="BH38" s="31">
        <f t="shared" ca="1" si="10"/>
        <v>0</v>
      </c>
      <c r="BI38" s="31">
        <f t="shared" ca="1" si="11"/>
        <v>-0.16</v>
      </c>
      <c r="BJ38" s="31">
        <f t="shared" ca="1" si="12"/>
        <v>0</v>
      </c>
      <c r="BK38" s="31">
        <f t="shared" ca="1" si="13"/>
        <v>0</v>
      </c>
      <c r="BL38" s="31">
        <f t="shared" ca="1" si="14"/>
        <v>0</v>
      </c>
      <c r="BM38" s="32">
        <f t="shared" ca="1" si="28"/>
        <v>-0.45000000000001372</v>
      </c>
      <c r="BN38" s="32">
        <f t="shared" ca="1" si="15"/>
        <v>0</v>
      </c>
      <c r="BO38" s="32">
        <f t="shared" ca="1" si="16"/>
        <v>0</v>
      </c>
      <c r="BP38" s="32">
        <f t="shared" ca="1" si="17"/>
        <v>-9.9999999999997868E-3</v>
      </c>
      <c r="BQ38" s="32">
        <f t="shared" ca="1" si="18"/>
        <v>-0.6999999999999551</v>
      </c>
      <c r="BR38" s="32">
        <f t="shared" ca="1" si="19"/>
        <v>-0.49999999999997713</v>
      </c>
      <c r="BS38" s="32">
        <f t="shared" ca="1" si="20"/>
        <v>-0.36999999999996036</v>
      </c>
      <c r="BT38" s="32">
        <f t="shared" ca="1" si="21"/>
        <v>0</v>
      </c>
      <c r="BU38" s="32">
        <f t="shared" ca="1" si="22"/>
        <v>-9.9900000000006663</v>
      </c>
      <c r="BV38" s="32">
        <f t="shared" ca="1" si="23"/>
        <v>0</v>
      </c>
      <c r="BW38" s="32">
        <f t="shared" ca="1" si="24"/>
        <v>0</v>
      </c>
      <c r="BX38" s="32">
        <f t="shared" ca="1" si="25"/>
        <v>-8.0000000000007176E-2</v>
      </c>
    </row>
    <row r="39" spans="1:76" x14ac:dyDescent="0.25">
      <c r="A39" t="s">
        <v>460</v>
      </c>
      <c r="B39" s="1" t="s">
        <v>159</v>
      </c>
      <c r="C39" t="str">
        <f t="shared" ca="1" si="1"/>
        <v>CR1</v>
      </c>
      <c r="D39" t="str">
        <f t="shared" ca="1" si="2"/>
        <v>Castle River #1 Wind Facility</v>
      </c>
      <c r="E39" s="31">
        <f ca="1">'Module C Corrected'!CW39-'Module C Initial'!CW39</f>
        <v>-592.90000000000146</v>
      </c>
      <c r="F39" s="31">
        <f ca="1">'Module C Corrected'!CX39-'Module C Initial'!CX39</f>
        <v>-562.82000000000153</v>
      </c>
      <c r="G39" s="31">
        <f ca="1">'Module C Corrected'!CY39-'Module C Initial'!CY39</f>
        <v>-246.22000000000025</v>
      </c>
      <c r="H39" s="31">
        <f ca="1">'Module C Corrected'!CZ39-'Module C Initial'!CZ39</f>
        <v>-344.34000000000015</v>
      </c>
      <c r="I39" s="31">
        <f ca="1">'Module C Corrected'!DA39-'Module C Initial'!DA39</f>
        <v>-379.52000000000044</v>
      </c>
      <c r="J39" s="31">
        <f ca="1">'Module C Corrected'!DB39-'Module C Initial'!DB39</f>
        <v>-176.35000000000036</v>
      </c>
      <c r="K39" s="31">
        <f ca="1">'Module C Corrected'!DC39-'Module C Initial'!DC39</f>
        <v>-402.76999999999953</v>
      </c>
      <c r="L39" s="31">
        <f ca="1">'Module C Corrected'!DD39-'Module C Initial'!DD39</f>
        <v>-141.11000000000013</v>
      </c>
      <c r="M39" s="31">
        <f ca="1">'Module C Corrected'!DE39-'Module C Initial'!DE39</f>
        <v>-147.80999999999995</v>
      </c>
      <c r="N39" s="31">
        <f ca="1">'Module C Corrected'!DF39-'Module C Initial'!DF39</f>
        <v>-360.67999999999938</v>
      </c>
      <c r="O39" s="31">
        <f ca="1">'Module C Corrected'!DG39-'Module C Initial'!DG39</f>
        <v>-225.49999999999977</v>
      </c>
      <c r="P39" s="31">
        <f ca="1">'Module C Corrected'!DH39-'Module C Initial'!DH39</f>
        <v>-374.48999999999978</v>
      </c>
      <c r="Q39" s="32">
        <f ca="1">'Module C Corrected'!DI39-'Module C Initial'!DI39</f>
        <v>-29.650000000000006</v>
      </c>
      <c r="R39" s="32">
        <f ca="1">'Module C Corrected'!DJ39-'Module C Initial'!DJ39</f>
        <v>-28.14</v>
      </c>
      <c r="S39" s="32">
        <f ca="1">'Module C Corrected'!DK39-'Module C Initial'!DK39</f>
        <v>-12.310000000000002</v>
      </c>
      <c r="T39" s="32">
        <f ca="1">'Module C Corrected'!DL39-'Module C Initial'!DL39</f>
        <v>-17.21</v>
      </c>
      <c r="U39" s="32">
        <f ca="1">'Module C Corrected'!DM39-'Module C Initial'!DM39</f>
        <v>-18.980000000000004</v>
      </c>
      <c r="V39" s="32">
        <f ca="1">'Module C Corrected'!DN39-'Module C Initial'!DN39</f>
        <v>-8.8199999999999967</v>
      </c>
      <c r="W39" s="32">
        <f ca="1">'Module C Corrected'!DO39-'Module C Initial'!DO39</f>
        <v>-20.129999999999995</v>
      </c>
      <c r="X39" s="32">
        <f ca="1">'Module C Corrected'!DP39-'Module C Initial'!DP39</f>
        <v>-7.0599999999999952</v>
      </c>
      <c r="Y39" s="32">
        <f ca="1">'Module C Corrected'!DQ39-'Module C Initial'!DQ39</f>
        <v>-7.3900000000000006</v>
      </c>
      <c r="Z39" s="32">
        <f ca="1">'Module C Corrected'!DR39-'Module C Initial'!DR39</f>
        <v>-18.03</v>
      </c>
      <c r="AA39" s="32">
        <f ca="1">'Module C Corrected'!DS39-'Module C Initial'!DS39</f>
        <v>-11.280000000000001</v>
      </c>
      <c r="AB39" s="32">
        <f ca="1">'Module C Corrected'!DT39-'Module C Initial'!DT39</f>
        <v>-18.730000000000018</v>
      </c>
      <c r="AC39" s="31">
        <f ca="1">'Module C Corrected'!DU39-'Module C Initial'!DU39</f>
        <v>-110.51999999999998</v>
      </c>
      <c r="AD39" s="31">
        <f ca="1">'Module C Corrected'!DV39-'Module C Initial'!DV39</f>
        <v>-103.60000000000002</v>
      </c>
      <c r="AE39" s="31">
        <f ca="1">'Module C Corrected'!DW39-'Module C Initial'!DW39</f>
        <v>-44.809999999999988</v>
      </c>
      <c r="AF39" s="31">
        <f ca="1">'Module C Corrected'!DX39-'Module C Initial'!DX39</f>
        <v>-61.849999999999994</v>
      </c>
      <c r="AG39" s="31">
        <f ca="1">'Module C Corrected'!DY39-'Module C Initial'!DY39</f>
        <v>-67.320000000000022</v>
      </c>
      <c r="AH39" s="31">
        <f ca="1">'Module C Corrected'!DZ39-'Module C Initial'!DZ39</f>
        <v>-30.870000000000005</v>
      </c>
      <c r="AI39" s="31">
        <f ca="1">'Module C Corrected'!EA39-'Module C Initial'!EA39</f>
        <v>-69.590000000000032</v>
      </c>
      <c r="AJ39" s="31">
        <f ca="1">'Module C Corrected'!EB39-'Module C Initial'!EB39</f>
        <v>-24.060000000000002</v>
      </c>
      <c r="AK39" s="31">
        <f ca="1">'Module C Corrected'!EC39-'Module C Initial'!EC39</f>
        <v>-24.850000000000009</v>
      </c>
      <c r="AL39" s="31">
        <f ca="1">'Module C Corrected'!ED39-'Module C Initial'!ED39</f>
        <v>-59.809999999999945</v>
      </c>
      <c r="AM39" s="31">
        <f ca="1">'Module C Corrected'!EE39-'Module C Initial'!EE39</f>
        <v>-36.870000000000005</v>
      </c>
      <c r="AN39" s="31">
        <f ca="1">'Module C Corrected'!EF39-'Module C Initial'!EF39</f>
        <v>-60.379999999999995</v>
      </c>
      <c r="AO39" s="32">
        <f t="shared" ca="1" si="26"/>
        <v>-733.07000000000141</v>
      </c>
      <c r="AP39" s="32">
        <f t="shared" ca="1" si="26"/>
        <v>-694.56000000000154</v>
      </c>
      <c r="AQ39" s="32">
        <f t="shared" ca="1" si="26"/>
        <v>-303.34000000000026</v>
      </c>
      <c r="AR39" s="32">
        <f t="shared" ca="1" si="26"/>
        <v>-423.40000000000009</v>
      </c>
      <c r="AS39" s="32">
        <f t="shared" ca="1" si="26"/>
        <v>-465.8200000000005</v>
      </c>
      <c r="AT39" s="32">
        <f t="shared" ca="1" si="26"/>
        <v>-216.04000000000036</v>
      </c>
      <c r="AU39" s="32">
        <f t="shared" ca="1" si="26"/>
        <v>-492.48999999999955</v>
      </c>
      <c r="AV39" s="32">
        <f t="shared" ca="1" si="26"/>
        <v>-172.23000000000013</v>
      </c>
      <c r="AW39" s="32">
        <f t="shared" ca="1" si="26"/>
        <v>-180.04999999999995</v>
      </c>
      <c r="AX39" s="32">
        <f t="shared" ca="1" si="26"/>
        <v>-438.5199999999993</v>
      </c>
      <c r="AY39" s="32">
        <f t="shared" ca="1" si="26"/>
        <v>-273.64999999999975</v>
      </c>
      <c r="AZ39" s="32">
        <f t="shared" ca="1" si="26"/>
        <v>-453.5999999999998</v>
      </c>
      <c r="BA39" s="31">
        <f t="shared" ca="1" si="27"/>
        <v>-11.86</v>
      </c>
      <c r="BB39" s="31">
        <f t="shared" ca="1" si="4"/>
        <v>-11.25</v>
      </c>
      <c r="BC39" s="31">
        <f t="shared" ca="1" si="5"/>
        <v>-4.92</v>
      </c>
      <c r="BD39" s="31">
        <f t="shared" ca="1" si="6"/>
        <v>-6.89</v>
      </c>
      <c r="BE39" s="31">
        <f t="shared" ca="1" si="7"/>
        <v>-7.59</v>
      </c>
      <c r="BF39" s="31">
        <f t="shared" ca="1" si="8"/>
        <v>-3.53</v>
      </c>
      <c r="BG39" s="31">
        <f t="shared" ca="1" si="9"/>
        <v>-8.0500000000000007</v>
      </c>
      <c r="BH39" s="31">
        <f t="shared" ca="1" si="10"/>
        <v>-2.82</v>
      </c>
      <c r="BI39" s="31">
        <f t="shared" ca="1" si="11"/>
        <v>-2.96</v>
      </c>
      <c r="BJ39" s="31">
        <f t="shared" ca="1" si="12"/>
        <v>-7.21</v>
      </c>
      <c r="BK39" s="31">
        <f t="shared" ca="1" si="13"/>
        <v>-4.51</v>
      </c>
      <c r="BL39" s="31">
        <f t="shared" ca="1" si="14"/>
        <v>-7.49</v>
      </c>
      <c r="BM39" s="32">
        <f t="shared" ca="1" si="28"/>
        <v>-744.93000000000143</v>
      </c>
      <c r="BN39" s="32">
        <f t="shared" ca="1" si="15"/>
        <v>-705.81000000000154</v>
      </c>
      <c r="BO39" s="32">
        <f t="shared" ca="1" si="16"/>
        <v>-308.26000000000028</v>
      </c>
      <c r="BP39" s="32">
        <f t="shared" ca="1" si="17"/>
        <v>-430.29000000000008</v>
      </c>
      <c r="BQ39" s="32">
        <f t="shared" ca="1" si="18"/>
        <v>-473.41000000000048</v>
      </c>
      <c r="BR39" s="32">
        <f t="shared" ca="1" si="19"/>
        <v>-219.57000000000036</v>
      </c>
      <c r="BS39" s="32">
        <f t="shared" ca="1" si="20"/>
        <v>-500.53999999999957</v>
      </c>
      <c r="BT39" s="32">
        <f t="shared" ca="1" si="21"/>
        <v>-175.05000000000013</v>
      </c>
      <c r="BU39" s="32">
        <f t="shared" ca="1" si="22"/>
        <v>-183.00999999999996</v>
      </c>
      <c r="BV39" s="32">
        <f t="shared" ca="1" si="23"/>
        <v>-445.72999999999928</v>
      </c>
      <c r="BW39" s="32">
        <f t="shared" ca="1" si="24"/>
        <v>-278.15999999999974</v>
      </c>
      <c r="BX39" s="32">
        <f t="shared" ca="1" si="25"/>
        <v>-461.0899999999998</v>
      </c>
    </row>
    <row r="40" spans="1:76" x14ac:dyDescent="0.25">
      <c r="A40" t="s">
        <v>548</v>
      </c>
      <c r="B40" s="1" t="s">
        <v>237</v>
      </c>
      <c r="C40" t="str">
        <f t="shared" ca="1" si="1"/>
        <v>CRE1</v>
      </c>
      <c r="D40" t="str">
        <f t="shared" ca="1" si="2"/>
        <v>Cowley Ridge Expansion #1 Wind Facility</v>
      </c>
      <c r="E40" s="31">
        <f ca="1">'Module C Corrected'!CW40-'Module C Initial'!CW40</f>
        <v>0</v>
      </c>
      <c r="F40" s="31">
        <f ca="1">'Module C Corrected'!CX40-'Module C Initial'!CX40</f>
        <v>0</v>
      </c>
      <c r="G40" s="31">
        <f ca="1">'Module C Corrected'!CY40-'Module C Initial'!CY40</f>
        <v>0</v>
      </c>
      <c r="H40" s="31">
        <f ca="1">'Module C Corrected'!CZ40-'Module C Initial'!CZ40</f>
        <v>0</v>
      </c>
      <c r="I40" s="31">
        <f ca="1">'Module C Corrected'!DA40-'Module C Initial'!DA40</f>
        <v>0</v>
      </c>
      <c r="J40" s="31">
        <f ca="1">'Module C Corrected'!DB40-'Module C Initial'!DB40</f>
        <v>0</v>
      </c>
      <c r="K40" s="31">
        <f ca="1">'Module C Corrected'!DC40-'Module C Initial'!DC40</f>
        <v>0</v>
      </c>
      <c r="L40" s="31">
        <f ca="1">'Module C Corrected'!DD40-'Module C Initial'!DD40</f>
        <v>0</v>
      </c>
      <c r="M40" s="31">
        <f ca="1">'Module C Corrected'!DE40-'Module C Initial'!DE40</f>
        <v>0</v>
      </c>
      <c r="N40" s="31">
        <f ca="1">'Module C Corrected'!DF40-'Module C Initial'!DF40</f>
        <v>0</v>
      </c>
      <c r="O40" s="31">
        <f ca="1">'Module C Corrected'!DG40-'Module C Initial'!DG40</f>
        <v>0</v>
      </c>
      <c r="P40" s="31">
        <f ca="1">'Module C Corrected'!DH40-'Module C Initial'!DH40</f>
        <v>0</v>
      </c>
      <c r="Q40" s="32">
        <f ca="1">'Module C Corrected'!DI40-'Module C Initial'!DI40</f>
        <v>0</v>
      </c>
      <c r="R40" s="32">
        <f ca="1">'Module C Corrected'!DJ40-'Module C Initial'!DJ40</f>
        <v>0</v>
      </c>
      <c r="S40" s="32">
        <f ca="1">'Module C Corrected'!DK40-'Module C Initial'!DK40</f>
        <v>0</v>
      </c>
      <c r="T40" s="32">
        <f ca="1">'Module C Corrected'!DL40-'Module C Initial'!DL40</f>
        <v>0</v>
      </c>
      <c r="U40" s="32">
        <f ca="1">'Module C Corrected'!DM40-'Module C Initial'!DM40</f>
        <v>0</v>
      </c>
      <c r="V40" s="32">
        <f ca="1">'Module C Corrected'!DN40-'Module C Initial'!DN40</f>
        <v>0</v>
      </c>
      <c r="W40" s="32">
        <f ca="1">'Module C Corrected'!DO40-'Module C Initial'!DO40</f>
        <v>0</v>
      </c>
      <c r="X40" s="32">
        <f ca="1">'Module C Corrected'!DP40-'Module C Initial'!DP40</f>
        <v>0</v>
      </c>
      <c r="Y40" s="32">
        <f ca="1">'Module C Corrected'!DQ40-'Module C Initial'!DQ40</f>
        <v>0</v>
      </c>
      <c r="Z40" s="32">
        <f ca="1">'Module C Corrected'!DR40-'Module C Initial'!DR40</f>
        <v>0</v>
      </c>
      <c r="AA40" s="32">
        <f ca="1">'Module C Corrected'!DS40-'Module C Initial'!DS40</f>
        <v>0</v>
      </c>
      <c r="AB40" s="32">
        <f ca="1">'Module C Corrected'!DT40-'Module C Initial'!DT40</f>
        <v>0</v>
      </c>
      <c r="AC40" s="31">
        <f ca="1">'Module C Corrected'!DU40-'Module C Initial'!DU40</f>
        <v>0</v>
      </c>
      <c r="AD40" s="31">
        <f ca="1">'Module C Corrected'!DV40-'Module C Initial'!DV40</f>
        <v>0</v>
      </c>
      <c r="AE40" s="31">
        <f ca="1">'Module C Corrected'!DW40-'Module C Initial'!DW40</f>
        <v>0</v>
      </c>
      <c r="AF40" s="31">
        <f ca="1">'Module C Corrected'!DX40-'Module C Initial'!DX40</f>
        <v>0</v>
      </c>
      <c r="AG40" s="31">
        <f ca="1">'Module C Corrected'!DY40-'Module C Initial'!DY40</f>
        <v>0</v>
      </c>
      <c r="AH40" s="31">
        <f ca="1">'Module C Corrected'!DZ40-'Module C Initial'!DZ40</f>
        <v>0</v>
      </c>
      <c r="AI40" s="31">
        <f ca="1">'Module C Corrected'!EA40-'Module C Initial'!EA40</f>
        <v>0</v>
      </c>
      <c r="AJ40" s="31">
        <f ca="1">'Module C Corrected'!EB40-'Module C Initial'!EB40</f>
        <v>0</v>
      </c>
      <c r="AK40" s="31">
        <f ca="1">'Module C Corrected'!EC40-'Module C Initial'!EC40</f>
        <v>0</v>
      </c>
      <c r="AL40" s="31">
        <f ca="1">'Module C Corrected'!ED40-'Module C Initial'!ED40</f>
        <v>0</v>
      </c>
      <c r="AM40" s="31">
        <f ca="1">'Module C Corrected'!EE40-'Module C Initial'!EE40</f>
        <v>0</v>
      </c>
      <c r="AN40" s="31">
        <f ca="1">'Module C Corrected'!EF40-'Module C Initial'!EF40</f>
        <v>0</v>
      </c>
      <c r="AO40" s="32">
        <f t="shared" ca="1" si="26"/>
        <v>0</v>
      </c>
      <c r="AP40" s="32">
        <f t="shared" ca="1" si="26"/>
        <v>0</v>
      </c>
      <c r="AQ40" s="32">
        <f t="shared" ca="1" si="26"/>
        <v>0</v>
      </c>
      <c r="AR40" s="32">
        <f t="shared" ca="1" si="26"/>
        <v>0</v>
      </c>
      <c r="AS40" s="32">
        <f t="shared" ca="1" si="26"/>
        <v>0</v>
      </c>
      <c r="AT40" s="32">
        <f t="shared" ca="1" si="26"/>
        <v>0</v>
      </c>
      <c r="AU40" s="32">
        <f t="shared" ca="1" si="26"/>
        <v>0</v>
      </c>
      <c r="AV40" s="32">
        <f t="shared" ca="1" si="26"/>
        <v>0</v>
      </c>
      <c r="AW40" s="32">
        <f t="shared" ca="1" si="26"/>
        <v>0</v>
      </c>
      <c r="AX40" s="32">
        <f t="shared" ca="1" si="26"/>
        <v>0</v>
      </c>
      <c r="AY40" s="32">
        <f t="shared" ca="1" si="26"/>
        <v>0</v>
      </c>
      <c r="AZ40" s="32">
        <f t="shared" ca="1" si="26"/>
        <v>0</v>
      </c>
      <c r="BA40" s="31">
        <f t="shared" ca="1" si="27"/>
        <v>0</v>
      </c>
      <c r="BB40" s="31">
        <f t="shared" ca="1" si="4"/>
        <v>0</v>
      </c>
      <c r="BC40" s="31">
        <f t="shared" ca="1" si="5"/>
        <v>0</v>
      </c>
      <c r="BD40" s="31">
        <f t="shared" ca="1" si="6"/>
        <v>0</v>
      </c>
      <c r="BE40" s="31">
        <f t="shared" ca="1" si="7"/>
        <v>0</v>
      </c>
      <c r="BF40" s="31">
        <f t="shared" ca="1" si="8"/>
        <v>0</v>
      </c>
      <c r="BG40" s="31">
        <f t="shared" ca="1" si="9"/>
        <v>0</v>
      </c>
      <c r="BH40" s="31">
        <f t="shared" ca="1" si="10"/>
        <v>0</v>
      </c>
      <c r="BI40" s="31">
        <f t="shared" ca="1" si="11"/>
        <v>0</v>
      </c>
      <c r="BJ40" s="31">
        <f t="shared" ca="1" si="12"/>
        <v>0</v>
      </c>
      <c r="BK40" s="31">
        <f t="shared" ca="1" si="13"/>
        <v>0</v>
      </c>
      <c r="BL40" s="31">
        <f t="shared" ca="1" si="14"/>
        <v>0</v>
      </c>
      <c r="BM40" s="32">
        <f t="shared" ca="1" si="28"/>
        <v>0</v>
      </c>
      <c r="BN40" s="32">
        <f t="shared" ca="1" si="15"/>
        <v>0</v>
      </c>
      <c r="BO40" s="32">
        <f t="shared" ca="1" si="16"/>
        <v>0</v>
      </c>
      <c r="BP40" s="32">
        <f t="shared" ca="1" si="17"/>
        <v>0</v>
      </c>
      <c r="BQ40" s="32">
        <f t="shared" ca="1" si="18"/>
        <v>0</v>
      </c>
      <c r="BR40" s="32">
        <f t="shared" ca="1" si="19"/>
        <v>0</v>
      </c>
      <c r="BS40" s="32">
        <f t="shared" ca="1" si="20"/>
        <v>0</v>
      </c>
      <c r="BT40" s="32">
        <f t="shared" ca="1" si="21"/>
        <v>0</v>
      </c>
      <c r="BU40" s="32">
        <f t="shared" ca="1" si="22"/>
        <v>0</v>
      </c>
      <c r="BV40" s="32">
        <f t="shared" ca="1" si="23"/>
        <v>0</v>
      </c>
      <c r="BW40" s="32">
        <f t="shared" ca="1" si="24"/>
        <v>0</v>
      </c>
      <c r="BX40" s="32">
        <f t="shared" ca="1" si="25"/>
        <v>0</v>
      </c>
    </row>
    <row r="41" spans="1:76" x14ac:dyDescent="0.25">
      <c r="A41" t="s">
        <v>472</v>
      </c>
      <c r="B41" s="1" t="s">
        <v>237</v>
      </c>
      <c r="C41" t="str">
        <f t="shared" ca="1" si="1"/>
        <v>CRE1</v>
      </c>
      <c r="D41" t="str">
        <f t="shared" ca="1" si="2"/>
        <v>Cowley Ridge Expansion #1 Wind Facility</v>
      </c>
      <c r="E41" s="31">
        <f ca="1">'Module C Corrected'!CW41-'Module C Initial'!CW41</f>
        <v>0</v>
      </c>
      <c r="F41" s="31">
        <f ca="1">'Module C Corrected'!CX41-'Module C Initial'!CX41</f>
        <v>0</v>
      </c>
      <c r="G41" s="31">
        <f ca="1">'Module C Corrected'!CY41-'Module C Initial'!CY41</f>
        <v>0</v>
      </c>
      <c r="H41" s="31">
        <f ca="1">'Module C Corrected'!CZ41-'Module C Initial'!CZ41</f>
        <v>0</v>
      </c>
      <c r="I41" s="31">
        <f ca="1">'Module C Corrected'!DA41-'Module C Initial'!DA41</f>
        <v>0</v>
      </c>
      <c r="J41" s="31">
        <f ca="1">'Module C Corrected'!DB41-'Module C Initial'!DB41</f>
        <v>0</v>
      </c>
      <c r="K41" s="31">
        <f ca="1">'Module C Corrected'!DC41-'Module C Initial'!DC41</f>
        <v>0</v>
      </c>
      <c r="L41" s="31">
        <f ca="1">'Module C Corrected'!DD41-'Module C Initial'!DD41</f>
        <v>0</v>
      </c>
      <c r="M41" s="31">
        <f ca="1">'Module C Corrected'!DE41-'Module C Initial'!DE41</f>
        <v>0</v>
      </c>
      <c r="N41" s="31">
        <f ca="1">'Module C Corrected'!DF41-'Module C Initial'!DF41</f>
        <v>0</v>
      </c>
      <c r="O41" s="31">
        <f ca="1">'Module C Corrected'!DG41-'Module C Initial'!DG41</f>
        <v>0</v>
      </c>
      <c r="P41" s="31">
        <f ca="1">'Module C Corrected'!DH41-'Module C Initial'!DH41</f>
        <v>0</v>
      </c>
      <c r="Q41" s="32">
        <f ca="1">'Module C Corrected'!DI41-'Module C Initial'!DI41</f>
        <v>0</v>
      </c>
      <c r="R41" s="32">
        <f ca="1">'Module C Corrected'!DJ41-'Module C Initial'!DJ41</f>
        <v>0</v>
      </c>
      <c r="S41" s="32">
        <f ca="1">'Module C Corrected'!DK41-'Module C Initial'!DK41</f>
        <v>0</v>
      </c>
      <c r="T41" s="32">
        <f ca="1">'Module C Corrected'!DL41-'Module C Initial'!DL41</f>
        <v>0</v>
      </c>
      <c r="U41" s="32">
        <f ca="1">'Module C Corrected'!DM41-'Module C Initial'!DM41</f>
        <v>0</v>
      </c>
      <c r="V41" s="32">
        <f ca="1">'Module C Corrected'!DN41-'Module C Initial'!DN41</f>
        <v>0</v>
      </c>
      <c r="W41" s="32">
        <f ca="1">'Module C Corrected'!DO41-'Module C Initial'!DO41</f>
        <v>0</v>
      </c>
      <c r="X41" s="32">
        <f ca="1">'Module C Corrected'!DP41-'Module C Initial'!DP41</f>
        <v>0</v>
      </c>
      <c r="Y41" s="32">
        <f ca="1">'Module C Corrected'!DQ41-'Module C Initial'!DQ41</f>
        <v>0</v>
      </c>
      <c r="Z41" s="32">
        <f ca="1">'Module C Corrected'!DR41-'Module C Initial'!DR41</f>
        <v>0</v>
      </c>
      <c r="AA41" s="32">
        <f ca="1">'Module C Corrected'!DS41-'Module C Initial'!DS41</f>
        <v>0</v>
      </c>
      <c r="AB41" s="32">
        <f ca="1">'Module C Corrected'!DT41-'Module C Initial'!DT41</f>
        <v>0</v>
      </c>
      <c r="AC41" s="31">
        <f ca="1">'Module C Corrected'!DU41-'Module C Initial'!DU41</f>
        <v>0</v>
      </c>
      <c r="AD41" s="31">
        <f ca="1">'Module C Corrected'!DV41-'Module C Initial'!DV41</f>
        <v>0</v>
      </c>
      <c r="AE41" s="31">
        <f ca="1">'Module C Corrected'!DW41-'Module C Initial'!DW41</f>
        <v>0</v>
      </c>
      <c r="AF41" s="31">
        <f ca="1">'Module C Corrected'!DX41-'Module C Initial'!DX41</f>
        <v>0</v>
      </c>
      <c r="AG41" s="31">
        <f ca="1">'Module C Corrected'!DY41-'Module C Initial'!DY41</f>
        <v>0</v>
      </c>
      <c r="AH41" s="31">
        <f ca="1">'Module C Corrected'!DZ41-'Module C Initial'!DZ41</f>
        <v>0</v>
      </c>
      <c r="AI41" s="31">
        <f ca="1">'Module C Corrected'!EA41-'Module C Initial'!EA41</f>
        <v>0</v>
      </c>
      <c r="AJ41" s="31">
        <f ca="1">'Module C Corrected'!EB41-'Module C Initial'!EB41</f>
        <v>0</v>
      </c>
      <c r="AK41" s="31">
        <f ca="1">'Module C Corrected'!EC41-'Module C Initial'!EC41</f>
        <v>0</v>
      </c>
      <c r="AL41" s="31">
        <f ca="1">'Module C Corrected'!ED41-'Module C Initial'!ED41</f>
        <v>0</v>
      </c>
      <c r="AM41" s="31">
        <f ca="1">'Module C Corrected'!EE41-'Module C Initial'!EE41</f>
        <v>0</v>
      </c>
      <c r="AN41" s="31">
        <f ca="1">'Module C Corrected'!EF41-'Module C Initial'!EF41</f>
        <v>0</v>
      </c>
      <c r="AO41" s="32">
        <f t="shared" ref="AO41:AZ104" ca="1" si="29">E41+Q41+AC41</f>
        <v>0</v>
      </c>
      <c r="AP41" s="32">
        <f t="shared" ca="1" si="29"/>
        <v>0</v>
      </c>
      <c r="AQ41" s="32">
        <f t="shared" ca="1" si="29"/>
        <v>0</v>
      </c>
      <c r="AR41" s="32">
        <f t="shared" ca="1" si="29"/>
        <v>0</v>
      </c>
      <c r="AS41" s="32">
        <f t="shared" ca="1" si="29"/>
        <v>0</v>
      </c>
      <c r="AT41" s="32">
        <f t="shared" ca="1" si="29"/>
        <v>0</v>
      </c>
      <c r="AU41" s="32">
        <f t="shared" ca="1" si="29"/>
        <v>0</v>
      </c>
      <c r="AV41" s="32">
        <f t="shared" ca="1" si="29"/>
        <v>0</v>
      </c>
      <c r="AW41" s="32">
        <f t="shared" ca="1" si="29"/>
        <v>0</v>
      </c>
      <c r="AX41" s="32">
        <f t="shared" ca="1" si="29"/>
        <v>0</v>
      </c>
      <c r="AY41" s="32">
        <f t="shared" ca="1" si="29"/>
        <v>0</v>
      </c>
      <c r="AZ41" s="32">
        <f t="shared" ca="1" si="29"/>
        <v>0</v>
      </c>
      <c r="BA41" s="31">
        <f t="shared" ca="1" si="27"/>
        <v>0</v>
      </c>
      <c r="BB41" s="31">
        <f t="shared" ca="1" si="4"/>
        <v>0</v>
      </c>
      <c r="BC41" s="31">
        <f t="shared" ca="1" si="5"/>
        <v>0</v>
      </c>
      <c r="BD41" s="31">
        <f t="shared" ca="1" si="6"/>
        <v>0</v>
      </c>
      <c r="BE41" s="31">
        <f t="shared" ca="1" si="7"/>
        <v>0</v>
      </c>
      <c r="BF41" s="31">
        <f t="shared" ca="1" si="8"/>
        <v>0</v>
      </c>
      <c r="BG41" s="31">
        <f t="shared" ca="1" si="9"/>
        <v>0</v>
      </c>
      <c r="BH41" s="31">
        <f t="shared" ca="1" si="10"/>
        <v>0</v>
      </c>
      <c r="BI41" s="31">
        <f t="shared" ca="1" si="11"/>
        <v>0</v>
      </c>
      <c r="BJ41" s="31">
        <f t="shared" ca="1" si="12"/>
        <v>0</v>
      </c>
      <c r="BK41" s="31">
        <f t="shared" ca="1" si="13"/>
        <v>0</v>
      </c>
      <c r="BL41" s="31">
        <f t="shared" ca="1" si="14"/>
        <v>0</v>
      </c>
      <c r="BM41" s="32">
        <f t="shared" ca="1" si="28"/>
        <v>0</v>
      </c>
      <c r="BN41" s="32">
        <f t="shared" ca="1" si="15"/>
        <v>0</v>
      </c>
      <c r="BO41" s="32">
        <f t="shared" ca="1" si="16"/>
        <v>0</v>
      </c>
      <c r="BP41" s="32">
        <f t="shared" ca="1" si="17"/>
        <v>0</v>
      </c>
      <c r="BQ41" s="32">
        <f t="shared" ca="1" si="18"/>
        <v>0</v>
      </c>
      <c r="BR41" s="32">
        <f t="shared" ca="1" si="19"/>
        <v>0</v>
      </c>
      <c r="BS41" s="32">
        <f t="shared" ca="1" si="20"/>
        <v>0</v>
      </c>
      <c r="BT41" s="32">
        <f t="shared" ca="1" si="21"/>
        <v>0</v>
      </c>
      <c r="BU41" s="32">
        <f t="shared" ca="1" si="22"/>
        <v>0</v>
      </c>
      <c r="BV41" s="32">
        <f t="shared" ca="1" si="23"/>
        <v>0</v>
      </c>
      <c r="BW41" s="32">
        <f t="shared" ca="1" si="24"/>
        <v>0</v>
      </c>
      <c r="BX41" s="32">
        <f t="shared" ca="1" si="25"/>
        <v>0</v>
      </c>
    </row>
    <row r="42" spans="1:76" x14ac:dyDescent="0.25">
      <c r="A42" t="s">
        <v>472</v>
      </c>
      <c r="B42" s="1" t="s">
        <v>529</v>
      </c>
      <c r="C42" t="str">
        <f t="shared" ca="1" si="1"/>
        <v>CRE1</v>
      </c>
      <c r="D42" t="str">
        <f t="shared" ca="1" si="2"/>
        <v>Cowley Ridge Expansion #1 Wind Facility</v>
      </c>
      <c r="E42" s="31">
        <f ca="1">'Module C Corrected'!CW42-'Module C Initial'!CW42</f>
        <v>0</v>
      </c>
      <c r="F42" s="31">
        <f ca="1">'Module C Corrected'!CX42-'Module C Initial'!CX42</f>
        <v>0</v>
      </c>
      <c r="G42" s="31">
        <f ca="1">'Module C Corrected'!CY42-'Module C Initial'!CY42</f>
        <v>0</v>
      </c>
      <c r="H42" s="31">
        <f ca="1">'Module C Corrected'!CZ42-'Module C Initial'!CZ42</f>
        <v>0</v>
      </c>
      <c r="I42" s="31">
        <f ca="1">'Module C Corrected'!DA42-'Module C Initial'!DA42</f>
        <v>0</v>
      </c>
      <c r="J42" s="31">
        <f ca="1">'Module C Corrected'!DB42-'Module C Initial'!DB42</f>
        <v>0</v>
      </c>
      <c r="K42" s="31">
        <f ca="1">'Module C Corrected'!DC42-'Module C Initial'!DC42</f>
        <v>0</v>
      </c>
      <c r="L42" s="31">
        <f ca="1">'Module C Corrected'!DD42-'Module C Initial'!DD42</f>
        <v>0</v>
      </c>
      <c r="M42" s="31">
        <f ca="1">'Module C Corrected'!DE42-'Module C Initial'!DE42</f>
        <v>0</v>
      </c>
      <c r="N42" s="31">
        <f ca="1">'Module C Corrected'!DF42-'Module C Initial'!DF42</f>
        <v>0</v>
      </c>
      <c r="O42" s="31">
        <f ca="1">'Module C Corrected'!DG42-'Module C Initial'!DG42</f>
        <v>0</v>
      </c>
      <c r="P42" s="31">
        <f ca="1">'Module C Corrected'!DH42-'Module C Initial'!DH42</f>
        <v>0</v>
      </c>
      <c r="Q42" s="32">
        <f ca="1">'Module C Corrected'!DI42-'Module C Initial'!DI42</f>
        <v>0</v>
      </c>
      <c r="R42" s="32">
        <f ca="1">'Module C Corrected'!DJ42-'Module C Initial'!DJ42</f>
        <v>0</v>
      </c>
      <c r="S42" s="32">
        <f ca="1">'Module C Corrected'!DK42-'Module C Initial'!DK42</f>
        <v>0</v>
      </c>
      <c r="T42" s="32">
        <f ca="1">'Module C Corrected'!DL42-'Module C Initial'!DL42</f>
        <v>0</v>
      </c>
      <c r="U42" s="32">
        <f ca="1">'Module C Corrected'!DM42-'Module C Initial'!DM42</f>
        <v>0</v>
      </c>
      <c r="V42" s="32">
        <f ca="1">'Module C Corrected'!DN42-'Module C Initial'!DN42</f>
        <v>0</v>
      </c>
      <c r="W42" s="32">
        <f ca="1">'Module C Corrected'!DO42-'Module C Initial'!DO42</f>
        <v>0</v>
      </c>
      <c r="X42" s="32">
        <f ca="1">'Module C Corrected'!DP42-'Module C Initial'!DP42</f>
        <v>0</v>
      </c>
      <c r="Y42" s="32">
        <f ca="1">'Module C Corrected'!DQ42-'Module C Initial'!DQ42</f>
        <v>0</v>
      </c>
      <c r="Z42" s="32">
        <f ca="1">'Module C Corrected'!DR42-'Module C Initial'!DR42</f>
        <v>0</v>
      </c>
      <c r="AA42" s="32">
        <f ca="1">'Module C Corrected'!DS42-'Module C Initial'!DS42</f>
        <v>0</v>
      </c>
      <c r="AB42" s="32">
        <f ca="1">'Module C Corrected'!DT42-'Module C Initial'!DT42</f>
        <v>0</v>
      </c>
      <c r="AC42" s="31">
        <f ca="1">'Module C Corrected'!DU42-'Module C Initial'!DU42</f>
        <v>0</v>
      </c>
      <c r="AD42" s="31">
        <f ca="1">'Module C Corrected'!DV42-'Module C Initial'!DV42</f>
        <v>0</v>
      </c>
      <c r="AE42" s="31">
        <f ca="1">'Module C Corrected'!DW42-'Module C Initial'!DW42</f>
        <v>0</v>
      </c>
      <c r="AF42" s="31">
        <f ca="1">'Module C Corrected'!DX42-'Module C Initial'!DX42</f>
        <v>0</v>
      </c>
      <c r="AG42" s="31">
        <f ca="1">'Module C Corrected'!DY42-'Module C Initial'!DY42</f>
        <v>0</v>
      </c>
      <c r="AH42" s="31">
        <f ca="1">'Module C Corrected'!DZ42-'Module C Initial'!DZ42</f>
        <v>0</v>
      </c>
      <c r="AI42" s="31">
        <f ca="1">'Module C Corrected'!EA42-'Module C Initial'!EA42</f>
        <v>0</v>
      </c>
      <c r="AJ42" s="31">
        <f ca="1">'Module C Corrected'!EB42-'Module C Initial'!EB42</f>
        <v>0</v>
      </c>
      <c r="AK42" s="31">
        <f ca="1">'Module C Corrected'!EC42-'Module C Initial'!EC42</f>
        <v>0</v>
      </c>
      <c r="AL42" s="31">
        <f ca="1">'Module C Corrected'!ED42-'Module C Initial'!ED42</f>
        <v>0</v>
      </c>
      <c r="AM42" s="31">
        <f ca="1">'Module C Corrected'!EE42-'Module C Initial'!EE42</f>
        <v>0</v>
      </c>
      <c r="AN42" s="31">
        <f ca="1">'Module C Corrected'!EF42-'Module C Initial'!EF42</f>
        <v>0</v>
      </c>
      <c r="AO42" s="32">
        <f t="shared" ca="1" si="29"/>
        <v>0</v>
      </c>
      <c r="AP42" s="32">
        <f t="shared" ca="1" si="29"/>
        <v>0</v>
      </c>
      <c r="AQ42" s="32">
        <f t="shared" ca="1" si="29"/>
        <v>0</v>
      </c>
      <c r="AR42" s="32">
        <f t="shared" ca="1" si="29"/>
        <v>0</v>
      </c>
      <c r="AS42" s="32">
        <f t="shared" ca="1" si="29"/>
        <v>0</v>
      </c>
      <c r="AT42" s="32">
        <f t="shared" ca="1" si="29"/>
        <v>0</v>
      </c>
      <c r="AU42" s="32">
        <f t="shared" ca="1" si="29"/>
        <v>0</v>
      </c>
      <c r="AV42" s="32">
        <f t="shared" ca="1" si="29"/>
        <v>0</v>
      </c>
      <c r="AW42" s="32">
        <f t="shared" ca="1" si="29"/>
        <v>0</v>
      </c>
      <c r="AX42" s="32">
        <f t="shared" ca="1" si="29"/>
        <v>0</v>
      </c>
      <c r="AY42" s="32">
        <f t="shared" ca="1" si="29"/>
        <v>0</v>
      </c>
      <c r="AZ42" s="32">
        <f t="shared" ca="1" si="29"/>
        <v>0</v>
      </c>
      <c r="BA42" s="31">
        <f t="shared" ca="1" si="27"/>
        <v>0</v>
      </c>
      <c r="BB42" s="31">
        <f t="shared" ca="1" si="4"/>
        <v>0</v>
      </c>
      <c r="BC42" s="31">
        <f t="shared" ca="1" si="5"/>
        <v>0</v>
      </c>
      <c r="BD42" s="31">
        <f t="shared" ca="1" si="6"/>
        <v>0</v>
      </c>
      <c r="BE42" s="31">
        <f t="shared" ca="1" si="7"/>
        <v>0</v>
      </c>
      <c r="BF42" s="31">
        <f t="shared" ca="1" si="8"/>
        <v>0</v>
      </c>
      <c r="BG42" s="31">
        <f t="shared" ca="1" si="9"/>
        <v>0</v>
      </c>
      <c r="BH42" s="31">
        <f t="shared" ca="1" si="10"/>
        <v>0</v>
      </c>
      <c r="BI42" s="31">
        <f t="shared" ca="1" si="11"/>
        <v>0</v>
      </c>
      <c r="BJ42" s="31">
        <f t="shared" ca="1" si="12"/>
        <v>0</v>
      </c>
      <c r="BK42" s="31">
        <f t="shared" ca="1" si="13"/>
        <v>0</v>
      </c>
      <c r="BL42" s="31">
        <f t="shared" ca="1" si="14"/>
        <v>0</v>
      </c>
      <c r="BM42" s="32">
        <f t="shared" ca="1" si="28"/>
        <v>0</v>
      </c>
      <c r="BN42" s="32">
        <f t="shared" ca="1" si="15"/>
        <v>0</v>
      </c>
      <c r="BO42" s="32">
        <f t="shared" ca="1" si="16"/>
        <v>0</v>
      </c>
      <c r="BP42" s="32">
        <f t="shared" ca="1" si="17"/>
        <v>0</v>
      </c>
      <c r="BQ42" s="32">
        <f t="shared" ca="1" si="18"/>
        <v>0</v>
      </c>
      <c r="BR42" s="32">
        <f t="shared" ca="1" si="19"/>
        <v>0</v>
      </c>
      <c r="BS42" s="32">
        <f t="shared" ca="1" si="20"/>
        <v>0</v>
      </c>
      <c r="BT42" s="32">
        <f t="shared" ca="1" si="21"/>
        <v>0</v>
      </c>
      <c r="BU42" s="32">
        <f t="shared" ca="1" si="22"/>
        <v>0</v>
      </c>
      <c r="BV42" s="32">
        <f t="shared" ca="1" si="23"/>
        <v>0</v>
      </c>
      <c r="BW42" s="32">
        <f t="shared" ca="1" si="24"/>
        <v>0</v>
      </c>
      <c r="BX42" s="32">
        <f t="shared" ca="1" si="25"/>
        <v>0</v>
      </c>
    </row>
    <row r="43" spans="1:76" x14ac:dyDescent="0.25">
      <c r="A43" t="s">
        <v>548</v>
      </c>
      <c r="B43" s="1" t="s">
        <v>239</v>
      </c>
      <c r="C43" t="str">
        <f t="shared" ca="1" si="1"/>
        <v>CRE2</v>
      </c>
      <c r="D43" t="str">
        <f t="shared" ca="1" si="2"/>
        <v>Cowley Ridge Expansion #2 Wind Facility</v>
      </c>
      <c r="E43" s="31">
        <f ca="1">'Module C Corrected'!CW43-'Module C Initial'!CW43</f>
        <v>0</v>
      </c>
      <c r="F43" s="31">
        <f ca="1">'Module C Corrected'!CX43-'Module C Initial'!CX43</f>
        <v>0</v>
      </c>
      <c r="G43" s="31">
        <f ca="1">'Module C Corrected'!CY43-'Module C Initial'!CY43</f>
        <v>0</v>
      </c>
      <c r="H43" s="31">
        <f ca="1">'Module C Corrected'!CZ43-'Module C Initial'!CZ43</f>
        <v>0</v>
      </c>
      <c r="I43" s="31">
        <f ca="1">'Module C Corrected'!DA43-'Module C Initial'!DA43</f>
        <v>0</v>
      </c>
      <c r="J43" s="31">
        <f ca="1">'Module C Corrected'!DB43-'Module C Initial'!DB43</f>
        <v>0</v>
      </c>
      <c r="K43" s="31">
        <f ca="1">'Module C Corrected'!DC43-'Module C Initial'!DC43</f>
        <v>0</v>
      </c>
      <c r="L43" s="31">
        <f ca="1">'Module C Corrected'!DD43-'Module C Initial'!DD43</f>
        <v>0</v>
      </c>
      <c r="M43" s="31">
        <f ca="1">'Module C Corrected'!DE43-'Module C Initial'!DE43</f>
        <v>0</v>
      </c>
      <c r="N43" s="31">
        <f ca="1">'Module C Corrected'!DF43-'Module C Initial'!DF43</f>
        <v>0</v>
      </c>
      <c r="O43" s="31">
        <f ca="1">'Module C Corrected'!DG43-'Module C Initial'!DG43</f>
        <v>0</v>
      </c>
      <c r="P43" s="31">
        <f ca="1">'Module C Corrected'!DH43-'Module C Initial'!DH43</f>
        <v>0</v>
      </c>
      <c r="Q43" s="32">
        <f ca="1">'Module C Corrected'!DI43-'Module C Initial'!DI43</f>
        <v>0</v>
      </c>
      <c r="R43" s="32">
        <f ca="1">'Module C Corrected'!DJ43-'Module C Initial'!DJ43</f>
        <v>0</v>
      </c>
      <c r="S43" s="32">
        <f ca="1">'Module C Corrected'!DK43-'Module C Initial'!DK43</f>
        <v>0</v>
      </c>
      <c r="T43" s="32">
        <f ca="1">'Module C Corrected'!DL43-'Module C Initial'!DL43</f>
        <v>0</v>
      </c>
      <c r="U43" s="32">
        <f ca="1">'Module C Corrected'!DM43-'Module C Initial'!DM43</f>
        <v>0</v>
      </c>
      <c r="V43" s="32">
        <f ca="1">'Module C Corrected'!DN43-'Module C Initial'!DN43</f>
        <v>0</v>
      </c>
      <c r="W43" s="32">
        <f ca="1">'Module C Corrected'!DO43-'Module C Initial'!DO43</f>
        <v>0</v>
      </c>
      <c r="X43" s="32">
        <f ca="1">'Module C Corrected'!DP43-'Module C Initial'!DP43</f>
        <v>0</v>
      </c>
      <c r="Y43" s="32">
        <f ca="1">'Module C Corrected'!DQ43-'Module C Initial'!DQ43</f>
        <v>0</v>
      </c>
      <c r="Z43" s="32">
        <f ca="1">'Module C Corrected'!DR43-'Module C Initial'!DR43</f>
        <v>0</v>
      </c>
      <c r="AA43" s="32">
        <f ca="1">'Module C Corrected'!DS43-'Module C Initial'!DS43</f>
        <v>0</v>
      </c>
      <c r="AB43" s="32">
        <f ca="1">'Module C Corrected'!DT43-'Module C Initial'!DT43</f>
        <v>0</v>
      </c>
      <c r="AC43" s="31">
        <f ca="1">'Module C Corrected'!DU43-'Module C Initial'!DU43</f>
        <v>0</v>
      </c>
      <c r="AD43" s="31">
        <f ca="1">'Module C Corrected'!DV43-'Module C Initial'!DV43</f>
        <v>0</v>
      </c>
      <c r="AE43" s="31">
        <f ca="1">'Module C Corrected'!DW43-'Module C Initial'!DW43</f>
        <v>0</v>
      </c>
      <c r="AF43" s="31">
        <f ca="1">'Module C Corrected'!DX43-'Module C Initial'!DX43</f>
        <v>0</v>
      </c>
      <c r="AG43" s="31">
        <f ca="1">'Module C Corrected'!DY43-'Module C Initial'!DY43</f>
        <v>0</v>
      </c>
      <c r="AH43" s="31">
        <f ca="1">'Module C Corrected'!DZ43-'Module C Initial'!DZ43</f>
        <v>0</v>
      </c>
      <c r="AI43" s="31">
        <f ca="1">'Module C Corrected'!EA43-'Module C Initial'!EA43</f>
        <v>0</v>
      </c>
      <c r="AJ43" s="31">
        <f ca="1">'Module C Corrected'!EB43-'Module C Initial'!EB43</f>
        <v>0</v>
      </c>
      <c r="AK43" s="31">
        <f ca="1">'Module C Corrected'!EC43-'Module C Initial'!EC43</f>
        <v>0</v>
      </c>
      <c r="AL43" s="31">
        <f ca="1">'Module C Corrected'!ED43-'Module C Initial'!ED43</f>
        <v>0</v>
      </c>
      <c r="AM43" s="31">
        <f ca="1">'Module C Corrected'!EE43-'Module C Initial'!EE43</f>
        <v>0</v>
      </c>
      <c r="AN43" s="31">
        <f ca="1">'Module C Corrected'!EF43-'Module C Initial'!EF43</f>
        <v>0</v>
      </c>
      <c r="AO43" s="32">
        <f t="shared" ca="1" si="29"/>
        <v>0</v>
      </c>
      <c r="AP43" s="32">
        <f t="shared" ca="1" si="29"/>
        <v>0</v>
      </c>
      <c r="AQ43" s="32">
        <f t="shared" ca="1" si="29"/>
        <v>0</v>
      </c>
      <c r="AR43" s="32">
        <f t="shared" ca="1" si="29"/>
        <v>0</v>
      </c>
      <c r="AS43" s="32">
        <f t="shared" ca="1" si="29"/>
        <v>0</v>
      </c>
      <c r="AT43" s="32">
        <f t="shared" ca="1" si="29"/>
        <v>0</v>
      </c>
      <c r="AU43" s="32">
        <f t="shared" ca="1" si="29"/>
        <v>0</v>
      </c>
      <c r="AV43" s="32">
        <f t="shared" ca="1" si="29"/>
        <v>0</v>
      </c>
      <c r="AW43" s="32">
        <f t="shared" ca="1" si="29"/>
        <v>0</v>
      </c>
      <c r="AX43" s="32">
        <f t="shared" ca="1" si="29"/>
        <v>0</v>
      </c>
      <c r="AY43" s="32">
        <f t="shared" ca="1" si="29"/>
        <v>0</v>
      </c>
      <c r="AZ43" s="32">
        <f t="shared" ca="1" si="29"/>
        <v>0</v>
      </c>
      <c r="BA43" s="31">
        <f t="shared" ca="1" si="27"/>
        <v>0</v>
      </c>
      <c r="BB43" s="31">
        <f t="shared" ca="1" si="4"/>
        <v>0</v>
      </c>
      <c r="BC43" s="31">
        <f t="shared" ca="1" si="5"/>
        <v>0</v>
      </c>
      <c r="BD43" s="31">
        <f t="shared" ca="1" si="6"/>
        <v>0</v>
      </c>
      <c r="BE43" s="31">
        <f t="shared" ca="1" si="7"/>
        <v>0</v>
      </c>
      <c r="BF43" s="31">
        <f t="shared" ca="1" si="8"/>
        <v>0</v>
      </c>
      <c r="BG43" s="31">
        <f t="shared" ca="1" si="9"/>
        <v>0</v>
      </c>
      <c r="BH43" s="31">
        <f t="shared" ca="1" si="10"/>
        <v>0</v>
      </c>
      <c r="BI43" s="31">
        <f t="shared" ca="1" si="11"/>
        <v>0</v>
      </c>
      <c r="BJ43" s="31">
        <f t="shared" ca="1" si="12"/>
        <v>0</v>
      </c>
      <c r="BK43" s="31">
        <f t="shared" ca="1" si="13"/>
        <v>0</v>
      </c>
      <c r="BL43" s="31">
        <f t="shared" ca="1" si="14"/>
        <v>0</v>
      </c>
      <c r="BM43" s="32">
        <f t="shared" ca="1" si="28"/>
        <v>0</v>
      </c>
      <c r="BN43" s="32">
        <f t="shared" ca="1" si="15"/>
        <v>0</v>
      </c>
      <c r="BO43" s="32">
        <f t="shared" ca="1" si="16"/>
        <v>0</v>
      </c>
      <c r="BP43" s="32">
        <f t="shared" ca="1" si="17"/>
        <v>0</v>
      </c>
      <c r="BQ43" s="32">
        <f t="shared" ca="1" si="18"/>
        <v>0</v>
      </c>
      <c r="BR43" s="32">
        <f t="shared" ca="1" si="19"/>
        <v>0</v>
      </c>
      <c r="BS43" s="32">
        <f t="shared" ca="1" si="20"/>
        <v>0</v>
      </c>
      <c r="BT43" s="32">
        <f t="shared" ca="1" si="21"/>
        <v>0</v>
      </c>
      <c r="BU43" s="32">
        <f t="shared" ca="1" si="22"/>
        <v>0</v>
      </c>
      <c r="BV43" s="32">
        <f t="shared" ca="1" si="23"/>
        <v>0</v>
      </c>
      <c r="BW43" s="32">
        <f t="shared" ca="1" si="24"/>
        <v>0</v>
      </c>
      <c r="BX43" s="32">
        <f t="shared" ca="1" si="25"/>
        <v>0</v>
      </c>
    </row>
    <row r="44" spans="1:76" x14ac:dyDescent="0.25">
      <c r="A44" t="s">
        <v>472</v>
      </c>
      <c r="B44" s="1" t="s">
        <v>239</v>
      </c>
      <c r="C44" t="str">
        <f t="shared" ca="1" si="1"/>
        <v>CRE2</v>
      </c>
      <c r="D44" t="str">
        <f t="shared" ca="1" si="2"/>
        <v>Cowley Ridge Expansion #2 Wind Facility</v>
      </c>
      <c r="E44" s="31">
        <f ca="1">'Module C Corrected'!CW44-'Module C Initial'!CW44</f>
        <v>0</v>
      </c>
      <c r="F44" s="31">
        <f ca="1">'Module C Corrected'!CX44-'Module C Initial'!CX44</f>
        <v>0</v>
      </c>
      <c r="G44" s="31">
        <f ca="1">'Module C Corrected'!CY44-'Module C Initial'!CY44</f>
        <v>0</v>
      </c>
      <c r="H44" s="31">
        <f ca="1">'Module C Corrected'!CZ44-'Module C Initial'!CZ44</f>
        <v>28.259999999999962</v>
      </c>
      <c r="I44" s="31">
        <f ca="1">'Module C Corrected'!DA44-'Module C Initial'!DA44</f>
        <v>37.789999999999964</v>
      </c>
      <c r="J44" s="31">
        <f ca="1">'Module C Corrected'!DB44-'Module C Initial'!DB44</f>
        <v>17.050000000000011</v>
      </c>
      <c r="K44" s="31">
        <f ca="1">'Module C Corrected'!DC44-'Module C Initial'!DC44</f>
        <v>40.879999999999995</v>
      </c>
      <c r="L44" s="31">
        <f ca="1">'Module C Corrected'!DD44-'Module C Initial'!DD44</f>
        <v>14.350000000000001</v>
      </c>
      <c r="M44" s="31">
        <f ca="1">'Module C Corrected'!DE44-'Module C Initial'!DE44</f>
        <v>13.149999999999991</v>
      </c>
      <c r="N44" s="31">
        <f ca="1">'Module C Corrected'!DF44-'Module C Initial'!DF44</f>
        <v>34.360000000000014</v>
      </c>
      <c r="O44" s="31">
        <f ca="1">'Module C Corrected'!DG44-'Module C Initial'!DG44</f>
        <v>21.22</v>
      </c>
      <c r="P44" s="31">
        <f ca="1">'Module C Corrected'!DH44-'Module C Initial'!DH44</f>
        <v>0</v>
      </c>
      <c r="Q44" s="32">
        <f ca="1">'Module C Corrected'!DI44-'Module C Initial'!DI44</f>
        <v>0</v>
      </c>
      <c r="R44" s="32">
        <f ca="1">'Module C Corrected'!DJ44-'Module C Initial'!DJ44</f>
        <v>0</v>
      </c>
      <c r="S44" s="32">
        <f ca="1">'Module C Corrected'!DK44-'Module C Initial'!DK44</f>
        <v>0</v>
      </c>
      <c r="T44" s="32">
        <f ca="1">'Module C Corrected'!DL44-'Module C Initial'!DL44</f>
        <v>1.4099999999999993</v>
      </c>
      <c r="U44" s="32">
        <f ca="1">'Module C Corrected'!DM44-'Module C Initial'!DM44</f>
        <v>1.8900000000000006</v>
      </c>
      <c r="V44" s="32">
        <f ca="1">'Module C Corrected'!DN44-'Module C Initial'!DN44</f>
        <v>0.84999999999999964</v>
      </c>
      <c r="W44" s="32">
        <f ca="1">'Module C Corrected'!DO44-'Module C Initial'!DO44</f>
        <v>2.04</v>
      </c>
      <c r="X44" s="32">
        <f ca="1">'Module C Corrected'!DP44-'Module C Initial'!DP44</f>
        <v>0.71999999999999975</v>
      </c>
      <c r="Y44" s="32">
        <f ca="1">'Module C Corrected'!DQ44-'Module C Initial'!DQ44</f>
        <v>0.66000000000000014</v>
      </c>
      <c r="Z44" s="32">
        <f ca="1">'Module C Corrected'!DR44-'Module C Initial'!DR44</f>
        <v>1.7199999999999998</v>
      </c>
      <c r="AA44" s="32">
        <f ca="1">'Module C Corrected'!DS44-'Module C Initial'!DS44</f>
        <v>1.06</v>
      </c>
      <c r="AB44" s="32">
        <f ca="1">'Module C Corrected'!DT44-'Module C Initial'!DT44</f>
        <v>0</v>
      </c>
      <c r="AC44" s="31">
        <f ca="1">'Module C Corrected'!DU44-'Module C Initial'!DU44</f>
        <v>0</v>
      </c>
      <c r="AD44" s="31">
        <f ca="1">'Module C Corrected'!DV44-'Module C Initial'!DV44</f>
        <v>0</v>
      </c>
      <c r="AE44" s="31">
        <f ca="1">'Module C Corrected'!DW44-'Module C Initial'!DW44</f>
        <v>0</v>
      </c>
      <c r="AF44" s="31">
        <f ca="1">'Module C Corrected'!DX44-'Module C Initial'!DX44</f>
        <v>5.0800000000000018</v>
      </c>
      <c r="AG44" s="31">
        <f ca="1">'Module C Corrected'!DY44-'Module C Initial'!DY44</f>
        <v>6.6999999999999993</v>
      </c>
      <c r="AH44" s="31">
        <f ca="1">'Module C Corrected'!DZ44-'Module C Initial'!DZ44</f>
        <v>2.99</v>
      </c>
      <c r="AI44" s="31">
        <f ca="1">'Module C Corrected'!EA44-'Module C Initial'!EA44</f>
        <v>7.0699999999999967</v>
      </c>
      <c r="AJ44" s="31">
        <f ca="1">'Module C Corrected'!EB44-'Module C Initial'!EB44</f>
        <v>2.4499999999999993</v>
      </c>
      <c r="AK44" s="31">
        <f ca="1">'Module C Corrected'!EC44-'Module C Initial'!EC44</f>
        <v>2.2100000000000009</v>
      </c>
      <c r="AL44" s="31">
        <f ca="1">'Module C Corrected'!ED44-'Module C Initial'!ED44</f>
        <v>5.6999999999999993</v>
      </c>
      <c r="AM44" s="31">
        <f ca="1">'Module C Corrected'!EE44-'Module C Initial'!EE44</f>
        <v>3.4700000000000006</v>
      </c>
      <c r="AN44" s="31">
        <f ca="1">'Module C Corrected'!EF44-'Module C Initial'!EF44</f>
        <v>0</v>
      </c>
      <c r="AO44" s="32">
        <f t="shared" ca="1" si="29"/>
        <v>0</v>
      </c>
      <c r="AP44" s="32">
        <f t="shared" ca="1" si="29"/>
        <v>0</v>
      </c>
      <c r="AQ44" s="32">
        <f t="shared" ca="1" si="29"/>
        <v>0</v>
      </c>
      <c r="AR44" s="32">
        <f t="shared" ca="1" si="29"/>
        <v>34.749999999999964</v>
      </c>
      <c r="AS44" s="32">
        <f t="shared" ca="1" si="29"/>
        <v>46.379999999999967</v>
      </c>
      <c r="AT44" s="32">
        <f t="shared" ca="1" si="29"/>
        <v>20.890000000000015</v>
      </c>
      <c r="AU44" s="32">
        <f t="shared" ca="1" si="29"/>
        <v>49.989999999999995</v>
      </c>
      <c r="AV44" s="32">
        <f t="shared" ca="1" si="29"/>
        <v>17.52</v>
      </c>
      <c r="AW44" s="32">
        <f t="shared" ca="1" si="29"/>
        <v>16.019999999999992</v>
      </c>
      <c r="AX44" s="32">
        <f t="shared" ca="1" si="29"/>
        <v>41.780000000000015</v>
      </c>
      <c r="AY44" s="32">
        <f t="shared" ca="1" si="29"/>
        <v>25.75</v>
      </c>
      <c r="AZ44" s="32">
        <f t="shared" ca="1" si="29"/>
        <v>0</v>
      </c>
      <c r="BA44" s="31">
        <f t="shared" ca="1" si="27"/>
        <v>0</v>
      </c>
      <c r="BB44" s="31">
        <f t="shared" ca="1" si="4"/>
        <v>0</v>
      </c>
      <c r="BC44" s="31">
        <f t="shared" ca="1" si="5"/>
        <v>0</v>
      </c>
      <c r="BD44" s="31">
        <f t="shared" ca="1" si="6"/>
        <v>0.56999999999999995</v>
      </c>
      <c r="BE44" s="31">
        <f t="shared" ca="1" si="7"/>
        <v>0.76</v>
      </c>
      <c r="BF44" s="31">
        <f t="shared" ca="1" si="8"/>
        <v>0.34</v>
      </c>
      <c r="BG44" s="31">
        <f t="shared" ca="1" si="9"/>
        <v>0.82</v>
      </c>
      <c r="BH44" s="31">
        <f t="shared" ca="1" si="10"/>
        <v>0.28999999999999998</v>
      </c>
      <c r="BI44" s="31">
        <f t="shared" ca="1" si="11"/>
        <v>0.26</v>
      </c>
      <c r="BJ44" s="31">
        <f t="shared" ca="1" si="12"/>
        <v>0.69</v>
      </c>
      <c r="BK44" s="31">
        <f t="shared" ca="1" si="13"/>
        <v>0.42</v>
      </c>
      <c r="BL44" s="31">
        <f t="shared" ca="1" si="14"/>
        <v>0</v>
      </c>
      <c r="BM44" s="32">
        <f t="shared" ca="1" si="28"/>
        <v>0</v>
      </c>
      <c r="BN44" s="32">
        <f t="shared" ca="1" si="15"/>
        <v>0</v>
      </c>
      <c r="BO44" s="32">
        <f t="shared" ca="1" si="16"/>
        <v>0</v>
      </c>
      <c r="BP44" s="32">
        <f t="shared" ca="1" si="17"/>
        <v>35.319999999999965</v>
      </c>
      <c r="BQ44" s="32">
        <f t="shared" ca="1" si="18"/>
        <v>47.139999999999965</v>
      </c>
      <c r="BR44" s="32">
        <f t="shared" ca="1" si="19"/>
        <v>21.230000000000015</v>
      </c>
      <c r="BS44" s="32">
        <f t="shared" ca="1" si="20"/>
        <v>50.809999999999995</v>
      </c>
      <c r="BT44" s="32">
        <f t="shared" ca="1" si="21"/>
        <v>17.809999999999999</v>
      </c>
      <c r="BU44" s="32">
        <f t="shared" ca="1" si="22"/>
        <v>16.279999999999994</v>
      </c>
      <c r="BV44" s="32">
        <f t="shared" ca="1" si="23"/>
        <v>42.470000000000013</v>
      </c>
      <c r="BW44" s="32">
        <f t="shared" ca="1" si="24"/>
        <v>26.17</v>
      </c>
      <c r="BX44" s="32">
        <f t="shared" ca="1" si="25"/>
        <v>0</v>
      </c>
    </row>
    <row r="45" spans="1:76" x14ac:dyDescent="0.25">
      <c r="A45" t="s">
        <v>460</v>
      </c>
      <c r="B45" s="1" t="s">
        <v>160</v>
      </c>
      <c r="C45" t="str">
        <f t="shared" ca="1" si="1"/>
        <v>CRE3</v>
      </c>
      <c r="D45" t="str">
        <f t="shared" ca="1" si="2"/>
        <v>Cowley North Wind Facility</v>
      </c>
      <c r="E45" s="31">
        <f ca="1">'Module C Corrected'!CW45-'Module C Initial'!CW45</f>
        <v>-173.52000000000044</v>
      </c>
      <c r="F45" s="31">
        <f ca="1">'Module C Corrected'!CX45-'Module C Initial'!CX45</f>
        <v>-192.22999999999956</v>
      </c>
      <c r="G45" s="31">
        <f ca="1">'Module C Corrected'!CY45-'Module C Initial'!CY45</f>
        <v>-76.170000000000073</v>
      </c>
      <c r="H45" s="31">
        <f ca="1">'Module C Corrected'!CZ45-'Module C Initial'!CZ45</f>
        <v>-109.91000000000076</v>
      </c>
      <c r="I45" s="31">
        <f ca="1">'Module C Corrected'!DA45-'Module C Initial'!DA45</f>
        <v>-135.67000000000007</v>
      </c>
      <c r="J45" s="31">
        <f ca="1">'Module C Corrected'!DB45-'Module C Initial'!DB45</f>
        <v>-58.460000000000036</v>
      </c>
      <c r="K45" s="31">
        <f ca="1">'Module C Corrected'!DC45-'Module C Initial'!DC45</f>
        <v>-168.81999999999971</v>
      </c>
      <c r="L45" s="31">
        <f ca="1">'Module C Corrected'!DD45-'Module C Initial'!DD45</f>
        <v>-55.769999999999868</v>
      </c>
      <c r="M45" s="31">
        <f ca="1">'Module C Corrected'!DE45-'Module C Initial'!DE45</f>
        <v>-55.360000000000127</v>
      </c>
      <c r="N45" s="31">
        <f ca="1">'Module C Corrected'!DF45-'Module C Initial'!DF45</f>
        <v>-125.11999999999989</v>
      </c>
      <c r="O45" s="31">
        <f ca="1">'Module C Corrected'!DG45-'Module C Initial'!DG45</f>
        <v>-123.19000000000051</v>
      </c>
      <c r="P45" s="31">
        <f ca="1">'Module C Corrected'!DH45-'Module C Initial'!DH45</f>
        <v>-122.23000000000047</v>
      </c>
      <c r="Q45" s="32">
        <f ca="1">'Module C Corrected'!DI45-'Module C Initial'!DI45</f>
        <v>-8.6799999999999784</v>
      </c>
      <c r="R45" s="32">
        <f ca="1">'Module C Corrected'!DJ45-'Module C Initial'!DJ45</f>
        <v>-9.6200000000000045</v>
      </c>
      <c r="S45" s="32">
        <f ca="1">'Module C Corrected'!DK45-'Module C Initial'!DK45</f>
        <v>-3.8100000000000023</v>
      </c>
      <c r="T45" s="32">
        <f ca="1">'Module C Corrected'!DL45-'Module C Initial'!DL45</f>
        <v>-5.4899999999999949</v>
      </c>
      <c r="U45" s="32">
        <f ca="1">'Module C Corrected'!DM45-'Module C Initial'!DM45</f>
        <v>-6.789999999999992</v>
      </c>
      <c r="V45" s="32">
        <f ca="1">'Module C Corrected'!DN45-'Module C Initial'!DN45</f>
        <v>-2.9199999999999946</v>
      </c>
      <c r="W45" s="32">
        <f ca="1">'Module C Corrected'!DO45-'Module C Initial'!DO45</f>
        <v>-8.4399999999999977</v>
      </c>
      <c r="X45" s="32">
        <f ca="1">'Module C Corrected'!DP45-'Module C Initial'!DP45</f>
        <v>-2.7899999999999991</v>
      </c>
      <c r="Y45" s="32">
        <f ca="1">'Module C Corrected'!DQ45-'Module C Initial'!DQ45</f>
        <v>-2.7700000000000031</v>
      </c>
      <c r="Z45" s="32">
        <f ca="1">'Module C Corrected'!DR45-'Module C Initial'!DR45</f>
        <v>-6.2600000000000051</v>
      </c>
      <c r="AA45" s="32">
        <f ca="1">'Module C Corrected'!DS45-'Module C Initial'!DS45</f>
        <v>-6.1600000000000108</v>
      </c>
      <c r="AB45" s="32">
        <f ca="1">'Module C Corrected'!DT45-'Module C Initial'!DT45</f>
        <v>-6.1099999999999994</v>
      </c>
      <c r="AC45" s="31">
        <f ca="1">'Module C Corrected'!DU45-'Module C Initial'!DU45</f>
        <v>-32.350000000000023</v>
      </c>
      <c r="AD45" s="31">
        <f ca="1">'Module C Corrected'!DV45-'Module C Initial'!DV45</f>
        <v>-35.379999999999995</v>
      </c>
      <c r="AE45" s="31">
        <f ca="1">'Module C Corrected'!DW45-'Module C Initial'!DW45</f>
        <v>-13.860000000000014</v>
      </c>
      <c r="AF45" s="31">
        <f ca="1">'Module C Corrected'!DX45-'Module C Initial'!DX45</f>
        <v>-19.740000000000009</v>
      </c>
      <c r="AG45" s="31">
        <f ca="1">'Module C Corrected'!DY45-'Module C Initial'!DY45</f>
        <v>-24.069999999999993</v>
      </c>
      <c r="AH45" s="31">
        <f ca="1">'Module C Corrected'!DZ45-'Module C Initial'!DZ45</f>
        <v>-10.22999999999999</v>
      </c>
      <c r="AI45" s="31">
        <f ca="1">'Module C Corrected'!EA45-'Module C Initial'!EA45</f>
        <v>-29.169999999999959</v>
      </c>
      <c r="AJ45" s="31">
        <f ca="1">'Module C Corrected'!EB45-'Module C Initial'!EB45</f>
        <v>-9.5</v>
      </c>
      <c r="AK45" s="31">
        <f ca="1">'Module C Corrected'!EC45-'Module C Initial'!EC45</f>
        <v>-9.2999999999999829</v>
      </c>
      <c r="AL45" s="31">
        <f ca="1">'Module C Corrected'!ED45-'Module C Initial'!ED45</f>
        <v>-20.75</v>
      </c>
      <c r="AM45" s="31">
        <f ca="1">'Module C Corrected'!EE45-'Module C Initial'!EE45</f>
        <v>-20.150000000000034</v>
      </c>
      <c r="AN45" s="31">
        <f ca="1">'Module C Corrected'!EF45-'Module C Initial'!EF45</f>
        <v>-19.70999999999998</v>
      </c>
      <c r="AO45" s="32">
        <f t="shared" ca="1" si="29"/>
        <v>-214.55000000000044</v>
      </c>
      <c r="AP45" s="32">
        <f t="shared" ca="1" si="29"/>
        <v>-237.22999999999956</v>
      </c>
      <c r="AQ45" s="32">
        <f t="shared" ca="1" si="29"/>
        <v>-93.840000000000089</v>
      </c>
      <c r="AR45" s="32">
        <f t="shared" ca="1" si="29"/>
        <v>-135.14000000000078</v>
      </c>
      <c r="AS45" s="32">
        <f t="shared" ca="1" si="29"/>
        <v>-166.53000000000006</v>
      </c>
      <c r="AT45" s="32">
        <f t="shared" ca="1" si="29"/>
        <v>-71.610000000000014</v>
      </c>
      <c r="AU45" s="32">
        <f t="shared" ca="1" si="29"/>
        <v>-206.42999999999967</v>
      </c>
      <c r="AV45" s="32">
        <f t="shared" ca="1" si="29"/>
        <v>-68.05999999999986</v>
      </c>
      <c r="AW45" s="32">
        <f t="shared" ca="1" si="29"/>
        <v>-67.430000000000121</v>
      </c>
      <c r="AX45" s="32">
        <f t="shared" ca="1" si="29"/>
        <v>-152.12999999999988</v>
      </c>
      <c r="AY45" s="32">
        <f t="shared" ca="1" si="29"/>
        <v>-149.50000000000057</v>
      </c>
      <c r="AZ45" s="32">
        <f t="shared" ca="1" si="29"/>
        <v>-148.05000000000047</v>
      </c>
      <c r="BA45" s="31">
        <f t="shared" ca="1" si="27"/>
        <v>-3.47</v>
      </c>
      <c r="BB45" s="31">
        <f t="shared" ca="1" si="4"/>
        <v>-3.84</v>
      </c>
      <c r="BC45" s="31">
        <f t="shared" ca="1" si="5"/>
        <v>-1.52</v>
      </c>
      <c r="BD45" s="31">
        <f t="shared" ca="1" si="6"/>
        <v>-2.2000000000000002</v>
      </c>
      <c r="BE45" s="31">
        <f t="shared" ca="1" si="7"/>
        <v>-2.71</v>
      </c>
      <c r="BF45" s="31">
        <f t="shared" ca="1" si="8"/>
        <v>-1.17</v>
      </c>
      <c r="BG45" s="31">
        <f t="shared" ca="1" si="9"/>
        <v>-3.38</v>
      </c>
      <c r="BH45" s="31">
        <f t="shared" ca="1" si="10"/>
        <v>-1.1200000000000001</v>
      </c>
      <c r="BI45" s="31">
        <f t="shared" ca="1" si="11"/>
        <v>-1.1100000000000001</v>
      </c>
      <c r="BJ45" s="31">
        <f t="shared" ca="1" si="12"/>
        <v>-2.5</v>
      </c>
      <c r="BK45" s="31">
        <f t="shared" ca="1" si="13"/>
        <v>-2.46</v>
      </c>
      <c r="BL45" s="31">
        <f t="shared" ca="1" si="14"/>
        <v>-2.44</v>
      </c>
      <c r="BM45" s="32">
        <f t="shared" ca="1" si="28"/>
        <v>-218.02000000000044</v>
      </c>
      <c r="BN45" s="32">
        <f t="shared" ca="1" si="15"/>
        <v>-241.06999999999957</v>
      </c>
      <c r="BO45" s="32">
        <f t="shared" ca="1" si="16"/>
        <v>-95.360000000000085</v>
      </c>
      <c r="BP45" s="32">
        <f t="shared" ca="1" si="17"/>
        <v>-137.34000000000077</v>
      </c>
      <c r="BQ45" s="32">
        <f t="shared" ca="1" si="18"/>
        <v>-169.24000000000007</v>
      </c>
      <c r="BR45" s="32">
        <f t="shared" ca="1" si="19"/>
        <v>-72.780000000000015</v>
      </c>
      <c r="BS45" s="32">
        <f t="shared" ca="1" si="20"/>
        <v>-209.80999999999966</v>
      </c>
      <c r="BT45" s="32">
        <f t="shared" ca="1" si="21"/>
        <v>-69.179999999999865</v>
      </c>
      <c r="BU45" s="32">
        <f t="shared" ca="1" si="22"/>
        <v>-68.54000000000012</v>
      </c>
      <c r="BV45" s="32">
        <f t="shared" ca="1" si="23"/>
        <v>-154.62999999999988</v>
      </c>
      <c r="BW45" s="32">
        <f t="shared" ca="1" si="24"/>
        <v>-151.96000000000058</v>
      </c>
      <c r="BX45" s="32">
        <f t="shared" ca="1" si="25"/>
        <v>-150.49000000000046</v>
      </c>
    </row>
    <row r="46" spans="1:76" x14ac:dyDescent="0.25">
      <c r="A46" t="s">
        <v>470</v>
      </c>
      <c r="B46" s="1" t="s">
        <v>48</v>
      </c>
      <c r="C46" t="str">
        <f t="shared" ca="1" si="1"/>
        <v>CRR1</v>
      </c>
      <c r="D46" t="str">
        <f t="shared" ca="1" si="2"/>
        <v>Castle Rock Wind Facility</v>
      </c>
      <c r="E46" s="31">
        <f ca="1">'Module C Corrected'!CW46-'Module C Initial'!CW46</f>
        <v>-1146.5999999999988</v>
      </c>
      <c r="F46" s="31">
        <f ca="1">'Module C Corrected'!CX46-'Module C Initial'!CX46</f>
        <v>-1247.2799999999986</v>
      </c>
      <c r="G46" s="31">
        <f ca="1">'Module C Corrected'!CY46-'Module C Initial'!CY46</f>
        <v>-531.90999999999985</v>
      </c>
      <c r="H46" s="31">
        <f ca="1">'Module C Corrected'!CZ46-'Module C Initial'!CZ46</f>
        <v>-703.25</v>
      </c>
      <c r="I46" s="31">
        <f ca="1">'Module C Corrected'!DA46-'Module C Initial'!DA46</f>
        <v>-789.46000000000265</v>
      </c>
      <c r="J46" s="31">
        <f ca="1">'Module C Corrected'!DB46-'Module C Initial'!DB46</f>
        <v>-366.25999999999931</v>
      </c>
      <c r="K46" s="31">
        <f ca="1">'Module C Corrected'!DC46-'Module C Initial'!DC46</f>
        <v>-871.25</v>
      </c>
      <c r="L46" s="31">
        <f ca="1">'Module C Corrected'!DD46-'Module C Initial'!DD46</f>
        <v>-334.64999999999964</v>
      </c>
      <c r="M46" s="31">
        <f ca="1">'Module C Corrected'!DE46-'Module C Initial'!DE46</f>
        <v>-272.23000000000059</v>
      </c>
      <c r="N46" s="31">
        <f ca="1">'Module C Corrected'!DF46-'Module C Initial'!DF46</f>
        <v>-817.37000000000262</v>
      </c>
      <c r="O46" s="31">
        <f ca="1">'Module C Corrected'!DG46-'Module C Initial'!DG46</f>
        <v>-709.75</v>
      </c>
      <c r="P46" s="31">
        <f ca="1">'Module C Corrected'!DH46-'Module C Initial'!DH46</f>
        <v>-874.85000000000218</v>
      </c>
      <c r="Q46" s="32">
        <f ca="1">'Module C Corrected'!DI46-'Module C Initial'!DI46</f>
        <v>-57.33</v>
      </c>
      <c r="R46" s="32">
        <f ca="1">'Module C Corrected'!DJ46-'Module C Initial'!DJ46</f>
        <v>-62.36</v>
      </c>
      <c r="S46" s="32">
        <f ca="1">'Module C Corrected'!DK46-'Module C Initial'!DK46</f>
        <v>-26.6</v>
      </c>
      <c r="T46" s="32">
        <f ca="1">'Module C Corrected'!DL46-'Module C Initial'!DL46</f>
        <v>-35.160000000000004</v>
      </c>
      <c r="U46" s="32">
        <f ca="1">'Module C Corrected'!DM46-'Module C Initial'!DM46</f>
        <v>-39.47</v>
      </c>
      <c r="V46" s="32">
        <f ca="1">'Module C Corrected'!DN46-'Module C Initial'!DN46</f>
        <v>-18.32</v>
      </c>
      <c r="W46" s="32">
        <f ca="1">'Module C Corrected'!DO46-'Module C Initial'!DO46</f>
        <v>-43.56</v>
      </c>
      <c r="X46" s="32">
        <f ca="1">'Module C Corrected'!DP46-'Module C Initial'!DP46</f>
        <v>-16.730000000000004</v>
      </c>
      <c r="Y46" s="32">
        <f ca="1">'Module C Corrected'!DQ46-'Module C Initial'!DQ46</f>
        <v>-13.610000000000007</v>
      </c>
      <c r="Z46" s="32">
        <f ca="1">'Module C Corrected'!DR46-'Module C Initial'!DR46</f>
        <v>-40.870000000000005</v>
      </c>
      <c r="AA46" s="32">
        <f ca="1">'Module C Corrected'!DS46-'Module C Initial'!DS46</f>
        <v>-35.489999999999952</v>
      </c>
      <c r="AB46" s="32">
        <f ca="1">'Module C Corrected'!DT46-'Module C Initial'!DT46</f>
        <v>-43.740000000000009</v>
      </c>
      <c r="AC46" s="31">
        <f ca="1">'Module C Corrected'!DU46-'Module C Initial'!DU46</f>
        <v>-213.74</v>
      </c>
      <c r="AD46" s="31">
        <f ca="1">'Module C Corrected'!DV46-'Module C Initial'!DV46</f>
        <v>-229.59999999999997</v>
      </c>
      <c r="AE46" s="31">
        <f ca="1">'Module C Corrected'!DW46-'Module C Initial'!DW46</f>
        <v>-96.789999999999992</v>
      </c>
      <c r="AF46" s="31">
        <f ca="1">'Module C Corrected'!DX46-'Module C Initial'!DX46</f>
        <v>-126.33</v>
      </c>
      <c r="AG46" s="31">
        <f ca="1">'Module C Corrected'!DY46-'Module C Initial'!DY46</f>
        <v>-140.03000000000003</v>
      </c>
      <c r="AH46" s="31">
        <f ca="1">'Module C Corrected'!DZ46-'Module C Initial'!DZ46</f>
        <v>-64.110000000000014</v>
      </c>
      <c r="AI46" s="31">
        <f ca="1">'Module C Corrected'!EA46-'Module C Initial'!EA46</f>
        <v>-150.54000000000002</v>
      </c>
      <c r="AJ46" s="31">
        <f ca="1">'Module C Corrected'!EB46-'Module C Initial'!EB46</f>
        <v>-57.039999999999992</v>
      </c>
      <c r="AK46" s="31">
        <f ca="1">'Module C Corrected'!EC46-'Module C Initial'!EC46</f>
        <v>-45.760000000000019</v>
      </c>
      <c r="AL46" s="31">
        <f ca="1">'Module C Corrected'!ED46-'Module C Initial'!ED46</f>
        <v>-135.56000000000006</v>
      </c>
      <c r="AM46" s="31">
        <f ca="1">'Module C Corrected'!EE46-'Module C Initial'!EE46</f>
        <v>-116.05000000000007</v>
      </c>
      <c r="AN46" s="31">
        <f ca="1">'Module C Corrected'!EF46-'Module C Initial'!EF46</f>
        <v>-141.06999999999994</v>
      </c>
      <c r="AO46" s="32">
        <f t="shared" ca="1" si="29"/>
        <v>-1417.6699999999987</v>
      </c>
      <c r="AP46" s="32">
        <f t="shared" ca="1" si="29"/>
        <v>-1539.2399999999984</v>
      </c>
      <c r="AQ46" s="32">
        <f t="shared" ca="1" si="29"/>
        <v>-655.29999999999984</v>
      </c>
      <c r="AR46" s="32">
        <f t="shared" ca="1" si="29"/>
        <v>-864.74</v>
      </c>
      <c r="AS46" s="32">
        <f t="shared" ca="1" si="29"/>
        <v>-968.96000000000276</v>
      </c>
      <c r="AT46" s="32">
        <f t="shared" ca="1" si="29"/>
        <v>-448.68999999999932</v>
      </c>
      <c r="AU46" s="32">
        <f t="shared" ca="1" si="29"/>
        <v>-1065.3499999999999</v>
      </c>
      <c r="AV46" s="32">
        <f t="shared" ca="1" si="29"/>
        <v>-408.41999999999962</v>
      </c>
      <c r="AW46" s="32">
        <f t="shared" ca="1" si="29"/>
        <v>-331.60000000000059</v>
      </c>
      <c r="AX46" s="32">
        <f t="shared" ca="1" si="29"/>
        <v>-993.80000000000268</v>
      </c>
      <c r="AY46" s="32">
        <f t="shared" ca="1" si="29"/>
        <v>-861.29000000000008</v>
      </c>
      <c r="AZ46" s="32">
        <f t="shared" ca="1" si="29"/>
        <v>-1059.6600000000021</v>
      </c>
      <c r="BA46" s="31">
        <f t="shared" ca="1" si="27"/>
        <v>-22.93</v>
      </c>
      <c r="BB46" s="31">
        <f t="shared" ca="1" si="4"/>
        <v>-24.94</v>
      </c>
      <c r="BC46" s="31">
        <f t="shared" ca="1" si="5"/>
        <v>-10.64</v>
      </c>
      <c r="BD46" s="31">
        <f t="shared" ca="1" si="6"/>
        <v>-14.06</v>
      </c>
      <c r="BE46" s="31">
        <f t="shared" ca="1" si="7"/>
        <v>-15.79</v>
      </c>
      <c r="BF46" s="31">
        <f t="shared" ca="1" si="8"/>
        <v>-7.32</v>
      </c>
      <c r="BG46" s="31">
        <f t="shared" ca="1" si="9"/>
        <v>-17.420000000000002</v>
      </c>
      <c r="BH46" s="31">
        <f t="shared" ca="1" si="10"/>
        <v>-6.69</v>
      </c>
      <c r="BI46" s="31">
        <f t="shared" ca="1" si="11"/>
        <v>-5.44</v>
      </c>
      <c r="BJ46" s="31">
        <f t="shared" ca="1" si="12"/>
        <v>-16.34</v>
      </c>
      <c r="BK46" s="31">
        <f t="shared" ca="1" si="13"/>
        <v>-14.19</v>
      </c>
      <c r="BL46" s="31">
        <f t="shared" ca="1" si="14"/>
        <v>-17.489999999999998</v>
      </c>
      <c r="BM46" s="32">
        <f t="shared" ca="1" si="28"/>
        <v>-1440.5999999999988</v>
      </c>
      <c r="BN46" s="32">
        <f t="shared" ca="1" si="15"/>
        <v>-1564.1799999999985</v>
      </c>
      <c r="BO46" s="32">
        <f t="shared" ca="1" si="16"/>
        <v>-665.93999999999983</v>
      </c>
      <c r="BP46" s="32">
        <f t="shared" ca="1" si="17"/>
        <v>-878.8</v>
      </c>
      <c r="BQ46" s="32">
        <f t="shared" ca="1" si="18"/>
        <v>-984.75000000000273</v>
      </c>
      <c r="BR46" s="32">
        <f t="shared" ca="1" si="19"/>
        <v>-456.00999999999931</v>
      </c>
      <c r="BS46" s="32">
        <f t="shared" ca="1" si="20"/>
        <v>-1082.77</v>
      </c>
      <c r="BT46" s="32">
        <f t="shared" ca="1" si="21"/>
        <v>-415.10999999999962</v>
      </c>
      <c r="BU46" s="32">
        <f t="shared" ca="1" si="22"/>
        <v>-337.04000000000059</v>
      </c>
      <c r="BV46" s="32">
        <f t="shared" ca="1" si="23"/>
        <v>-1010.1400000000027</v>
      </c>
      <c r="BW46" s="32">
        <f t="shared" ca="1" si="24"/>
        <v>-875.48000000000013</v>
      </c>
      <c r="BX46" s="32">
        <f t="shared" ca="1" si="25"/>
        <v>-1077.1500000000021</v>
      </c>
    </row>
    <row r="47" spans="1:76" x14ac:dyDescent="0.25">
      <c r="A47" t="s">
        <v>471</v>
      </c>
      <c r="B47" s="1" t="s">
        <v>69</v>
      </c>
      <c r="C47" t="str">
        <f t="shared" ca="1" si="1"/>
        <v>CRS1</v>
      </c>
      <c r="D47" t="str">
        <f t="shared" ca="1" si="2"/>
        <v>Crossfield Energy Centre #1</v>
      </c>
      <c r="E47" s="31">
        <f ca="1">'Module C Corrected'!CW47-'Module C Initial'!CW47</f>
        <v>0</v>
      </c>
      <c r="F47" s="31">
        <f ca="1">'Module C Corrected'!CX47-'Module C Initial'!CX47</f>
        <v>0</v>
      </c>
      <c r="G47" s="31">
        <f ca="1">'Module C Corrected'!CY47-'Module C Initial'!CY47</f>
        <v>0</v>
      </c>
      <c r="H47" s="31">
        <f ca="1">'Module C Corrected'!CZ47-'Module C Initial'!CZ47</f>
        <v>0</v>
      </c>
      <c r="I47" s="31">
        <f ca="1">'Module C Corrected'!DA47-'Module C Initial'!DA47</f>
        <v>0</v>
      </c>
      <c r="J47" s="31">
        <f ca="1">'Module C Corrected'!DB47-'Module C Initial'!DB47</f>
        <v>0</v>
      </c>
      <c r="K47" s="31">
        <f ca="1">'Module C Corrected'!DC47-'Module C Initial'!DC47</f>
        <v>0</v>
      </c>
      <c r="L47" s="31">
        <f ca="1">'Module C Corrected'!DD47-'Module C Initial'!DD47</f>
        <v>0</v>
      </c>
      <c r="M47" s="31">
        <f ca="1">'Module C Corrected'!DE47-'Module C Initial'!DE47</f>
        <v>0</v>
      </c>
      <c r="N47" s="31">
        <f ca="1">'Module C Corrected'!DF47-'Module C Initial'!DF47</f>
        <v>0</v>
      </c>
      <c r="O47" s="31">
        <f ca="1">'Module C Corrected'!DG47-'Module C Initial'!DG47</f>
        <v>0</v>
      </c>
      <c r="P47" s="31">
        <f ca="1">'Module C Corrected'!DH47-'Module C Initial'!DH47</f>
        <v>0</v>
      </c>
      <c r="Q47" s="32">
        <f ca="1">'Module C Corrected'!DI47-'Module C Initial'!DI47</f>
        <v>0</v>
      </c>
      <c r="R47" s="32">
        <f ca="1">'Module C Corrected'!DJ47-'Module C Initial'!DJ47</f>
        <v>0</v>
      </c>
      <c r="S47" s="32">
        <f ca="1">'Module C Corrected'!DK47-'Module C Initial'!DK47</f>
        <v>0</v>
      </c>
      <c r="T47" s="32">
        <f ca="1">'Module C Corrected'!DL47-'Module C Initial'!DL47</f>
        <v>0</v>
      </c>
      <c r="U47" s="32">
        <f ca="1">'Module C Corrected'!DM47-'Module C Initial'!DM47</f>
        <v>0</v>
      </c>
      <c r="V47" s="32">
        <f ca="1">'Module C Corrected'!DN47-'Module C Initial'!DN47</f>
        <v>0</v>
      </c>
      <c r="W47" s="32">
        <f ca="1">'Module C Corrected'!DO47-'Module C Initial'!DO47</f>
        <v>0</v>
      </c>
      <c r="X47" s="32">
        <f ca="1">'Module C Corrected'!DP47-'Module C Initial'!DP47</f>
        <v>0</v>
      </c>
      <c r="Y47" s="32">
        <f ca="1">'Module C Corrected'!DQ47-'Module C Initial'!DQ47</f>
        <v>0</v>
      </c>
      <c r="Z47" s="32">
        <f ca="1">'Module C Corrected'!DR47-'Module C Initial'!DR47</f>
        <v>0</v>
      </c>
      <c r="AA47" s="32">
        <f ca="1">'Module C Corrected'!DS47-'Module C Initial'!DS47</f>
        <v>0</v>
      </c>
      <c r="AB47" s="32">
        <f ca="1">'Module C Corrected'!DT47-'Module C Initial'!DT47</f>
        <v>0</v>
      </c>
      <c r="AC47" s="31">
        <f ca="1">'Module C Corrected'!DU47-'Module C Initial'!DU47</f>
        <v>0</v>
      </c>
      <c r="AD47" s="31">
        <f ca="1">'Module C Corrected'!DV47-'Module C Initial'!DV47</f>
        <v>0</v>
      </c>
      <c r="AE47" s="31">
        <f ca="1">'Module C Corrected'!DW47-'Module C Initial'!DW47</f>
        <v>0</v>
      </c>
      <c r="AF47" s="31">
        <f ca="1">'Module C Corrected'!DX47-'Module C Initial'!DX47</f>
        <v>0</v>
      </c>
      <c r="AG47" s="31">
        <f ca="1">'Module C Corrected'!DY47-'Module C Initial'!DY47</f>
        <v>0</v>
      </c>
      <c r="AH47" s="31">
        <f ca="1">'Module C Corrected'!DZ47-'Module C Initial'!DZ47</f>
        <v>0</v>
      </c>
      <c r="AI47" s="31">
        <f ca="1">'Module C Corrected'!EA47-'Module C Initial'!EA47</f>
        <v>0</v>
      </c>
      <c r="AJ47" s="31">
        <f ca="1">'Module C Corrected'!EB47-'Module C Initial'!EB47</f>
        <v>0</v>
      </c>
      <c r="AK47" s="31">
        <f ca="1">'Module C Corrected'!EC47-'Module C Initial'!EC47</f>
        <v>0</v>
      </c>
      <c r="AL47" s="31">
        <f ca="1">'Module C Corrected'!ED47-'Module C Initial'!ED47</f>
        <v>0</v>
      </c>
      <c r="AM47" s="31">
        <f ca="1">'Module C Corrected'!EE47-'Module C Initial'!EE47</f>
        <v>0</v>
      </c>
      <c r="AN47" s="31">
        <f ca="1">'Module C Corrected'!EF47-'Module C Initial'!EF47</f>
        <v>0</v>
      </c>
      <c r="AO47" s="32">
        <f t="shared" ca="1" si="29"/>
        <v>0</v>
      </c>
      <c r="AP47" s="32">
        <f t="shared" ca="1" si="29"/>
        <v>0</v>
      </c>
      <c r="AQ47" s="32">
        <f t="shared" ca="1" si="29"/>
        <v>0</v>
      </c>
      <c r="AR47" s="32">
        <f t="shared" ca="1" si="29"/>
        <v>0</v>
      </c>
      <c r="AS47" s="32">
        <f t="shared" ca="1" si="29"/>
        <v>0</v>
      </c>
      <c r="AT47" s="32">
        <f t="shared" ca="1" si="29"/>
        <v>0</v>
      </c>
      <c r="AU47" s="32">
        <f t="shared" ca="1" si="29"/>
        <v>0</v>
      </c>
      <c r="AV47" s="32">
        <f t="shared" ca="1" si="29"/>
        <v>0</v>
      </c>
      <c r="AW47" s="32">
        <f t="shared" ca="1" si="29"/>
        <v>0</v>
      </c>
      <c r="AX47" s="32">
        <f t="shared" ca="1" si="29"/>
        <v>0</v>
      </c>
      <c r="AY47" s="32">
        <f t="shared" ca="1" si="29"/>
        <v>0</v>
      </c>
      <c r="AZ47" s="32">
        <f t="shared" ca="1" si="29"/>
        <v>0</v>
      </c>
      <c r="BA47" s="31">
        <f t="shared" ca="1" si="27"/>
        <v>0</v>
      </c>
      <c r="BB47" s="31">
        <f t="shared" ca="1" si="4"/>
        <v>0</v>
      </c>
      <c r="BC47" s="31">
        <f t="shared" ca="1" si="5"/>
        <v>0</v>
      </c>
      <c r="BD47" s="31">
        <f t="shared" ca="1" si="6"/>
        <v>0</v>
      </c>
      <c r="BE47" s="31">
        <f t="shared" ca="1" si="7"/>
        <v>0</v>
      </c>
      <c r="BF47" s="31">
        <f t="shared" ca="1" si="8"/>
        <v>0</v>
      </c>
      <c r="BG47" s="31">
        <f t="shared" ca="1" si="9"/>
        <v>0</v>
      </c>
      <c r="BH47" s="31">
        <f t="shared" ca="1" si="10"/>
        <v>0</v>
      </c>
      <c r="BI47" s="31">
        <f t="shared" ca="1" si="11"/>
        <v>0</v>
      </c>
      <c r="BJ47" s="31">
        <f t="shared" ca="1" si="12"/>
        <v>0</v>
      </c>
      <c r="BK47" s="31">
        <f t="shared" ca="1" si="13"/>
        <v>0</v>
      </c>
      <c r="BL47" s="31">
        <f t="shared" ca="1" si="14"/>
        <v>0</v>
      </c>
      <c r="BM47" s="32">
        <f t="shared" ca="1" si="28"/>
        <v>0</v>
      </c>
      <c r="BN47" s="32">
        <f t="shared" ca="1" si="15"/>
        <v>0</v>
      </c>
      <c r="BO47" s="32">
        <f t="shared" ca="1" si="16"/>
        <v>0</v>
      </c>
      <c r="BP47" s="32">
        <f t="shared" ca="1" si="17"/>
        <v>0</v>
      </c>
      <c r="BQ47" s="32">
        <f t="shared" ca="1" si="18"/>
        <v>0</v>
      </c>
      <c r="BR47" s="32">
        <f t="shared" ca="1" si="19"/>
        <v>0</v>
      </c>
      <c r="BS47" s="32">
        <f t="shared" ca="1" si="20"/>
        <v>0</v>
      </c>
      <c r="BT47" s="32">
        <f t="shared" ca="1" si="21"/>
        <v>0</v>
      </c>
      <c r="BU47" s="32">
        <f t="shared" ca="1" si="22"/>
        <v>0</v>
      </c>
      <c r="BV47" s="32">
        <f t="shared" ca="1" si="23"/>
        <v>0</v>
      </c>
      <c r="BW47" s="32">
        <f t="shared" ca="1" si="24"/>
        <v>0</v>
      </c>
      <c r="BX47" s="32">
        <f t="shared" ca="1" si="25"/>
        <v>0</v>
      </c>
    </row>
    <row r="48" spans="1:76" x14ac:dyDescent="0.25">
      <c r="A48" t="s">
        <v>471</v>
      </c>
      <c r="B48" s="1" t="s">
        <v>70</v>
      </c>
      <c r="C48" t="str">
        <f t="shared" ca="1" si="1"/>
        <v>CRS2</v>
      </c>
      <c r="D48" t="str">
        <f t="shared" ca="1" si="2"/>
        <v>Crossfield Energy Centre #2</v>
      </c>
      <c r="E48" s="31">
        <f ca="1">'Module C Corrected'!CW48-'Module C Initial'!CW48</f>
        <v>-93.180000000000291</v>
      </c>
      <c r="F48" s="31">
        <f ca="1">'Module C Corrected'!CX48-'Module C Initial'!CX48</f>
        <v>-262.85000000000036</v>
      </c>
      <c r="G48" s="31">
        <f ca="1">'Module C Corrected'!CY48-'Module C Initial'!CY48</f>
        <v>-64.440000000000055</v>
      </c>
      <c r="H48" s="31">
        <f ca="1">'Module C Corrected'!CZ48-'Module C Initial'!CZ48</f>
        <v>-4.5300000000000296</v>
      </c>
      <c r="I48" s="31">
        <f ca="1">'Module C Corrected'!DA48-'Module C Initial'!DA48</f>
        <v>-92.880000000000109</v>
      </c>
      <c r="J48" s="31">
        <f ca="1">'Module C Corrected'!DB48-'Module C Initial'!DB48</f>
        <v>-84.200000000000728</v>
      </c>
      <c r="K48" s="31">
        <f ca="1">'Module C Corrected'!DC48-'Module C Initial'!DC48</f>
        <v>-511.93000000000029</v>
      </c>
      <c r="L48" s="31">
        <f ca="1">'Module C Corrected'!DD48-'Module C Initial'!DD48</f>
        <v>-116.98999999999978</v>
      </c>
      <c r="M48" s="31">
        <f ca="1">'Module C Corrected'!DE48-'Module C Initial'!DE48</f>
        <v>-6.5300000000000296</v>
      </c>
      <c r="N48" s="31">
        <f ca="1">'Module C Corrected'!DF48-'Module C Initial'!DF48</f>
        <v>-12.200000000000045</v>
      </c>
      <c r="O48" s="31">
        <f ca="1">'Module C Corrected'!DG48-'Module C Initial'!DG48</f>
        <v>-71.079999999999927</v>
      </c>
      <c r="P48" s="31">
        <f ca="1">'Module C Corrected'!DH48-'Module C Initial'!DH48</f>
        <v>-12.400000000000091</v>
      </c>
      <c r="Q48" s="32">
        <f ca="1">'Module C Corrected'!DI48-'Module C Initial'!DI48</f>
        <v>-4.6599999999999966</v>
      </c>
      <c r="R48" s="32">
        <f ca="1">'Module C Corrected'!DJ48-'Module C Initial'!DJ48</f>
        <v>-13.149999999999977</v>
      </c>
      <c r="S48" s="32">
        <f ca="1">'Module C Corrected'!DK48-'Module C Initial'!DK48</f>
        <v>-3.2199999999999989</v>
      </c>
      <c r="T48" s="32">
        <f ca="1">'Module C Corrected'!DL48-'Module C Initial'!DL48</f>
        <v>-0.22999999999999954</v>
      </c>
      <c r="U48" s="32">
        <f ca="1">'Module C Corrected'!DM48-'Module C Initial'!DM48</f>
        <v>-4.6499999999999915</v>
      </c>
      <c r="V48" s="32">
        <f ca="1">'Module C Corrected'!DN48-'Module C Initial'!DN48</f>
        <v>-4.2099999999999937</v>
      </c>
      <c r="W48" s="32">
        <f ca="1">'Module C Corrected'!DO48-'Module C Initial'!DO48</f>
        <v>-25.599999999999994</v>
      </c>
      <c r="X48" s="32">
        <f ca="1">'Module C Corrected'!DP48-'Module C Initial'!DP48</f>
        <v>-5.8499999999999979</v>
      </c>
      <c r="Y48" s="32">
        <f ca="1">'Module C Corrected'!DQ48-'Module C Initial'!DQ48</f>
        <v>-0.33000000000000007</v>
      </c>
      <c r="Z48" s="32">
        <f ca="1">'Module C Corrected'!DR48-'Module C Initial'!DR48</f>
        <v>-0.60999999999999943</v>
      </c>
      <c r="AA48" s="32">
        <f ca="1">'Module C Corrected'!DS48-'Module C Initial'!DS48</f>
        <v>-3.5599999999999881</v>
      </c>
      <c r="AB48" s="32">
        <f ca="1">'Module C Corrected'!DT48-'Module C Initial'!DT48</f>
        <v>-0.61999999999999922</v>
      </c>
      <c r="AC48" s="31">
        <f ca="1">'Module C Corrected'!DU48-'Module C Initial'!DU48</f>
        <v>-17.370000000000005</v>
      </c>
      <c r="AD48" s="31">
        <f ca="1">'Module C Corrected'!DV48-'Module C Initial'!DV48</f>
        <v>-48.389999999999986</v>
      </c>
      <c r="AE48" s="31">
        <f ca="1">'Module C Corrected'!DW48-'Module C Initial'!DW48</f>
        <v>-11.719999999999999</v>
      </c>
      <c r="AF48" s="31">
        <f ca="1">'Module C Corrected'!DX48-'Module C Initial'!DX48</f>
        <v>-0.82000000000000028</v>
      </c>
      <c r="AG48" s="31">
        <f ca="1">'Module C Corrected'!DY48-'Module C Initial'!DY48</f>
        <v>-16.46999999999997</v>
      </c>
      <c r="AH48" s="31">
        <f ca="1">'Module C Corrected'!DZ48-'Module C Initial'!DZ48</f>
        <v>-14.740000000000009</v>
      </c>
      <c r="AI48" s="31">
        <f ca="1">'Module C Corrected'!EA48-'Module C Initial'!EA48</f>
        <v>-88.449999999999989</v>
      </c>
      <c r="AJ48" s="31">
        <f ca="1">'Module C Corrected'!EB48-'Module C Initial'!EB48</f>
        <v>-19.940000000000005</v>
      </c>
      <c r="AK48" s="31">
        <f ca="1">'Module C Corrected'!EC48-'Module C Initial'!EC48</f>
        <v>-1.0999999999999996</v>
      </c>
      <c r="AL48" s="31">
        <f ca="1">'Module C Corrected'!ED48-'Module C Initial'!ED48</f>
        <v>-2.0200000000000031</v>
      </c>
      <c r="AM48" s="31">
        <f ca="1">'Module C Corrected'!EE48-'Module C Initial'!EE48</f>
        <v>-11.630000000000024</v>
      </c>
      <c r="AN48" s="31">
        <f ca="1">'Module C Corrected'!EF48-'Module C Initial'!EF48</f>
        <v>-2</v>
      </c>
      <c r="AO48" s="32">
        <f t="shared" ca="1" si="29"/>
        <v>-115.21000000000029</v>
      </c>
      <c r="AP48" s="32">
        <f t="shared" ca="1" si="29"/>
        <v>-324.39000000000033</v>
      </c>
      <c r="AQ48" s="32">
        <f t="shared" ca="1" si="29"/>
        <v>-79.380000000000052</v>
      </c>
      <c r="AR48" s="32">
        <f t="shared" ca="1" si="29"/>
        <v>-5.5800000000000294</v>
      </c>
      <c r="AS48" s="32">
        <f t="shared" ca="1" si="29"/>
        <v>-114.00000000000007</v>
      </c>
      <c r="AT48" s="32">
        <f t="shared" ca="1" si="29"/>
        <v>-103.15000000000073</v>
      </c>
      <c r="AU48" s="32">
        <f t="shared" ca="1" si="29"/>
        <v>-625.98000000000025</v>
      </c>
      <c r="AV48" s="32">
        <f t="shared" ca="1" si="29"/>
        <v>-142.77999999999977</v>
      </c>
      <c r="AW48" s="32">
        <f t="shared" ca="1" si="29"/>
        <v>-7.9600000000000293</v>
      </c>
      <c r="AX48" s="32">
        <f t="shared" ca="1" si="29"/>
        <v>-14.830000000000048</v>
      </c>
      <c r="AY48" s="32">
        <f t="shared" ca="1" si="29"/>
        <v>-86.269999999999939</v>
      </c>
      <c r="AZ48" s="32">
        <f t="shared" ca="1" si="29"/>
        <v>-15.02000000000009</v>
      </c>
      <c r="BA48" s="31">
        <f t="shared" ca="1" si="27"/>
        <v>-1.86</v>
      </c>
      <c r="BB48" s="31">
        <f t="shared" ca="1" si="4"/>
        <v>-5.26</v>
      </c>
      <c r="BC48" s="31">
        <f t="shared" ca="1" si="5"/>
        <v>-1.29</v>
      </c>
      <c r="BD48" s="31">
        <f t="shared" ca="1" si="6"/>
        <v>-0.09</v>
      </c>
      <c r="BE48" s="31">
        <f t="shared" ca="1" si="7"/>
        <v>-1.86</v>
      </c>
      <c r="BF48" s="31">
        <f t="shared" ca="1" si="8"/>
        <v>-1.68</v>
      </c>
      <c r="BG48" s="31">
        <f t="shared" ca="1" si="9"/>
        <v>-10.24</v>
      </c>
      <c r="BH48" s="31">
        <f t="shared" ca="1" si="10"/>
        <v>-2.34</v>
      </c>
      <c r="BI48" s="31">
        <f t="shared" ca="1" si="11"/>
        <v>-0.13</v>
      </c>
      <c r="BJ48" s="31">
        <f t="shared" ca="1" si="12"/>
        <v>-0.24</v>
      </c>
      <c r="BK48" s="31">
        <f t="shared" ca="1" si="13"/>
        <v>-1.42</v>
      </c>
      <c r="BL48" s="31">
        <f t="shared" ca="1" si="14"/>
        <v>-0.25</v>
      </c>
      <c r="BM48" s="32">
        <f t="shared" ca="1" si="28"/>
        <v>-117.07000000000029</v>
      </c>
      <c r="BN48" s="32">
        <f t="shared" ca="1" si="15"/>
        <v>-329.65000000000032</v>
      </c>
      <c r="BO48" s="32">
        <f t="shared" ca="1" si="16"/>
        <v>-80.670000000000059</v>
      </c>
      <c r="BP48" s="32">
        <f t="shared" ca="1" si="17"/>
        <v>-5.6700000000000292</v>
      </c>
      <c r="BQ48" s="32">
        <f t="shared" ca="1" si="18"/>
        <v>-115.86000000000007</v>
      </c>
      <c r="BR48" s="32">
        <f t="shared" ca="1" si="19"/>
        <v>-104.83000000000074</v>
      </c>
      <c r="BS48" s="32">
        <f t="shared" ca="1" si="20"/>
        <v>-636.22000000000025</v>
      </c>
      <c r="BT48" s="32">
        <f t="shared" ca="1" si="21"/>
        <v>-145.11999999999978</v>
      </c>
      <c r="BU48" s="32">
        <f t="shared" ca="1" si="22"/>
        <v>-8.0900000000000301</v>
      </c>
      <c r="BV48" s="32">
        <f t="shared" ca="1" si="23"/>
        <v>-15.070000000000048</v>
      </c>
      <c r="BW48" s="32">
        <f t="shared" ca="1" si="24"/>
        <v>-87.689999999999941</v>
      </c>
      <c r="BX48" s="32">
        <f t="shared" ca="1" si="25"/>
        <v>-15.27000000000009</v>
      </c>
    </row>
    <row r="49" spans="1:76" x14ac:dyDescent="0.25">
      <c r="A49" t="s">
        <v>471</v>
      </c>
      <c r="B49" s="1" t="s">
        <v>71</v>
      </c>
      <c r="C49" t="str">
        <f t="shared" ca="1" si="1"/>
        <v>CRS3</v>
      </c>
      <c r="D49" t="str">
        <f t="shared" ca="1" si="2"/>
        <v>Crossfield Energy Centre #3</v>
      </c>
      <c r="E49" s="31">
        <f ca="1">'Module C Corrected'!CW49-'Module C Initial'!CW49</f>
        <v>-186.4400000000004</v>
      </c>
      <c r="F49" s="31">
        <f ca="1">'Module C Corrected'!CX49-'Module C Initial'!CX49</f>
        <v>-493</v>
      </c>
      <c r="G49" s="31">
        <f ca="1">'Module C Corrected'!CY49-'Module C Initial'!CY49</f>
        <v>-126.07999999999993</v>
      </c>
      <c r="H49" s="31">
        <f ca="1">'Module C Corrected'!CZ49-'Module C Initial'!CZ49</f>
        <v>-11.069999999999993</v>
      </c>
      <c r="I49" s="31">
        <f ca="1">'Module C Corrected'!DA49-'Module C Initial'!DA49</f>
        <v>-99.5</v>
      </c>
      <c r="J49" s="31">
        <f ca="1">'Module C Corrected'!DB49-'Module C Initial'!DB49</f>
        <v>-175.10999999999967</v>
      </c>
      <c r="K49" s="31">
        <f ca="1">'Module C Corrected'!DC49-'Module C Initial'!DC49</f>
        <v>-1104.4900000000016</v>
      </c>
      <c r="L49" s="31">
        <f ca="1">'Module C Corrected'!DD49-'Module C Initial'!DD49</f>
        <v>-253.71999999999935</v>
      </c>
      <c r="M49" s="31">
        <f ca="1">'Module C Corrected'!DE49-'Module C Initial'!DE49</f>
        <v>-19.139999999999986</v>
      </c>
      <c r="N49" s="31">
        <f ca="1">'Module C Corrected'!DF49-'Module C Initial'!DF49</f>
        <v>-37.710000000000036</v>
      </c>
      <c r="O49" s="31">
        <f ca="1">'Module C Corrected'!DG49-'Module C Initial'!DG49</f>
        <v>-163.69000000000051</v>
      </c>
      <c r="P49" s="31">
        <f ca="1">'Module C Corrected'!DH49-'Module C Initial'!DH49</f>
        <v>-26.709999999999923</v>
      </c>
      <c r="Q49" s="32">
        <f ca="1">'Module C Corrected'!DI49-'Module C Initial'!DI49</f>
        <v>-9.32</v>
      </c>
      <c r="R49" s="32">
        <f ca="1">'Module C Corrected'!DJ49-'Module C Initial'!DJ49</f>
        <v>-24.650000000000006</v>
      </c>
      <c r="S49" s="32">
        <f ca="1">'Module C Corrected'!DK49-'Module C Initial'!DK49</f>
        <v>-6.2999999999999972</v>
      </c>
      <c r="T49" s="32">
        <f ca="1">'Module C Corrected'!DL49-'Module C Initial'!DL49</f>
        <v>-0.54999999999999982</v>
      </c>
      <c r="U49" s="32">
        <f ca="1">'Module C Corrected'!DM49-'Module C Initial'!DM49</f>
        <v>-4.9800000000000004</v>
      </c>
      <c r="V49" s="32">
        <f ca="1">'Module C Corrected'!DN49-'Module C Initial'!DN49</f>
        <v>-8.759999999999998</v>
      </c>
      <c r="W49" s="32">
        <f ca="1">'Module C Corrected'!DO49-'Module C Initial'!DO49</f>
        <v>-55.22</v>
      </c>
      <c r="X49" s="32">
        <f ca="1">'Module C Corrected'!DP49-'Module C Initial'!DP49</f>
        <v>-12.69</v>
      </c>
      <c r="Y49" s="32">
        <f ca="1">'Module C Corrected'!DQ49-'Module C Initial'!DQ49</f>
        <v>-0.96</v>
      </c>
      <c r="Z49" s="32">
        <f ca="1">'Module C Corrected'!DR49-'Module C Initial'!DR49</f>
        <v>-1.879999999999999</v>
      </c>
      <c r="AA49" s="32">
        <f ca="1">'Module C Corrected'!DS49-'Module C Initial'!DS49</f>
        <v>-8.1799999999999926</v>
      </c>
      <c r="AB49" s="32">
        <f ca="1">'Module C Corrected'!DT49-'Module C Initial'!DT49</f>
        <v>-1.3300000000000018</v>
      </c>
      <c r="AC49" s="31">
        <f ca="1">'Module C Corrected'!DU49-'Module C Initial'!DU49</f>
        <v>-34.760000000000019</v>
      </c>
      <c r="AD49" s="31">
        <f ca="1">'Module C Corrected'!DV49-'Module C Initial'!DV49</f>
        <v>-90.750000000000057</v>
      </c>
      <c r="AE49" s="31">
        <f ca="1">'Module C Corrected'!DW49-'Module C Initial'!DW49</f>
        <v>-22.939999999999984</v>
      </c>
      <c r="AF49" s="31">
        <f ca="1">'Module C Corrected'!DX49-'Module C Initial'!DX49</f>
        <v>-1.9900000000000002</v>
      </c>
      <c r="AG49" s="31">
        <f ca="1">'Module C Corrected'!DY49-'Module C Initial'!DY49</f>
        <v>-17.650000000000006</v>
      </c>
      <c r="AH49" s="31">
        <f ca="1">'Module C Corrected'!DZ49-'Module C Initial'!DZ49</f>
        <v>-30.650000000000006</v>
      </c>
      <c r="AI49" s="31">
        <f ca="1">'Module C Corrected'!EA49-'Module C Initial'!EA49</f>
        <v>-190.82999999999998</v>
      </c>
      <c r="AJ49" s="31">
        <f ca="1">'Module C Corrected'!EB49-'Module C Initial'!EB49</f>
        <v>-43.25</v>
      </c>
      <c r="AK49" s="31">
        <f ca="1">'Module C Corrected'!EC49-'Module C Initial'!EC49</f>
        <v>-3.2199999999999998</v>
      </c>
      <c r="AL49" s="31">
        <f ca="1">'Module C Corrected'!ED49-'Module C Initial'!ED49</f>
        <v>-6.25</v>
      </c>
      <c r="AM49" s="31">
        <f ca="1">'Module C Corrected'!EE49-'Module C Initial'!EE49</f>
        <v>-26.770000000000039</v>
      </c>
      <c r="AN49" s="31">
        <f ca="1">'Module C Corrected'!EF49-'Module C Initial'!EF49</f>
        <v>-4.3100000000000023</v>
      </c>
      <c r="AO49" s="32">
        <f t="shared" ca="1" si="29"/>
        <v>-230.52000000000041</v>
      </c>
      <c r="AP49" s="32">
        <f t="shared" ca="1" si="29"/>
        <v>-608.40000000000009</v>
      </c>
      <c r="AQ49" s="32">
        <f t="shared" ca="1" si="29"/>
        <v>-155.31999999999994</v>
      </c>
      <c r="AR49" s="32">
        <f t="shared" ca="1" si="29"/>
        <v>-13.609999999999994</v>
      </c>
      <c r="AS49" s="32">
        <f t="shared" ca="1" si="29"/>
        <v>-122.13000000000001</v>
      </c>
      <c r="AT49" s="32">
        <f t="shared" ca="1" si="29"/>
        <v>-214.51999999999967</v>
      </c>
      <c r="AU49" s="32">
        <f t="shared" ca="1" si="29"/>
        <v>-1350.5400000000016</v>
      </c>
      <c r="AV49" s="32">
        <f t="shared" ca="1" si="29"/>
        <v>-309.65999999999934</v>
      </c>
      <c r="AW49" s="32">
        <f t="shared" ca="1" si="29"/>
        <v>-23.319999999999986</v>
      </c>
      <c r="AX49" s="32">
        <f t="shared" ca="1" si="29"/>
        <v>-45.840000000000032</v>
      </c>
      <c r="AY49" s="32">
        <f t="shared" ca="1" si="29"/>
        <v>-198.64000000000055</v>
      </c>
      <c r="AZ49" s="32">
        <f t="shared" ca="1" si="29"/>
        <v>-32.349999999999923</v>
      </c>
      <c r="BA49" s="31">
        <f t="shared" ca="1" si="27"/>
        <v>-3.73</v>
      </c>
      <c r="BB49" s="31">
        <f t="shared" ca="1" si="4"/>
        <v>-9.86</v>
      </c>
      <c r="BC49" s="31">
        <f t="shared" ca="1" si="5"/>
        <v>-2.52</v>
      </c>
      <c r="BD49" s="31">
        <f t="shared" ca="1" si="6"/>
        <v>-0.22</v>
      </c>
      <c r="BE49" s="31">
        <f t="shared" ca="1" si="7"/>
        <v>-1.99</v>
      </c>
      <c r="BF49" s="31">
        <f t="shared" ca="1" si="8"/>
        <v>-3.5</v>
      </c>
      <c r="BG49" s="31">
        <f t="shared" ca="1" si="9"/>
        <v>-22.08</v>
      </c>
      <c r="BH49" s="31">
        <f t="shared" ca="1" si="10"/>
        <v>-5.07</v>
      </c>
      <c r="BI49" s="31">
        <f t="shared" ca="1" si="11"/>
        <v>-0.38</v>
      </c>
      <c r="BJ49" s="31">
        <f t="shared" ca="1" si="12"/>
        <v>-0.75</v>
      </c>
      <c r="BK49" s="31">
        <f t="shared" ca="1" si="13"/>
        <v>-3.27</v>
      </c>
      <c r="BL49" s="31">
        <f t="shared" ca="1" si="14"/>
        <v>-0.53</v>
      </c>
      <c r="BM49" s="32">
        <f t="shared" ca="1" si="28"/>
        <v>-234.2500000000004</v>
      </c>
      <c r="BN49" s="32">
        <f t="shared" ca="1" si="15"/>
        <v>-618.2600000000001</v>
      </c>
      <c r="BO49" s="32">
        <f t="shared" ca="1" si="16"/>
        <v>-157.83999999999995</v>
      </c>
      <c r="BP49" s="32">
        <f t="shared" ca="1" si="17"/>
        <v>-13.829999999999995</v>
      </c>
      <c r="BQ49" s="32">
        <f t="shared" ca="1" si="18"/>
        <v>-124.12</v>
      </c>
      <c r="BR49" s="32">
        <f t="shared" ca="1" si="19"/>
        <v>-218.01999999999967</v>
      </c>
      <c r="BS49" s="32">
        <f t="shared" ca="1" si="20"/>
        <v>-1372.6200000000015</v>
      </c>
      <c r="BT49" s="32">
        <f t="shared" ca="1" si="21"/>
        <v>-314.72999999999934</v>
      </c>
      <c r="BU49" s="32">
        <f t="shared" ca="1" si="22"/>
        <v>-23.699999999999985</v>
      </c>
      <c r="BV49" s="32">
        <f t="shared" ca="1" si="23"/>
        <v>-46.590000000000032</v>
      </c>
      <c r="BW49" s="32">
        <f t="shared" ca="1" si="24"/>
        <v>-201.91000000000057</v>
      </c>
      <c r="BX49" s="32">
        <f t="shared" ca="1" si="25"/>
        <v>-32.879999999999924</v>
      </c>
    </row>
    <row r="50" spans="1:76" x14ac:dyDescent="0.25">
      <c r="A50" t="s">
        <v>472</v>
      </c>
      <c r="B50" s="1" t="s">
        <v>55</v>
      </c>
      <c r="C50" t="str">
        <f t="shared" ca="1" si="1"/>
        <v>CRWD</v>
      </c>
      <c r="D50" t="str">
        <f t="shared" ca="1" si="2"/>
        <v>Cowley Ridge Phase 2 Wind Facility</v>
      </c>
      <c r="E50" s="31">
        <f ca="1">'Module C Corrected'!CW50-'Module C Initial'!CW50</f>
        <v>-17.230000000000246</v>
      </c>
      <c r="F50" s="31">
        <f ca="1">'Module C Corrected'!CX50-'Module C Initial'!CX50</f>
        <v>-33.539999999999964</v>
      </c>
      <c r="G50" s="31">
        <f ca="1">'Module C Corrected'!CY50-'Module C Initial'!CY50</f>
        <v>-25.409999999999854</v>
      </c>
      <c r="H50" s="31">
        <f ca="1">'Module C Corrected'!CZ50-'Module C Initial'!CZ50</f>
        <v>-34.800000000000182</v>
      </c>
      <c r="I50" s="31">
        <f ca="1">'Module C Corrected'!DA50-'Module C Initial'!DA50</f>
        <v>-45.200000000000728</v>
      </c>
      <c r="J50" s="31">
        <f ca="1">'Module C Corrected'!DB50-'Module C Initial'!DB50</f>
        <v>-17.650000000000091</v>
      </c>
      <c r="K50" s="31">
        <f ca="1">'Module C Corrected'!DC50-'Module C Initial'!DC50</f>
        <v>-40.710000000000036</v>
      </c>
      <c r="L50" s="31">
        <f ca="1">'Module C Corrected'!DD50-'Module C Initial'!DD50</f>
        <v>-13.179999999999836</v>
      </c>
      <c r="M50" s="31">
        <f ca="1">'Module C Corrected'!DE50-'Module C Initial'!DE50</f>
        <v>-13.580000000000155</v>
      </c>
      <c r="N50" s="31">
        <f ca="1">'Module C Corrected'!DF50-'Module C Initial'!DF50</f>
        <v>-32.069999999999709</v>
      </c>
      <c r="O50" s="31">
        <f ca="1">'Module C Corrected'!DG50-'Module C Initial'!DG50</f>
        <v>-23.859999999999673</v>
      </c>
      <c r="P50" s="31">
        <f ca="1">'Module C Corrected'!DH50-'Module C Initial'!DH50</f>
        <v>-25.329999999999927</v>
      </c>
      <c r="Q50" s="32">
        <f ca="1">'Module C Corrected'!DI50-'Module C Initial'!DI50</f>
        <v>-0.85999999999999943</v>
      </c>
      <c r="R50" s="32">
        <f ca="1">'Module C Corrected'!DJ50-'Module C Initial'!DJ50</f>
        <v>-1.6700000000000017</v>
      </c>
      <c r="S50" s="32">
        <f ca="1">'Module C Corrected'!DK50-'Module C Initial'!DK50</f>
        <v>-1.269999999999996</v>
      </c>
      <c r="T50" s="32">
        <f ca="1">'Module C Corrected'!DL50-'Module C Initial'!DL50</f>
        <v>-1.7399999999999949</v>
      </c>
      <c r="U50" s="32">
        <f ca="1">'Module C Corrected'!DM50-'Module C Initial'!DM50</f>
        <v>-2.2599999999999909</v>
      </c>
      <c r="V50" s="32">
        <f ca="1">'Module C Corrected'!DN50-'Module C Initial'!DN50</f>
        <v>-0.89000000000000057</v>
      </c>
      <c r="W50" s="32">
        <f ca="1">'Module C Corrected'!DO50-'Module C Initial'!DO50</f>
        <v>-2.0300000000000011</v>
      </c>
      <c r="X50" s="32">
        <f ca="1">'Module C Corrected'!DP50-'Module C Initial'!DP50</f>
        <v>-0.65999999999999659</v>
      </c>
      <c r="Y50" s="32">
        <f ca="1">'Module C Corrected'!DQ50-'Module C Initial'!DQ50</f>
        <v>-0.67999999999999972</v>
      </c>
      <c r="Z50" s="32">
        <f ca="1">'Module C Corrected'!DR50-'Module C Initial'!DR50</f>
        <v>-1.5999999999999943</v>
      </c>
      <c r="AA50" s="32">
        <f ca="1">'Module C Corrected'!DS50-'Module C Initial'!DS50</f>
        <v>-1.1899999999999977</v>
      </c>
      <c r="AB50" s="32">
        <f ca="1">'Module C Corrected'!DT50-'Module C Initial'!DT50</f>
        <v>-1.269999999999996</v>
      </c>
      <c r="AC50" s="31">
        <f ca="1">'Module C Corrected'!DU50-'Module C Initial'!DU50</f>
        <v>-3.2199999999999989</v>
      </c>
      <c r="AD50" s="31">
        <f ca="1">'Module C Corrected'!DV50-'Module C Initial'!DV50</f>
        <v>-6.1700000000000159</v>
      </c>
      <c r="AE50" s="31">
        <f ca="1">'Module C Corrected'!DW50-'Module C Initial'!DW50</f>
        <v>-4.6200000000000045</v>
      </c>
      <c r="AF50" s="31">
        <f ca="1">'Module C Corrected'!DX50-'Module C Initial'!DX50</f>
        <v>-6.25</v>
      </c>
      <c r="AG50" s="31">
        <f ca="1">'Module C Corrected'!DY50-'Module C Initial'!DY50</f>
        <v>-8.0199999999999818</v>
      </c>
      <c r="AH50" s="31">
        <f ca="1">'Module C Corrected'!DZ50-'Module C Initial'!DZ50</f>
        <v>-3.089999999999975</v>
      </c>
      <c r="AI50" s="31">
        <f ca="1">'Module C Corrected'!EA50-'Module C Initial'!EA50</f>
        <v>-7.0400000000000205</v>
      </c>
      <c r="AJ50" s="31">
        <f ca="1">'Module C Corrected'!EB50-'Module C Initial'!EB50</f>
        <v>-2.25</v>
      </c>
      <c r="AK50" s="31">
        <f ca="1">'Module C Corrected'!EC50-'Module C Initial'!EC50</f>
        <v>-2.2800000000000011</v>
      </c>
      <c r="AL50" s="31">
        <f ca="1">'Module C Corrected'!ED50-'Module C Initial'!ED50</f>
        <v>-5.3199999999999932</v>
      </c>
      <c r="AM50" s="31">
        <f ca="1">'Module C Corrected'!EE50-'Module C Initial'!EE50</f>
        <v>-3.9000000000000057</v>
      </c>
      <c r="AN50" s="31">
        <f ca="1">'Module C Corrected'!EF50-'Module C Initial'!EF50</f>
        <v>-4.0900000000000034</v>
      </c>
      <c r="AO50" s="32">
        <f t="shared" ca="1" si="29"/>
        <v>-21.310000000000244</v>
      </c>
      <c r="AP50" s="32">
        <f t="shared" ca="1" si="29"/>
        <v>-41.379999999999981</v>
      </c>
      <c r="AQ50" s="32">
        <f t="shared" ca="1" si="29"/>
        <v>-31.299999999999855</v>
      </c>
      <c r="AR50" s="32">
        <f t="shared" ca="1" si="29"/>
        <v>-42.790000000000177</v>
      </c>
      <c r="AS50" s="32">
        <f t="shared" ca="1" si="29"/>
        <v>-55.4800000000007</v>
      </c>
      <c r="AT50" s="32">
        <f t="shared" ca="1" si="29"/>
        <v>-21.630000000000067</v>
      </c>
      <c r="AU50" s="32">
        <f t="shared" ca="1" si="29"/>
        <v>-49.780000000000058</v>
      </c>
      <c r="AV50" s="32">
        <f t="shared" ca="1" si="29"/>
        <v>-16.089999999999833</v>
      </c>
      <c r="AW50" s="32">
        <f t="shared" ca="1" si="29"/>
        <v>-16.540000000000155</v>
      </c>
      <c r="AX50" s="32">
        <f t="shared" ca="1" si="29"/>
        <v>-38.989999999999696</v>
      </c>
      <c r="AY50" s="32">
        <f t="shared" ca="1" si="29"/>
        <v>-28.949999999999676</v>
      </c>
      <c r="AZ50" s="32">
        <f t="shared" ca="1" si="29"/>
        <v>-30.689999999999927</v>
      </c>
      <c r="BA50" s="31">
        <f t="shared" ca="1" si="27"/>
        <v>-0.34</v>
      </c>
      <c r="BB50" s="31">
        <f t="shared" ca="1" si="4"/>
        <v>-0.67</v>
      </c>
      <c r="BC50" s="31">
        <f t="shared" ca="1" si="5"/>
        <v>-0.51</v>
      </c>
      <c r="BD50" s="31">
        <f t="shared" ca="1" si="6"/>
        <v>-0.7</v>
      </c>
      <c r="BE50" s="31">
        <f t="shared" ca="1" si="7"/>
        <v>-0.9</v>
      </c>
      <c r="BF50" s="31">
        <f t="shared" ca="1" si="8"/>
        <v>-0.35</v>
      </c>
      <c r="BG50" s="31">
        <f t="shared" ca="1" si="9"/>
        <v>-0.81</v>
      </c>
      <c r="BH50" s="31">
        <f t="shared" ca="1" si="10"/>
        <v>-0.26</v>
      </c>
      <c r="BI50" s="31">
        <f t="shared" ca="1" si="11"/>
        <v>-0.27</v>
      </c>
      <c r="BJ50" s="31">
        <f t="shared" ca="1" si="12"/>
        <v>-0.64</v>
      </c>
      <c r="BK50" s="31">
        <f t="shared" ca="1" si="13"/>
        <v>-0.48</v>
      </c>
      <c r="BL50" s="31">
        <f t="shared" ca="1" si="14"/>
        <v>-0.51</v>
      </c>
      <c r="BM50" s="32">
        <f t="shared" ca="1" si="28"/>
        <v>-21.650000000000244</v>
      </c>
      <c r="BN50" s="32">
        <f t="shared" ca="1" si="15"/>
        <v>-42.049999999999983</v>
      </c>
      <c r="BO50" s="32">
        <f t="shared" ca="1" si="16"/>
        <v>-31.809999999999857</v>
      </c>
      <c r="BP50" s="32">
        <f t="shared" ca="1" si="17"/>
        <v>-43.49000000000018</v>
      </c>
      <c r="BQ50" s="32">
        <f t="shared" ca="1" si="18"/>
        <v>-56.380000000000699</v>
      </c>
      <c r="BR50" s="32">
        <f t="shared" ca="1" si="19"/>
        <v>-21.980000000000068</v>
      </c>
      <c r="BS50" s="32">
        <f t="shared" ca="1" si="20"/>
        <v>-50.59000000000006</v>
      </c>
      <c r="BT50" s="32">
        <f t="shared" ca="1" si="21"/>
        <v>-16.349999999999834</v>
      </c>
      <c r="BU50" s="32">
        <f t="shared" ca="1" si="22"/>
        <v>-16.810000000000155</v>
      </c>
      <c r="BV50" s="32">
        <f t="shared" ca="1" si="23"/>
        <v>-39.629999999999697</v>
      </c>
      <c r="BW50" s="32">
        <f t="shared" ca="1" si="24"/>
        <v>-29.429999999999676</v>
      </c>
      <c r="BX50" s="32">
        <f t="shared" ca="1" si="25"/>
        <v>-31.199999999999928</v>
      </c>
    </row>
    <row r="51" spans="1:76" x14ac:dyDescent="0.25">
      <c r="A51" t="s">
        <v>473</v>
      </c>
      <c r="B51" s="1" t="s">
        <v>57</v>
      </c>
      <c r="C51" t="str">
        <f t="shared" ca="1" si="1"/>
        <v>DAI1</v>
      </c>
      <c r="D51" t="str">
        <f t="shared" ca="1" si="2"/>
        <v>Daishowa-Marubeni</v>
      </c>
      <c r="E51" s="31">
        <f ca="1">'Module C Corrected'!CW51-'Module C Initial'!CW51</f>
        <v>-824.54000000000087</v>
      </c>
      <c r="F51" s="31">
        <f ca="1">'Module C Corrected'!CX51-'Module C Initial'!CX51</f>
        <v>-1479.3299999999945</v>
      </c>
      <c r="G51" s="31">
        <f ca="1">'Module C Corrected'!CY51-'Module C Initial'!CY51</f>
        <v>-638.4800000000032</v>
      </c>
      <c r="H51" s="31">
        <f ca="1">'Module C Corrected'!CZ51-'Module C Initial'!CZ51</f>
        <v>-401.38000000000102</v>
      </c>
      <c r="I51" s="31">
        <f ca="1">'Module C Corrected'!DA51-'Module C Initial'!DA51</f>
        <v>-1086.8400000000038</v>
      </c>
      <c r="J51" s="31">
        <f ca="1">'Module C Corrected'!DB51-'Module C Initial'!DB51</f>
        <v>-620.04000000000087</v>
      </c>
      <c r="K51" s="31">
        <f ca="1">'Module C Corrected'!DC51-'Module C Initial'!DC51</f>
        <v>-3091.4400000000023</v>
      </c>
      <c r="L51" s="31">
        <f ca="1">'Module C Corrected'!DD51-'Module C Initial'!DD51</f>
        <v>-905.09000000000015</v>
      </c>
      <c r="M51" s="31">
        <f ca="1">'Module C Corrected'!DE51-'Module C Initial'!DE51</f>
        <v>-332.78000000000065</v>
      </c>
      <c r="N51" s="31">
        <f ca="1">'Module C Corrected'!DF51-'Module C Initial'!DF51</f>
        <v>-359.64000000000124</v>
      </c>
      <c r="O51" s="31">
        <f ca="1">'Module C Corrected'!DG51-'Module C Initial'!DG51</f>
        <v>-608.93999999999869</v>
      </c>
      <c r="P51" s="31">
        <f ca="1">'Module C Corrected'!DH51-'Module C Initial'!DH51</f>
        <v>-380.57999999999993</v>
      </c>
      <c r="Q51" s="32">
        <f ca="1">'Module C Corrected'!DI51-'Module C Initial'!DI51</f>
        <v>-41.230000000000018</v>
      </c>
      <c r="R51" s="32">
        <f ca="1">'Module C Corrected'!DJ51-'Module C Initial'!DJ51</f>
        <v>-73.970000000000027</v>
      </c>
      <c r="S51" s="32">
        <f ca="1">'Module C Corrected'!DK51-'Module C Initial'!DK51</f>
        <v>-31.920000000000016</v>
      </c>
      <c r="T51" s="32">
        <f ca="1">'Module C Corrected'!DL51-'Module C Initial'!DL51</f>
        <v>-20.07000000000005</v>
      </c>
      <c r="U51" s="32">
        <f ca="1">'Module C Corrected'!DM51-'Module C Initial'!DM51</f>
        <v>-54.340000000000032</v>
      </c>
      <c r="V51" s="32">
        <f ca="1">'Module C Corrected'!DN51-'Module C Initial'!DN51</f>
        <v>-31</v>
      </c>
      <c r="W51" s="32">
        <f ca="1">'Module C Corrected'!DO51-'Module C Initial'!DO51</f>
        <v>-154.57000000000016</v>
      </c>
      <c r="X51" s="32">
        <f ca="1">'Module C Corrected'!DP51-'Module C Initial'!DP51</f>
        <v>-45.259999999999991</v>
      </c>
      <c r="Y51" s="32">
        <f ca="1">'Module C Corrected'!DQ51-'Module C Initial'!DQ51</f>
        <v>-16.639999999999986</v>
      </c>
      <c r="Z51" s="32">
        <f ca="1">'Module C Corrected'!DR51-'Module C Initial'!DR51</f>
        <v>-17.979999999999961</v>
      </c>
      <c r="AA51" s="32">
        <f ca="1">'Module C Corrected'!DS51-'Module C Initial'!DS51</f>
        <v>-30.450000000000045</v>
      </c>
      <c r="AB51" s="32">
        <f ca="1">'Module C Corrected'!DT51-'Module C Initial'!DT51</f>
        <v>-19.029999999999973</v>
      </c>
      <c r="AC51" s="31">
        <f ca="1">'Module C Corrected'!DU51-'Module C Initial'!DU51</f>
        <v>-153.71000000000004</v>
      </c>
      <c r="AD51" s="31">
        <f ca="1">'Module C Corrected'!DV51-'Module C Initial'!DV51</f>
        <v>-272.30999999999995</v>
      </c>
      <c r="AE51" s="31">
        <f ca="1">'Module C Corrected'!DW51-'Module C Initial'!DW51</f>
        <v>-116.17999999999984</v>
      </c>
      <c r="AF51" s="31">
        <f ca="1">'Module C Corrected'!DX51-'Module C Initial'!DX51</f>
        <v>-72.100000000000023</v>
      </c>
      <c r="AG51" s="31">
        <f ca="1">'Module C Corrected'!DY51-'Module C Initial'!DY51</f>
        <v>-192.77999999999975</v>
      </c>
      <c r="AH51" s="31">
        <f ca="1">'Module C Corrected'!DZ51-'Module C Initial'!DZ51</f>
        <v>-108.53999999999996</v>
      </c>
      <c r="AI51" s="31">
        <f ca="1">'Module C Corrected'!EA51-'Module C Initial'!EA51</f>
        <v>-534.1299999999992</v>
      </c>
      <c r="AJ51" s="31">
        <f ca="1">'Module C Corrected'!EB51-'Module C Initial'!EB51</f>
        <v>-154.25999999999976</v>
      </c>
      <c r="AK51" s="31">
        <f ca="1">'Module C Corrected'!EC51-'Module C Initial'!EC51</f>
        <v>-55.940000000000055</v>
      </c>
      <c r="AL51" s="31">
        <f ca="1">'Module C Corrected'!ED51-'Module C Initial'!ED51</f>
        <v>-59.650000000000091</v>
      </c>
      <c r="AM51" s="31">
        <f ca="1">'Module C Corrected'!EE51-'Module C Initial'!EE51</f>
        <v>-99.570000000000164</v>
      </c>
      <c r="AN51" s="31">
        <f ca="1">'Module C Corrected'!EF51-'Module C Initial'!EF51</f>
        <v>-61.370000000000118</v>
      </c>
      <c r="AO51" s="32">
        <f t="shared" ca="1" si="29"/>
        <v>-1019.4800000000009</v>
      </c>
      <c r="AP51" s="32">
        <f t="shared" ca="1" si="29"/>
        <v>-1825.6099999999944</v>
      </c>
      <c r="AQ51" s="32">
        <f t="shared" ca="1" si="29"/>
        <v>-786.58000000000311</v>
      </c>
      <c r="AR51" s="32">
        <f t="shared" ca="1" si="29"/>
        <v>-493.55000000000109</v>
      </c>
      <c r="AS51" s="32">
        <f t="shared" ca="1" si="29"/>
        <v>-1333.9600000000037</v>
      </c>
      <c r="AT51" s="32">
        <f t="shared" ca="1" si="29"/>
        <v>-759.58000000000084</v>
      </c>
      <c r="AU51" s="32">
        <f t="shared" ca="1" si="29"/>
        <v>-3780.1400000000017</v>
      </c>
      <c r="AV51" s="32">
        <f t="shared" ca="1" si="29"/>
        <v>-1104.6099999999999</v>
      </c>
      <c r="AW51" s="32">
        <f t="shared" ca="1" si="29"/>
        <v>-405.3600000000007</v>
      </c>
      <c r="AX51" s="32">
        <f t="shared" ca="1" si="29"/>
        <v>-437.27000000000129</v>
      </c>
      <c r="AY51" s="32">
        <f t="shared" ca="1" si="29"/>
        <v>-738.9599999999989</v>
      </c>
      <c r="AZ51" s="32">
        <f t="shared" ca="1" si="29"/>
        <v>-460.98</v>
      </c>
      <c r="BA51" s="31">
        <f t="shared" ca="1" si="27"/>
        <v>-16.489999999999998</v>
      </c>
      <c r="BB51" s="31">
        <f t="shared" ca="1" si="4"/>
        <v>-29.58</v>
      </c>
      <c r="BC51" s="31">
        <f t="shared" ca="1" si="5"/>
        <v>-12.77</v>
      </c>
      <c r="BD51" s="31">
        <f t="shared" ca="1" si="6"/>
        <v>-8.0299999999999994</v>
      </c>
      <c r="BE51" s="31">
        <f t="shared" ca="1" si="7"/>
        <v>-21.73</v>
      </c>
      <c r="BF51" s="31">
        <f t="shared" ca="1" si="8"/>
        <v>-12.4</v>
      </c>
      <c r="BG51" s="31">
        <f t="shared" ca="1" si="9"/>
        <v>-61.81</v>
      </c>
      <c r="BH51" s="31">
        <f t="shared" ca="1" si="10"/>
        <v>-18.100000000000001</v>
      </c>
      <c r="BI51" s="31">
        <f t="shared" ca="1" si="11"/>
        <v>-6.65</v>
      </c>
      <c r="BJ51" s="31">
        <f t="shared" ca="1" si="12"/>
        <v>-7.19</v>
      </c>
      <c r="BK51" s="31">
        <f t="shared" ca="1" si="13"/>
        <v>-12.18</v>
      </c>
      <c r="BL51" s="31">
        <f t="shared" ca="1" si="14"/>
        <v>-7.61</v>
      </c>
      <c r="BM51" s="32">
        <f t="shared" ca="1" si="28"/>
        <v>-1035.9700000000009</v>
      </c>
      <c r="BN51" s="32">
        <f t="shared" ca="1" si="15"/>
        <v>-1855.1899999999944</v>
      </c>
      <c r="BO51" s="32">
        <f t="shared" ca="1" si="16"/>
        <v>-799.35000000000309</v>
      </c>
      <c r="BP51" s="32">
        <f t="shared" ca="1" si="17"/>
        <v>-501.58000000000106</v>
      </c>
      <c r="BQ51" s="32">
        <f t="shared" ca="1" si="18"/>
        <v>-1355.6900000000037</v>
      </c>
      <c r="BR51" s="32">
        <f t="shared" ca="1" si="19"/>
        <v>-771.98000000000081</v>
      </c>
      <c r="BS51" s="32">
        <f t="shared" ca="1" si="20"/>
        <v>-3841.9500000000016</v>
      </c>
      <c r="BT51" s="32">
        <f t="shared" ca="1" si="21"/>
        <v>-1122.7099999999998</v>
      </c>
      <c r="BU51" s="32">
        <f t="shared" ca="1" si="22"/>
        <v>-412.01000000000067</v>
      </c>
      <c r="BV51" s="32">
        <f t="shared" ca="1" si="23"/>
        <v>-444.46000000000129</v>
      </c>
      <c r="BW51" s="32">
        <f t="shared" ca="1" si="24"/>
        <v>-751.13999999999885</v>
      </c>
      <c r="BX51" s="32">
        <f t="shared" ca="1" si="25"/>
        <v>-468.59000000000003</v>
      </c>
    </row>
    <row r="52" spans="1:76" x14ac:dyDescent="0.25">
      <c r="A52" t="s">
        <v>474</v>
      </c>
      <c r="B52" s="1" t="s">
        <v>58</v>
      </c>
      <c r="C52" t="str">
        <f t="shared" ca="1" si="1"/>
        <v>DOWGEN15M</v>
      </c>
      <c r="D52" t="str">
        <f t="shared" ca="1" si="2"/>
        <v>Dow Hydrocarbon Industrial Complex</v>
      </c>
      <c r="E52" s="31">
        <f ca="1">'Module C Corrected'!CW52-'Module C Initial'!CW52</f>
        <v>2883.4599999999919</v>
      </c>
      <c r="F52" s="31">
        <f ca="1">'Module C Corrected'!CX52-'Module C Initial'!CX52</f>
        <v>5513</v>
      </c>
      <c r="G52" s="31">
        <f ca="1">'Module C Corrected'!CY52-'Module C Initial'!CY52</f>
        <v>2207.3999999999942</v>
      </c>
      <c r="H52" s="31">
        <f ca="1">'Module C Corrected'!CZ52-'Module C Initial'!CZ52</f>
        <v>1126.7900000000009</v>
      </c>
      <c r="I52" s="31">
        <f ca="1">'Module C Corrected'!DA52-'Module C Initial'!DA52</f>
        <v>2671.4499999999971</v>
      </c>
      <c r="J52" s="31">
        <f ca="1">'Module C Corrected'!DB52-'Module C Initial'!DB52</f>
        <v>1764.8099999999977</v>
      </c>
      <c r="K52" s="31">
        <f ca="1">'Module C Corrected'!DC52-'Module C Initial'!DC52</f>
        <v>6337.1999999999534</v>
      </c>
      <c r="L52" s="31">
        <f ca="1">'Module C Corrected'!DD52-'Module C Initial'!DD52</f>
        <v>1749.0200000000041</v>
      </c>
      <c r="M52" s="31">
        <f ca="1">'Module C Corrected'!DE52-'Module C Initial'!DE52</f>
        <v>463.65000000000146</v>
      </c>
      <c r="N52" s="31">
        <f ca="1">'Module C Corrected'!DF52-'Module C Initial'!DF52</f>
        <v>937.01000000000204</v>
      </c>
      <c r="O52" s="31">
        <f ca="1">'Module C Corrected'!DG52-'Module C Initial'!DG52</f>
        <v>1768</v>
      </c>
      <c r="P52" s="31">
        <f ca="1">'Module C Corrected'!DH52-'Module C Initial'!DH52</f>
        <v>1158.25</v>
      </c>
      <c r="Q52" s="32">
        <f ca="1">'Module C Corrected'!DI52-'Module C Initial'!DI52</f>
        <v>144.17000000000007</v>
      </c>
      <c r="R52" s="32">
        <f ca="1">'Module C Corrected'!DJ52-'Module C Initial'!DJ52</f>
        <v>275.64999999999964</v>
      </c>
      <c r="S52" s="32">
        <f ca="1">'Module C Corrected'!DK52-'Module C Initial'!DK52</f>
        <v>110.36999999999989</v>
      </c>
      <c r="T52" s="32">
        <f ca="1">'Module C Corrected'!DL52-'Module C Initial'!DL52</f>
        <v>56.340000000000146</v>
      </c>
      <c r="U52" s="32">
        <f ca="1">'Module C Corrected'!DM52-'Module C Initial'!DM52</f>
        <v>133.57999999999993</v>
      </c>
      <c r="V52" s="32">
        <f ca="1">'Module C Corrected'!DN52-'Module C Initial'!DN52</f>
        <v>88.240000000000236</v>
      </c>
      <c r="W52" s="32">
        <f ca="1">'Module C Corrected'!DO52-'Module C Initial'!DO52</f>
        <v>316.85999999999967</v>
      </c>
      <c r="X52" s="32">
        <f ca="1">'Module C Corrected'!DP52-'Module C Initial'!DP52</f>
        <v>87.450000000000045</v>
      </c>
      <c r="Y52" s="32">
        <f ca="1">'Module C Corrected'!DQ52-'Module C Initial'!DQ52</f>
        <v>23.189999999999998</v>
      </c>
      <c r="Z52" s="32">
        <f ca="1">'Module C Corrected'!DR52-'Module C Initial'!DR52</f>
        <v>46.850000000000023</v>
      </c>
      <c r="AA52" s="32">
        <f ca="1">'Module C Corrected'!DS52-'Module C Initial'!DS52</f>
        <v>88.400000000000091</v>
      </c>
      <c r="AB52" s="32">
        <f ca="1">'Module C Corrected'!DT52-'Module C Initial'!DT52</f>
        <v>57.909999999999968</v>
      </c>
      <c r="AC52" s="31">
        <f ca="1">'Module C Corrected'!DU52-'Module C Initial'!DU52</f>
        <v>537.52000000000044</v>
      </c>
      <c r="AD52" s="31">
        <f ca="1">'Module C Corrected'!DV52-'Module C Initial'!DV52</f>
        <v>1014.8199999999997</v>
      </c>
      <c r="AE52" s="31">
        <f ca="1">'Module C Corrected'!DW52-'Module C Initial'!DW52</f>
        <v>401.67999999999938</v>
      </c>
      <c r="AF52" s="31">
        <f ca="1">'Module C Corrected'!DX52-'Module C Initial'!DX52</f>
        <v>202.40999999999985</v>
      </c>
      <c r="AG52" s="31">
        <f ca="1">'Module C Corrected'!DY52-'Module C Initial'!DY52</f>
        <v>473.84000000000015</v>
      </c>
      <c r="AH52" s="31">
        <f ca="1">'Module C Corrected'!DZ52-'Module C Initial'!DZ52</f>
        <v>308.90999999999985</v>
      </c>
      <c r="AI52" s="31">
        <f ca="1">'Module C Corrected'!EA52-'Module C Initial'!EA52</f>
        <v>1094.9300000000003</v>
      </c>
      <c r="AJ52" s="31">
        <f ca="1">'Module C Corrected'!EB52-'Module C Initial'!EB52</f>
        <v>298.11000000000058</v>
      </c>
      <c r="AK52" s="31">
        <f ca="1">'Module C Corrected'!EC52-'Module C Initial'!EC52</f>
        <v>77.940000000000055</v>
      </c>
      <c r="AL52" s="31">
        <f ca="1">'Module C Corrected'!ED52-'Module C Initial'!ED52</f>
        <v>155.39999999999964</v>
      </c>
      <c r="AM52" s="31">
        <f ca="1">'Module C Corrected'!EE52-'Module C Initial'!EE52</f>
        <v>289.09000000000015</v>
      </c>
      <c r="AN52" s="31">
        <f ca="1">'Module C Corrected'!EF52-'Module C Initial'!EF52</f>
        <v>186.77000000000044</v>
      </c>
      <c r="AO52" s="32">
        <f t="shared" ca="1" si="29"/>
        <v>3565.1499999999924</v>
      </c>
      <c r="AP52" s="32">
        <f t="shared" ca="1" si="29"/>
        <v>6803.4699999999993</v>
      </c>
      <c r="AQ52" s="32">
        <f t="shared" ca="1" si="29"/>
        <v>2719.4499999999935</v>
      </c>
      <c r="AR52" s="32">
        <f t="shared" ca="1" si="29"/>
        <v>1385.5400000000009</v>
      </c>
      <c r="AS52" s="32">
        <f t="shared" ca="1" si="29"/>
        <v>3278.8699999999972</v>
      </c>
      <c r="AT52" s="32">
        <f t="shared" ca="1" si="29"/>
        <v>2161.9599999999978</v>
      </c>
      <c r="AU52" s="32">
        <f t="shared" ca="1" si="29"/>
        <v>7748.9899999999534</v>
      </c>
      <c r="AV52" s="32">
        <f t="shared" ca="1" si="29"/>
        <v>2134.5800000000045</v>
      </c>
      <c r="AW52" s="32">
        <f t="shared" ca="1" si="29"/>
        <v>564.78000000000156</v>
      </c>
      <c r="AX52" s="32">
        <f t="shared" ca="1" si="29"/>
        <v>1139.2600000000016</v>
      </c>
      <c r="AY52" s="32">
        <f t="shared" ca="1" si="29"/>
        <v>2145.4900000000002</v>
      </c>
      <c r="AZ52" s="32">
        <f t="shared" ca="1" si="29"/>
        <v>1402.9300000000003</v>
      </c>
      <c r="BA52" s="31">
        <f t="shared" ca="1" si="27"/>
        <v>57.66</v>
      </c>
      <c r="BB52" s="31">
        <f t="shared" ca="1" si="4"/>
        <v>110.23</v>
      </c>
      <c r="BC52" s="31">
        <f t="shared" ca="1" si="5"/>
        <v>44.14</v>
      </c>
      <c r="BD52" s="31">
        <f t="shared" ca="1" si="6"/>
        <v>22.53</v>
      </c>
      <c r="BE52" s="31">
        <f t="shared" ca="1" si="7"/>
        <v>53.42</v>
      </c>
      <c r="BF52" s="31">
        <f t="shared" ca="1" si="8"/>
        <v>35.29</v>
      </c>
      <c r="BG52" s="31">
        <f t="shared" ca="1" si="9"/>
        <v>126.71</v>
      </c>
      <c r="BH52" s="31">
        <f t="shared" ca="1" si="10"/>
        <v>34.97</v>
      </c>
      <c r="BI52" s="31">
        <f t="shared" ca="1" si="11"/>
        <v>9.27</v>
      </c>
      <c r="BJ52" s="31">
        <f t="shared" ca="1" si="12"/>
        <v>18.739999999999998</v>
      </c>
      <c r="BK52" s="31">
        <f t="shared" ca="1" si="13"/>
        <v>35.35</v>
      </c>
      <c r="BL52" s="31">
        <f t="shared" ca="1" si="14"/>
        <v>23.16</v>
      </c>
      <c r="BM52" s="32">
        <f t="shared" ca="1" si="28"/>
        <v>3622.8099999999922</v>
      </c>
      <c r="BN52" s="32">
        <f t="shared" ca="1" si="15"/>
        <v>6913.6999999999989</v>
      </c>
      <c r="BO52" s="32">
        <f t="shared" ca="1" si="16"/>
        <v>2763.5899999999933</v>
      </c>
      <c r="BP52" s="32">
        <f t="shared" ca="1" si="17"/>
        <v>1408.0700000000008</v>
      </c>
      <c r="BQ52" s="32">
        <f t="shared" ca="1" si="18"/>
        <v>3332.2899999999972</v>
      </c>
      <c r="BR52" s="32">
        <f t="shared" ca="1" si="19"/>
        <v>2197.2499999999977</v>
      </c>
      <c r="BS52" s="32">
        <f t="shared" ca="1" si="20"/>
        <v>7875.6999999999534</v>
      </c>
      <c r="BT52" s="32">
        <f t="shared" ca="1" si="21"/>
        <v>2169.5500000000043</v>
      </c>
      <c r="BU52" s="32">
        <f t="shared" ca="1" si="22"/>
        <v>574.05000000000155</v>
      </c>
      <c r="BV52" s="32">
        <f t="shared" ca="1" si="23"/>
        <v>1158.0000000000016</v>
      </c>
      <c r="BW52" s="32">
        <f t="shared" ca="1" si="24"/>
        <v>2180.84</v>
      </c>
      <c r="BX52" s="32">
        <f t="shared" ca="1" si="25"/>
        <v>1426.0900000000004</v>
      </c>
    </row>
    <row r="53" spans="1:76" x14ac:dyDescent="0.25">
      <c r="A53" t="s">
        <v>475</v>
      </c>
      <c r="B53" s="1" t="s">
        <v>32</v>
      </c>
      <c r="C53" t="str">
        <f t="shared" ca="1" si="1"/>
        <v>DRW1</v>
      </c>
      <c r="D53" t="str">
        <f t="shared" ca="1" si="2"/>
        <v>Drywood #1</v>
      </c>
      <c r="E53" s="31">
        <f ca="1">'Module C Corrected'!CW53-'Module C Initial'!CW53</f>
        <v>0.44000000000000028</v>
      </c>
      <c r="F53" s="31">
        <f ca="1">'Module C Corrected'!CX53-'Module C Initial'!CX53</f>
        <v>0</v>
      </c>
      <c r="G53" s="31">
        <f ca="1">'Module C Corrected'!CY53-'Module C Initial'!CY53</f>
        <v>0</v>
      </c>
      <c r="H53" s="31">
        <f ca="1">'Module C Corrected'!CZ53-'Module C Initial'!CZ53</f>
        <v>4.9999999999999975E-2</v>
      </c>
      <c r="I53" s="31">
        <f ca="1">'Module C Corrected'!DA53-'Module C Initial'!DA53</f>
        <v>0.41999999999999982</v>
      </c>
      <c r="J53" s="31">
        <f ca="1">'Module C Corrected'!DB53-'Module C Initial'!DB53</f>
        <v>0</v>
      </c>
      <c r="K53" s="31">
        <f ca="1">'Module C Corrected'!DC53-'Module C Initial'!DC53</f>
        <v>58.859999999999886</v>
      </c>
      <c r="L53" s="31">
        <f ca="1">'Module C Corrected'!DD53-'Module C Initial'!DD53</f>
        <v>0.01</v>
      </c>
      <c r="M53" s="31">
        <f ca="1">'Module C Corrected'!DE53-'Module C Initial'!DE53</f>
        <v>0</v>
      </c>
      <c r="N53" s="31">
        <f ca="1">'Module C Corrected'!DF53-'Module C Initial'!DF53</f>
        <v>1.5099999999999998</v>
      </c>
      <c r="O53" s="31">
        <f ca="1">'Module C Corrected'!DG53-'Module C Initial'!DG53</f>
        <v>11.530000000000001</v>
      </c>
      <c r="P53" s="31">
        <f ca="1">'Module C Corrected'!DH53-'Module C Initial'!DH53</f>
        <v>4.9999999999999933E-2</v>
      </c>
      <c r="Q53" s="32">
        <f ca="1">'Module C Corrected'!DI53-'Module C Initial'!DI53</f>
        <v>2.0000000000000004E-2</v>
      </c>
      <c r="R53" s="32">
        <f ca="1">'Module C Corrected'!DJ53-'Module C Initial'!DJ53</f>
        <v>0</v>
      </c>
      <c r="S53" s="32">
        <f ca="1">'Module C Corrected'!DK53-'Module C Initial'!DK53</f>
        <v>0</v>
      </c>
      <c r="T53" s="32">
        <f ca="1">'Module C Corrected'!DL53-'Module C Initial'!DL53</f>
        <v>0</v>
      </c>
      <c r="U53" s="32">
        <f ca="1">'Module C Corrected'!DM53-'Module C Initial'!DM53</f>
        <v>2.0000000000000004E-2</v>
      </c>
      <c r="V53" s="32">
        <f ca="1">'Module C Corrected'!DN53-'Module C Initial'!DN53</f>
        <v>0</v>
      </c>
      <c r="W53" s="32">
        <f ca="1">'Module C Corrected'!DO53-'Module C Initial'!DO53</f>
        <v>2.95</v>
      </c>
      <c r="X53" s="32">
        <f ca="1">'Module C Corrected'!DP53-'Module C Initial'!DP53</f>
        <v>0</v>
      </c>
      <c r="Y53" s="32">
        <f ca="1">'Module C Corrected'!DQ53-'Module C Initial'!DQ53</f>
        <v>0</v>
      </c>
      <c r="Z53" s="32">
        <f ca="1">'Module C Corrected'!DR53-'Module C Initial'!DR53</f>
        <v>7.0000000000000007E-2</v>
      </c>
      <c r="AA53" s="32">
        <f ca="1">'Module C Corrected'!DS53-'Module C Initial'!DS53</f>
        <v>0.58000000000000007</v>
      </c>
      <c r="AB53" s="32">
        <f ca="1">'Module C Corrected'!DT53-'Module C Initial'!DT53</f>
        <v>0</v>
      </c>
      <c r="AC53" s="31">
        <f ca="1">'Module C Corrected'!DU53-'Module C Initial'!DU53</f>
        <v>8.0000000000000016E-2</v>
      </c>
      <c r="AD53" s="31">
        <f ca="1">'Module C Corrected'!DV53-'Module C Initial'!DV53</f>
        <v>0</v>
      </c>
      <c r="AE53" s="31">
        <f ca="1">'Module C Corrected'!DW53-'Module C Initial'!DW53</f>
        <v>0</v>
      </c>
      <c r="AF53" s="31">
        <f ca="1">'Module C Corrected'!DX53-'Module C Initial'!DX53</f>
        <v>9.9999999999999985E-3</v>
      </c>
      <c r="AG53" s="31">
        <f ca="1">'Module C Corrected'!DY53-'Module C Initial'!DY53</f>
        <v>7.0000000000000007E-2</v>
      </c>
      <c r="AH53" s="31">
        <f ca="1">'Module C Corrected'!DZ53-'Module C Initial'!DZ53</f>
        <v>0</v>
      </c>
      <c r="AI53" s="31">
        <f ca="1">'Module C Corrected'!EA53-'Module C Initial'!EA53</f>
        <v>10.169999999999998</v>
      </c>
      <c r="AJ53" s="31">
        <f ca="1">'Module C Corrected'!EB53-'Module C Initial'!EB53</f>
        <v>0</v>
      </c>
      <c r="AK53" s="31">
        <f ca="1">'Module C Corrected'!EC53-'Module C Initial'!EC53</f>
        <v>0</v>
      </c>
      <c r="AL53" s="31">
        <f ca="1">'Module C Corrected'!ED53-'Module C Initial'!ED53</f>
        <v>0.25</v>
      </c>
      <c r="AM53" s="31">
        <f ca="1">'Module C Corrected'!EE53-'Module C Initial'!EE53</f>
        <v>1.89</v>
      </c>
      <c r="AN53" s="31">
        <f ca="1">'Module C Corrected'!EF53-'Module C Initial'!EF53</f>
        <v>0.01</v>
      </c>
      <c r="AO53" s="32">
        <f t="shared" ca="1" si="29"/>
        <v>0.54000000000000026</v>
      </c>
      <c r="AP53" s="32">
        <f t="shared" ca="1" si="29"/>
        <v>0</v>
      </c>
      <c r="AQ53" s="32">
        <f t="shared" ca="1" si="29"/>
        <v>0</v>
      </c>
      <c r="AR53" s="32">
        <f t="shared" ca="1" si="29"/>
        <v>5.999999999999997E-2</v>
      </c>
      <c r="AS53" s="32">
        <f t="shared" ca="1" si="29"/>
        <v>0.50999999999999979</v>
      </c>
      <c r="AT53" s="32">
        <f t="shared" ca="1" si="29"/>
        <v>0</v>
      </c>
      <c r="AU53" s="32">
        <f t="shared" ca="1" si="29"/>
        <v>71.97999999999989</v>
      </c>
      <c r="AV53" s="32">
        <f t="shared" ca="1" si="29"/>
        <v>0.01</v>
      </c>
      <c r="AW53" s="32">
        <f t="shared" ca="1" si="29"/>
        <v>0</v>
      </c>
      <c r="AX53" s="32">
        <f t="shared" ca="1" si="29"/>
        <v>1.8299999999999998</v>
      </c>
      <c r="AY53" s="32">
        <f t="shared" ca="1" si="29"/>
        <v>14.000000000000002</v>
      </c>
      <c r="AZ53" s="32">
        <f t="shared" ca="1" si="29"/>
        <v>5.9999999999999935E-2</v>
      </c>
      <c r="BA53" s="31">
        <f t="shared" ca="1" si="27"/>
        <v>0.01</v>
      </c>
      <c r="BB53" s="31">
        <f t="shared" ca="1" si="4"/>
        <v>0</v>
      </c>
      <c r="BC53" s="31">
        <f t="shared" ca="1" si="5"/>
        <v>0</v>
      </c>
      <c r="BD53" s="31">
        <f t="shared" ca="1" si="6"/>
        <v>0</v>
      </c>
      <c r="BE53" s="31">
        <f t="shared" ca="1" si="7"/>
        <v>0.01</v>
      </c>
      <c r="BF53" s="31">
        <f t="shared" ca="1" si="8"/>
        <v>0</v>
      </c>
      <c r="BG53" s="31">
        <f t="shared" ca="1" si="9"/>
        <v>1.18</v>
      </c>
      <c r="BH53" s="31">
        <f t="shared" ca="1" si="10"/>
        <v>0</v>
      </c>
      <c r="BI53" s="31">
        <f t="shared" ca="1" si="11"/>
        <v>0</v>
      </c>
      <c r="BJ53" s="31">
        <f t="shared" ca="1" si="12"/>
        <v>0.03</v>
      </c>
      <c r="BK53" s="31">
        <f t="shared" ca="1" si="13"/>
        <v>0.23</v>
      </c>
      <c r="BL53" s="31">
        <f t="shared" ca="1" si="14"/>
        <v>0</v>
      </c>
      <c r="BM53" s="32">
        <f t="shared" ca="1" si="28"/>
        <v>0.55000000000000027</v>
      </c>
      <c r="BN53" s="32">
        <f t="shared" ca="1" si="15"/>
        <v>0</v>
      </c>
      <c r="BO53" s="32">
        <f t="shared" ca="1" si="16"/>
        <v>0</v>
      </c>
      <c r="BP53" s="32">
        <f t="shared" ca="1" si="17"/>
        <v>5.999999999999997E-2</v>
      </c>
      <c r="BQ53" s="32">
        <f t="shared" ca="1" si="18"/>
        <v>0.5199999999999998</v>
      </c>
      <c r="BR53" s="32">
        <f t="shared" ca="1" si="19"/>
        <v>0</v>
      </c>
      <c r="BS53" s="32">
        <f t="shared" ca="1" si="20"/>
        <v>73.159999999999897</v>
      </c>
      <c r="BT53" s="32">
        <f t="shared" ca="1" si="21"/>
        <v>0.01</v>
      </c>
      <c r="BU53" s="32">
        <f t="shared" ca="1" si="22"/>
        <v>0</v>
      </c>
      <c r="BV53" s="32">
        <f t="shared" ca="1" si="23"/>
        <v>1.8599999999999999</v>
      </c>
      <c r="BW53" s="32">
        <f t="shared" ca="1" si="24"/>
        <v>14.230000000000002</v>
      </c>
      <c r="BX53" s="32">
        <f t="shared" ca="1" si="25"/>
        <v>5.9999999999999935E-2</v>
      </c>
    </row>
    <row r="54" spans="1:76" x14ac:dyDescent="0.25">
      <c r="A54" t="s">
        <v>476</v>
      </c>
      <c r="B54" s="1" t="s">
        <v>78</v>
      </c>
      <c r="C54" t="str">
        <f t="shared" ca="1" si="1"/>
        <v>EC01</v>
      </c>
      <c r="D54" t="str">
        <f t="shared" ca="1" si="2"/>
        <v>Cavalier</v>
      </c>
      <c r="E54" s="31">
        <f ca="1">'Module C Corrected'!CW54-'Module C Initial'!CW54</f>
        <v>0</v>
      </c>
      <c r="F54" s="31">
        <f ca="1">'Module C Corrected'!CX54-'Module C Initial'!CX54</f>
        <v>0</v>
      </c>
      <c r="G54" s="31">
        <f ca="1">'Module C Corrected'!CY54-'Module C Initial'!CY54</f>
        <v>0</v>
      </c>
      <c r="H54" s="31">
        <f ca="1">'Module C Corrected'!CZ54-'Module C Initial'!CZ54</f>
        <v>0</v>
      </c>
      <c r="I54" s="31">
        <f ca="1">'Module C Corrected'!DA54-'Module C Initial'!DA54</f>
        <v>0</v>
      </c>
      <c r="J54" s="31">
        <f ca="1">'Module C Corrected'!DB54-'Module C Initial'!DB54</f>
        <v>0</v>
      </c>
      <c r="K54" s="31">
        <f ca="1">'Module C Corrected'!DC54-'Module C Initial'!DC54</f>
        <v>0</v>
      </c>
      <c r="L54" s="31">
        <f ca="1">'Module C Corrected'!DD54-'Module C Initial'!DD54</f>
        <v>0</v>
      </c>
      <c r="M54" s="31">
        <f ca="1">'Module C Corrected'!DE54-'Module C Initial'!DE54</f>
        <v>0</v>
      </c>
      <c r="N54" s="31">
        <f ca="1">'Module C Corrected'!DF54-'Module C Initial'!DF54</f>
        <v>206.30000000001746</v>
      </c>
      <c r="O54" s="31">
        <f ca="1">'Module C Corrected'!DG54-'Module C Initial'!DG54</f>
        <v>408.77999999999884</v>
      </c>
      <c r="P54" s="31">
        <f ca="1">'Module C Corrected'!DH54-'Module C Initial'!DH54</f>
        <v>162.86999999999534</v>
      </c>
      <c r="Q54" s="32">
        <f ca="1">'Module C Corrected'!DI54-'Module C Initial'!DI54</f>
        <v>0</v>
      </c>
      <c r="R54" s="32">
        <f ca="1">'Module C Corrected'!DJ54-'Module C Initial'!DJ54</f>
        <v>0</v>
      </c>
      <c r="S54" s="32">
        <f ca="1">'Module C Corrected'!DK54-'Module C Initial'!DK54</f>
        <v>0</v>
      </c>
      <c r="T54" s="32">
        <f ca="1">'Module C Corrected'!DL54-'Module C Initial'!DL54</f>
        <v>0</v>
      </c>
      <c r="U54" s="32">
        <f ca="1">'Module C Corrected'!DM54-'Module C Initial'!DM54</f>
        <v>0</v>
      </c>
      <c r="V54" s="32">
        <f ca="1">'Module C Corrected'!DN54-'Module C Initial'!DN54</f>
        <v>0</v>
      </c>
      <c r="W54" s="32">
        <f ca="1">'Module C Corrected'!DO54-'Module C Initial'!DO54</f>
        <v>0</v>
      </c>
      <c r="X54" s="32">
        <f ca="1">'Module C Corrected'!DP54-'Module C Initial'!DP54</f>
        <v>0</v>
      </c>
      <c r="Y54" s="32">
        <f ca="1">'Module C Corrected'!DQ54-'Module C Initial'!DQ54</f>
        <v>0</v>
      </c>
      <c r="Z54" s="32">
        <f ca="1">'Module C Corrected'!DR54-'Module C Initial'!DR54</f>
        <v>10.309999999999945</v>
      </c>
      <c r="AA54" s="32">
        <f ca="1">'Module C Corrected'!DS54-'Module C Initial'!DS54</f>
        <v>20.4399999999996</v>
      </c>
      <c r="AB54" s="32">
        <f ca="1">'Module C Corrected'!DT54-'Module C Initial'!DT54</f>
        <v>8.1499999999996362</v>
      </c>
      <c r="AC54" s="31">
        <f ca="1">'Module C Corrected'!DU54-'Module C Initial'!DU54</f>
        <v>0</v>
      </c>
      <c r="AD54" s="31">
        <f ca="1">'Module C Corrected'!DV54-'Module C Initial'!DV54</f>
        <v>0</v>
      </c>
      <c r="AE54" s="31">
        <f ca="1">'Module C Corrected'!DW54-'Module C Initial'!DW54</f>
        <v>0</v>
      </c>
      <c r="AF54" s="31">
        <f ca="1">'Module C Corrected'!DX54-'Module C Initial'!DX54</f>
        <v>0</v>
      </c>
      <c r="AG54" s="31">
        <f ca="1">'Module C Corrected'!DY54-'Module C Initial'!DY54</f>
        <v>0</v>
      </c>
      <c r="AH54" s="31">
        <f ca="1">'Module C Corrected'!DZ54-'Module C Initial'!DZ54</f>
        <v>0</v>
      </c>
      <c r="AI54" s="31">
        <f ca="1">'Module C Corrected'!EA54-'Module C Initial'!EA54</f>
        <v>0</v>
      </c>
      <c r="AJ54" s="31">
        <f ca="1">'Module C Corrected'!EB54-'Module C Initial'!EB54</f>
        <v>0</v>
      </c>
      <c r="AK54" s="31">
        <f ca="1">'Module C Corrected'!EC54-'Module C Initial'!EC54</f>
        <v>0</v>
      </c>
      <c r="AL54" s="31">
        <f ca="1">'Module C Corrected'!ED54-'Module C Initial'!ED54</f>
        <v>34.219999999999345</v>
      </c>
      <c r="AM54" s="31">
        <f ca="1">'Module C Corrected'!EE54-'Module C Initial'!EE54</f>
        <v>66.840000000000146</v>
      </c>
      <c r="AN54" s="31">
        <f ca="1">'Module C Corrected'!EF54-'Module C Initial'!EF54</f>
        <v>26.270000000000437</v>
      </c>
      <c r="AO54" s="32">
        <f t="shared" ca="1" si="29"/>
        <v>0</v>
      </c>
      <c r="AP54" s="32">
        <f t="shared" ca="1" si="29"/>
        <v>0</v>
      </c>
      <c r="AQ54" s="32">
        <f t="shared" ca="1" si="29"/>
        <v>0</v>
      </c>
      <c r="AR54" s="32">
        <f t="shared" ca="1" si="29"/>
        <v>0</v>
      </c>
      <c r="AS54" s="32">
        <f t="shared" ca="1" si="29"/>
        <v>0</v>
      </c>
      <c r="AT54" s="32">
        <f t="shared" ca="1" si="29"/>
        <v>0</v>
      </c>
      <c r="AU54" s="32">
        <f t="shared" ca="1" si="29"/>
        <v>0</v>
      </c>
      <c r="AV54" s="32">
        <f t="shared" ca="1" si="29"/>
        <v>0</v>
      </c>
      <c r="AW54" s="32">
        <f t="shared" ca="1" si="29"/>
        <v>0</v>
      </c>
      <c r="AX54" s="32">
        <f t="shared" ca="1" si="29"/>
        <v>250.83000000001675</v>
      </c>
      <c r="AY54" s="32">
        <f t="shared" ca="1" si="29"/>
        <v>496.05999999999858</v>
      </c>
      <c r="AZ54" s="32">
        <f t="shared" ca="1" si="29"/>
        <v>197.28999999999542</v>
      </c>
      <c r="BA54" s="31">
        <f t="shared" ca="1" si="27"/>
        <v>0</v>
      </c>
      <c r="BB54" s="31">
        <f t="shared" ca="1" si="4"/>
        <v>0</v>
      </c>
      <c r="BC54" s="31">
        <f t="shared" ca="1" si="5"/>
        <v>0</v>
      </c>
      <c r="BD54" s="31">
        <f t="shared" ca="1" si="6"/>
        <v>0</v>
      </c>
      <c r="BE54" s="31">
        <f t="shared" ca="1" si="7"/>
        <v>0</v>
      </c>
      <c r="BF54" s="31">
        <f t="shared" ca="1" si="8"/>
        <v>0</v>
      </c>
      <c r="BG54" s="31">
        <f t="shared" ca="1" si="9"/>
        <v>0</v>
      </c>
      <c r="BH54" s="31">
        <f t="shared" ca="1" si="10"/>
        <v>0</v>
      </c>
      <c r="BI54" s="31">
        <f t="shared" ca="1" si="11"/>
        <v>0</v>
      </c>
      <c r="BJ54" s="31">
        <f t="shared" ca="1" si="12"/>
        <v>4.13</v>
      </c>
      <c r="BK54" s="31">
        <f t="shared" ca="1" si="13"/>
        <v>8.17</v>
      </c>
      <c r="BL54" s="31">
        <f t="shared" ca="1" si="14"/>
        <v>3.26</v>
      </c>
      <c r="BM54" s="32">
        <f t="shared" ca="1" si="28"/>
        <v>0</v>
      </c>
      <c r="BN54" s="32">
        <f t="shared" ca="1" si="15"/>
        <v>0</v>
      </c>
      <c r="BO54" s="32">
        <f t="shared" ca="1" si="16"/>
        <v>0</v>
      </c>
      <c r="BP54" s="32">
        <f t="shared" ca="1" si="17"/>
        <v>0</v>
      </c>
      <c r="BQ54" s="32">
        <f t="shared" ca="1" si="18"/>
        <v>0</v>
      </c>
      <c r="BR54" s="32">
        <f t="shared" ca="1" si="19"/>
        <v>0</v>
      </c>
      <c r="BS54" s="32">
        <f t="shared" ca="1" si="20"/>
        <v>0</v>
      </c>
      <c r="BT54" s="32">
        <f t="shared" ca="1" si="21"/>
        <v>0</v>
      </c>
      <c r="BU54" s="32">
        <f t="shared" ca="1" si="22"/>
        <v>0</v>
      </c>
      <c r="BV54" s="32">
        <f t="shared" ca="1" si="23"/>
        <v>254.96000000001675</v>
      </c>
      <c r="BW54" s="32">
        <f t="shared" ca="1" si="24"/>
        <v>504.2299999999986</v>
      </c>
      <c r="BX54" s="32">
        <f t="shared" ca="1" si="25"/>
        <v>200.54999999999541</v>
      </c>
    </row>
    <row r="55" spans="1:76" x14ac:dyDescent="0.25">
      <c r="A55" t="s">
        <v>549</v>
      </c>
      <c r="B55" s="1" t="s">
        <v>78</v>
      </c>
      <c r="C55" t="str">
        <f t="shared" ca="1" si="1"/>
        <v>EC01</v>
      </c>
      <c r="D55" t="str">
        <f t="shared" ca="1" si="2"/>
        <v>Cavalier</v>
      </c>
      <c r="E55" s="31">
        <f ca="1">'Module C Corrected'!CW55-'Module C Initial'!CW55</f>
        <v>460.76999999998952</v>
      </c>
      <c r="F55" s="31">
        <f ca="1">'Module C Corrected'!CX55-'Module C Initial'!CX55</f>
        <v>1172.2900000000373</v>
      </c>
      <c r="G55" s="31">
        <f ca="1">'Module C Corrected'!CY55-'Module C Initial'!CY55</f>
        <v>401.24000000001979</v>
      </c>
      <c r="H55" s="31">
        <f ca="1">'Module C Corrected'!CZ55-'Module C Initial'!CZ55</f>
        <v>152.16000000000349</v>
      </c>
      <c r="I55" s="31">
        <f ca="1">'Module C Corrected'!DA55-'Module C Initial'!DA55</f>
        <v>494.27999999999884</v>
      </c>
      <c r="J55" s="31">
        <f ca="1">'Module C Corrected'!DB55-'Module C Initial'!DB55</f>
        <v>333.06999999999243</v>
      </c>
      <c r="K55" s="31">
        <f ca="1">'Module C Corrected'!DC55-'Module C Initial'!DC55</f>
        <v>1648.0100000000093</v>
      </c>
      <c r="L55" s="31">
        <f ca="1">'Module C Corrected'!DD55-'Module C Initial'!DD55</f>
        <v>479.91000000000349</v>
      </c>
      <c r="M55" s="31">
        <f ca="1">'Module C Corrected'!DE55-'Module C Initial'!DE55</f>
        <v>121.62999999999738</v>
      </c>
      <c r="N55" s="31">
        <f ca="1">'Module C Corrected'!DF55-'Module C Initial'!DF55</f>
        <v>0</v>
      </c>
      <c r="O55" s="31">
        <f ca="1">'Module C Corrected'!DG55-'Module C Initial'!DG55</f>
        <v>0</v>
      </c>
      <c r="P55" s="31">
        <f ca="1">'Module C Corrected'!DH55-'Module C Initial'!DH55</f>
        <v>0</v>
      </c>
      <c r="Q55" s="32">
        <f ca="1">'Module C Corrected'!DI55-'Module C Initial'!DI55</f>
        <v>23.039999999999964</v>
      </c>
      <c r="R55" s="32">
        <f ca="1">'Module C Corrected'!DJ55-'Module C Initial'!DJ55</f>
        <v>58.609999999996944</v>
      </c>
      <c r="S55" s="32">
        <f ca="1">'Module C Corrected'!DK55-'Module C Initial'!DK55</f>
        <v>20.0600000000004</v>
      </c>
      <c r="T55" s="32">
        <f ca="1">'Module C Corrected'!DL55-'Module C Initial'!DL55</f>
        <v>7.6100000000001273</v>
      </c>
      <c r="U55" s="32">
        <f ca="1">'Module C Corrected'!DM55-'Module C Initial'!DM55</f>
        <v>24.719999999999345</v>
      </c>
      <c r="V55" s="32">
        <f ca="1">'Module C Corrected'!DN55-'Module C Initial'!DN55</f>
        <v>16.650000000000546</v>
      </c>
      <c r="W55" s="32">
        <f ca="1">'Module C Corrected'!DO55-'Module C Initial'!DO55</f>
        <v>82.399999999997817</v>
      </c>
      <c r="X55" s="32">
        <f ca="1">'Module C Corrected'!DP55-'Module C Initial'!DP55</f>
        <v>23.989999999999782</v>
      </c>
      <c r="Y55" s="32">
        <f ca="1">'Module C Corrected'!DQ55-'Module C Initial'!DQ55</f>
        <v>6.0799999999999272</v>
      </c>
      <c r="Z55" s="32">
        <f ca="1">'Module C Corrected'!DR55-'Module C Initial'!DR55</f>
        <v>0</v>
      </c>
      <c r="AA55" s="32">
        <f ca="1">'Module C Corrected'!DS55-'Module C Initial'!DS55</f>
        <v>0</v>
      </c>
      <c r="AB55" s="32">
        <f ca="1">'Module C Corrected'!DT55-'Module C Initial'!DT55</f>
        <v>0</v>
      </c>
      <c r="AC55" s="31">
        <f ca="1">'Module C Corrected'!DU55-'Module C Initial'!DU55</f>
        <v>85.900000000001455</v>
      </c>
      <c r="AD55" s="31">
        <f ca="1">'Module C Corrected'!DV55-'Module C Initial'!DV55</f>
        <v>215.79000000000815</v>
      </c>
      <c r="AE55" s="31">
        <f ca="1">'Module C Corrected'!DW55-'Module C Initial'!DW55</f>
        <v>73.009999999998399</v>
      </c>
      <c r="AF55" s="31">
        <f ca="1">'Module C Corrected'!DX55-'Module C Initial'!DX55</f>
        <v>27.329999999999927</v>
      </c>
      <c r="AG55" s="31">
        <f ca="1">'Module C Corrected'!DY55-'Module C Initial'!DY55</f>
        <v>87.680000000000291</v>
      </c>
      <c r="AH55" s="31">
        <f ca="1">'Module C Corrected'!DZ55-'Module C Initial'!DZ55</f>
        <v>58.299999999999272</v>
      </c>
      <c r="AI55" s="31">
        <f ca="1">'Module C Corrected'!EA55-'Module C Initial'!EA55</f>
        <v>284.74000000000524</v>
      </c>
      <c r="AJ55" s="31">
        <f ca="1">'Module C Corrected'!EB55-'Module C Initial'!EB55</f>
        <v>81.789999999997235</v>
      </c>
      <c r="AK55" s="31">
        <f ca="1">'Module C Corrected'!EC55-'Module C Initial'!EC55</f>
        <v>20.4399999999996</v>
      </c>
      <c r="AL55" s="31">
        <f ca="1">'Module C Corrected'!ED55-'Module C Initial'!ED55</f>
        <v>0</v>
      </c>
      <c r="AM55" s="31">
        <f ca="1">'Module C Corrected'!EE55-'Module C Initial'!EE55</f>
        <v>0</v>
      </c>
      <c r="AN55" s="31">
        <f ca="1">'Module C Corrected'!EF55-'Module C Initial'!EF55</f>
        <v>0</v>
      </c>
      <c r="AO55" s="32">
        <f t="shared" ca="1" si="29"/>
        <v>569.70999999999094</v>
      </c>
      <c r="AP55" s="32">
        <f t="shared" ca="1" si="29"/>
        <v>1446.6900000000423</v>
      </c>
      <c r="AQ55" s="32">
        <f t="shared" ca="1" si="29"/>
        <v>494.31000000001859</v>
      </c>
      <c r="AR55" s="32">
        <f t="shared" ca="1" si="29"/>
        <v>187.10000000000355</v>
      </c>
      <c r="AS55" s="32">
        <f t="shared" ca="1" si="29"/>
        <v>606.67999999999847</v>
      </c>
      <c r="AT55" s="32">
        <f t="shared" ca="1" si="29"/>
        <v>408.01999999999225</v>
      </c>
      <c r="AU55" s="32">
        <f t="shared" ca="1" si="29"/>
        <v>2015.1500000000124</v>
      </c>
      <c r="AV55" s="32">
        <f t="shared" ca="1" si="29"/>
        <v>585.69000000000051</v>
      </c>
      <c r="AW55" s="32">
        <f t="shared" ca="1" si="29"/>
        <v>148.14999999999691</v>
      </c>
      <c r="AX55" s="32">
        <f t="shared" ca="1" si="29"/>
        <v>0</v>
      </c>
      <c r="AY55" s="32">
        <f t="shared" ca="1" si="29"/>
        <v>0</v>
      </c>
      <c r="AZ55" s="32">
        <f t="shared" ca="1" si="29"/>
        <v>0</v>
      </c>
      <c r="BA55" s="31">
        <f t="shared" ca="1" si="27"/>
        <v>9.2100000000000009</v>
      </c>
      <c r="BB55" s="31">
        <f t="shared" ca="1" si="4"/>
        <v>23.44</v>
      </c>
      <c r="BC55" s="31">
        <f t="shared" ca="1" si="5"/>
        <v>8.02</v>
      </c>
      <c r="BD55" s="31">
        <f t="shared" ca="1" si="6"/>
        <v>3.04</v>
      </c>
      <c r="BE55" s="31">
        <f t="shared" ca="1" si="7"/>
        <v>9.8800000000000008</v>
      </c>
      <c r="BF55" s="31">
        <f t="shared" ca="1" si="8"/>
        <v>6.66</v>
      </c>
      <c r="BG55" s="31">
        <f t="shared" ca="1" si="9"/>
        <v>32.950000000000003</v>
      </c>
      <c r="BH55" s="31">
        <f t="shared" ca="1" si="10"/>
        <v>9.6</v>
      </c>
      <c r="BI55" s="31">
        <f t="shared" ca="1" si="11"/>
        <v>2.4300000000000002</v>
      </c>
      <c r="BJ55" s="31">
        <f t="shared" ca="1" si="12"/>
        <v>0</v>
      </c>
      <c r="BK55" s="31">
        <f t="shared" ca="1" si="13"/>
        <v>0</v>
      </c>
      <c r="BL55" s="31">
        <f t="shared" ca="1" si="14"/>
        <v>0</v>
      </c>
      <c r="BM55" s="32">
        <f t="shared" ca="1" si="28"/>
        <v>578.91999999999098</v>
      </c>
      <c r="BN55" s="32">
        <f t="shared" ca="1" si="15"/>
        <v>1470.1300000000424</v>
      </c>
      <c r="BO55" s="32">
        <f t="shared" ca="1" si="16"/>
        <v>502.33000000001857</v>
      </c>
      <c r="BP55" s="32">
        <f t="shared" ca="1" si="17"/>
        <v>190.14000000000354</v>
      </c>
      <c r="BQ55" s="32">
        <f t="shared" ca="1" si="18"/>
        <v>616.55999999999847</v>
      </c>
      <c r="BR55" s="32">
        <f t="shared" ca="1" si="19"/>
        <v>414.67999999999228</v>
      </c>
      <c r="BS55" s="32">
        <f t="shared" ca="1" si="20"/>
        <v>2048.1000000000122</v>
      </c>
      <c r="BT55" s="32">
        <f t="shared" ca="1" si="21"/>
        <v>595.29000000000053</v>
      </c>
      <c r="BU55" s="32">
        <f t="shared" ca="1" si="22"/>
        <v>150.57999999999691</v>
      </c>
      <c r="BV55" s="32">
        <f t="shared" ca="1" si="23"/>
        <v>0</v>
      </c>
      <c r="BW55" s="32">
        <f t="shared" ca="1" si="24"/>
        <v>0</v>
      </c>
      <c r="BX55" s="32">
        <f t="shared" ca="1" si="25"/>
        <v>0</v>
      </c>
    </row>
    <row r="56" spans="1:76" x14ac:dyDescent="0.25">
      <c r="A56" t="s">
        <v>60</v>
      </c>
      <c r="B56" s="1" t="s">
        <v>73</v>
      </c>
      <c r="C56" t="str">
        <f t="shared" ca="1" si="1"/>
        <v>EC04</v>
      </c>
      <c r="D56" t="str">
        <f t="shared" ca="1" si="2"/>
        <v>Foster Creek Industrial System</v>
      </c>
      <c r="E56" s="31">
        <f ca="1">'Module C Corrected'!CW56-'Module C Initial'!CW56</f>
        <v>8507.2300000000032</v>
      </c>
      <c r="F56" s="31">
        <f ca="1">'Module C Corrected'!CX56-'Module C Initial'!CX56</f>
        <v>17083.759999999995</v>
      </c>
      <c r="G56" s="31">
        <f ca="1">'Module C Corrected'!CY56-'Module C Initial'!CY56</f>
        <v>7635.57</v>
      </c>
      <c r="H56" s="31">
        <f ca="1">'Module C Corrected'!CZ56-'Module C Initial'!CZ56</f>
        <v>4488.5999999999985</v>
      </c>
      <c r="I56" s="31">
        <f ca="1">'Module C Corrected'!DA56-'Module C Initial'!DA56</f>
        <v>6569.6500000000005</v>
      </c>
      <c r="J56" s="31">
        <f ca="1">'Module C Corrected'!DB56-'Module C Initial'!DB56</f>
        <v>3560.58</v>
      </c>
      <c r="K56" s="31">
        <f ca="1">'Module C Corrected'!DC56-'Module C Initial'!DC56</f>
        <v>479.78000000000014</v>
      </c>
      <c r="L56" s="31">
        <f ca="1">'Module C Corrected'!DD56-'Module C Initial'!DD56</f>
        <v>3191.9</v>
      </c>
      <c r="M56" s="31">
        <f ca="1">'Module C Corrected'!DE56-'Module C Initial'!DE56</f>
        <v>2638.8100000000018</v>
      </c>
      <c r="N56" s="31">
        <f ca="1">'Module C Corrected'!DF56-'Module C Initial'!DF56</f>
        <v>2789.24</v>
      </c>
      <c r="O56" s="31">
        <f ca="1">'Module C Corrected'!DG56-'Module C Initial'!DG56</f>
        <v>3248.1000000000004</v>
      </c>
      <c r="P56" s="31">
        <f ca="1">'Module C Corrected'!DH56-'Module C Initial'!DH56</f>
        <v>2987.91</v>
      </c>
      <c r="Q56" s="32">
        <f ca="1">'Module C Corrected'!DI56-'Module C Initial'!DI56</f>
        <v>425.35999999999996</v>
      </c>
      <c r="R56" s="32">
        <f ca="1">'Module C Corrected'!DJ56-'Module C Initial'!DJ56</f>
        <v>854.19</v>
      </c>
      <c r="S56" s="32">
        <f ca="1">'Module C Corrected'!DK56-'Module C Initial'!DK56</f>
        <v>381.78</v>
      </c>
      <c r="T56" s="32">
        <f ca="1">'Module C Corrected'!DL56-'Module C Initial'!DL56</f>
        <v>224.42999999999998</v>
      </c>
      <c r="U56" s="32">
        <f ca="1">'Module C Corrected'!DM56-'Module C Initial'!DM56</f>
        <v>328.48</v>
      </c>
      <c r="V56" s="32">
        <f ca="1">'Module C Corrected'!DN56-'Module C Initial'!DN56</f>
        <v>178.03</v>
      </c>
      <c r="W56" s="32">
        <f ca="1">'Module C Corrected'!DO56-'Module C Initial'!DO56</f>
        <v>23.990000000000002</v>
      </c>
      <c r="X56" s="32">
        <f ca="1">'Module C Corrected'!DP56-'Module C Initial'!DP56</f>
        <v>159.58999999999997</v>
      </c>
      <c r="Y56" s="32">
        <f ca="1">'Module C Corrected'!DQ56-'Module C Initial'!DQ56</f>
        <v>131.94</v>
      </c>
      <c r="Z56" s="32">
        <f ca="1">'Module C Corrected'!DR56-'Module C Initial'!DR56</f>
        <v>139.46</v>
      </c>
      <c r="AA56" s="32">
        <f ca="1">'Module C Corrected'!DS56-'Module C Initial'!DS56</f>
        <v>162.4</v>
      </c>
      <c r="AB56" s="32">
        <f ca="1">'Module C Corrected'!DT56-'Module C Initial'!DT56</f>
        <v>149.4</v>
      </c>
      <c r="AC56" s="31">
        <f ca="1">'Module C Corrected'!DU56-'Module C Initial'!DU56</f>
        <v>1585.87</v>
      </c>
      <c r="AD56" s="31">
        <f ca="1">'Module C Corrected'!DV56-'Module C Initial'!DV56</f>
        <v>3144.76</v>
      </c>
      <c r="AE56" s="31">
        <f ca="1">'Module C Corrected'!DW56-'Module C Initial'!DW56</f>
        <v>1389.4399999999998</v>
      </c>
      <c r="AF56" s="31">
        <f ca="1">'Module C Corrected'!DX56-'Module C Initial'!DX56</f>
        <v>806.30000000000018</v>
      </c>
      <c r="AG56" s="31">
        <f ca="1">'Module C Corrected'!DY56-'Module C Initial'!DY56</f>
        <v>1165.28</v>
      </c>
      <c r="AH56" s="31">
        <f ca="1">'Module C Corrected'!DZ56-'Module C Initial'!DZ56</f>
        <v>623.24000000000012</v>
      </c>
      <c r="AI56" s="31">
        <f ca="1">'Module C Corrected'!EA56-'Module C Initial'!EA56</f>
        <v>82.9</v>
      </c>
      <c r="AJ56" s="31">
        <f ca="1">'Module C Corrected'!EB56-'Module C Initial'!EB56</f>
        <v>544.04</v>
      </c>
      <c r="AK56" s="31">
        <f ca="1">'Module C Corrected'!EC56-'Module C Initial'!EC56</f>
        <v>443.60000000000008</v>
      </c>
      <c r="AL56" s="31">
        <f ca="1">'Module C Corrected'!ED56-'Module C Initial'!ED56</f>
        <v>462.58</v>
      </c>
      <c r="AM56" s="31">
        <f ca="1">'Module C Corrected'!EE56-'Module C Initial'!EE56</f>
        <v>531.1</v>
      </c>
      <c r="AN56" s="31">
        <f ca="1">'Module C Corrected'!EF56-'Module C Initial'!EF56</f>
        <v>481.79999999999995</v>
      </c>
      <c r="AO56" s="32">
        <f t="shared" ca="1" si="29"/>
        <v>10518.460000000003</v>
      </c>
      <c r="AP56" s="32">
        <f t="shared" ca="1" si="29"/>
        <v>21082.709999999992</v>
      </c>
      <c r="AQ56" s="32">
        <f t="shared" ca="1" si="29"/>
        <v>9406.7899999999991</v>
      </c>
      <c r="AR56" s="32">
        <f t="shared" ca="1" si="29"/>
        <v>5519.329999999999</v>
      </c>
      <c r="AS56" s="32">
        <f t="shared" ca="1" si="29"/>
        <v>8063.4100000000008</v>
      </c>
      <c r="AT56" s="32">
        <f t="shared" ca="1" si="29"/>
        <v>4361.8500000000004</v>
      </c>
      <c r="AU56" s="32">
        <f t="shared" ca="1" si="29"/>
        <v>586.67000000000019</v>
      </c>
      <c r="AV56" s="32">
        <f t="shared" ca="1" si="29"/>
        <v>3895.53</v>
      </c>
      <c r="AW56" s="32">
        <f t="shared" ca="1" si="29"/>
        <v>3214.3500000000017</v>
      </c>
      <c r="AX56" s="32">
        <f t="shared" ca="1" si="29"/>
        <v>3391.2799999999997</v>
      </c>
      <c r="AY56" s="32">
        <f t="shared" ca="1" si="29"/>
        <v>3941.6000000000004</v>
      </c>
      <c r="AZ56" s="32">
        <f t="shared" ca="1" si="29"/>
        <v>3619.1099999999997</v>
      </c>
      <c r="BA56" s="31">
        <f t="shared" ca="1" si="27"/>
        <v>170.11</v>
      </c>
      <c r="BB56" s="31">
        <f t="shared" ca="1" si="4"/>
        <v>341.6</v>
      </c>
      <c r="BC56" s="31">
        <f t="shared" ca="1" si="5"/>
        <v>152.68</v>
      </c>
      <c r="BD56" s="31">
        <f t="shared" ca="1" si="6"/>
        <v>89.75</v>
      </c>
      <c r="BE56" s="31">
        <f t="shared" ca="1" si="7"/>
        <v>131.36000000000001</v>
      </c>
      <c r="BF56" s="31">
        <f t="shared" ca="1" si="8"/>
        <v>71.2</v>
      </c>
      <c r="BG56" s="31">
        <f t="shared" ca="1" si="9"/>
        <v>9.59</v>
      </c>
      <c r="BH56" s="31">
        <f t="shared" ca="1" si="10"/>
        <v>63.82</v>
      </c>
      <c r="BI56" s="31">
        <f t="shared" ca="1" si="11"/>
        <v>52.76</v>
      </c>
      <c r="BJ56" s="31">
        <f t="shared" ca="1" si="12"/>
        <v>55.77</v>
      </c>
      <c r="BK56" s="31">
        <f t="shared" ca="1" si="13"/>
        <v>64.95</v>
      </c>
      <c r="BL56" s="31">
        <f t="shared" ca="1" si="14"/>
        <v>59.74</v>
      </c>
      <c r="BM56" s="32">
        <f t="shared" ca="1" si="28"/>
        <v>10688.570000000003</v>
      </c>
      <c r="BN56" s="32">
        <f t="shared" ca="1" si="15"/>
        <v>21424.30999999999</v>
      </c>
      <c r="BO56" s="32">
        <f t="shared" ca="1" si="16"/>
        <v>9559.4699999999993</v>
      </c>
      <c r="BP56" s="32">
        <f t="shared" ca="1" si="17"/>
        <v>5609.079999999999</v>
      </c>
      <c r="BQ56" s="32">
        <f t="shared" ca="1" si="18"/>
        <v>8194.77</v>
      </c>
      <c r="BR56" s="32">
        <f t="shared" ca="1" si="19"/>
        <v>4433.05</v>
      </c>
      <c r="BS56" s="32">
        <f t="shared" ca="1" si="20"/>
        <v>596.26000000000022</v>
      </c>
      <c r="BT56" s="32">
        <f t="shared" ca="1" si="21"/>
        <v>3959.3500000000004</v>
      </c>
      <c r="BU56" s="32">
        <f t="shared" ca="1" si="22"/>
        <v>3267.1100000000019</v>
      </c>
      <c r="BV56" s="32">
        <f t="shared" ca="1" si="23"/>
        <v>3447.0499999999997</v>
      </c>
      <c r="BW56" s="32">
        <f t="shared" ca="1" si="24"/>
        <v>4006.55</v>
      </c>
      <c r="BX56" s="32">
        <f t="shared" ca="1" si="25"/>
        <v>3678.8499999999995</v>
      </c>
    </row>
    <row r="57" spans="1:76" x14ac:dyDescent="0.25">
      <c r="A57" t="s">
        <v>477</v>
      </c>
      <c r="B57" s="1" t="s">
        <v>74</v>
      </c>
      <c r="C57" t="str">
        <f t="shared" ca="1" si="1"/>
        <v>BCHIMP</v>
      </c>
      <c r="D57" t="str">
        <f t="shared" ca="1" si="2"/>
        <v>Alberta-BC Intertie - Import</v>
      </c>
      <c r="E57" s="31">
        <f ca="1">'Module C Corrected'!CW57-'Module C Initial'!CW57</f>
        <v>-1.3100000000000023</v>
      </c>
      <c r="F57" s="31">
        <f ca="1">'Module C Corrected'!CX57-'Module C Initial'!CX57</f>
        <v>-4.3299999999999272</v>
      </c>
      <c r="G57" s="31">
        <f ca="1">'Module C Corrected'!CY57-'Module C Initial'!CY57</f>
        <v>-64.639999999999418</v>
      </c>
      <c r="H57" s="31">
        <f ca="1">'Module C Corrected'!CZ57-'Module C Initial'!CZ57</f>
        <v>-45.940000000000509</v>
      </c>
      <c r="I57" s="31">
        <f ca="1">'Module C Corrected'!DA57-'Module C Initial'!DA57</f>
        <v>-1.4699999999999989</v>
      </c>
      <c r="J57" s="31">
        <f ca="1">'Module C Corrected'!DB57-'Module C Initial'!DB57</f>
        <v>-7.8299999999999272</v>
      </c>
      <c r="K57" s="31">
        <f ca="1">'Module C Corrected'!DC57-'Module C Initial'!DC57</f>
        <v>-66.040000000000873</v>
      </c>
      <c r="L57" s="31">
        <f ca="1">'Module C Corrected'!DD57-'Module C Initial'!DD57</f>
        <v>-5.9499999999999318</v>
      </c>
      <c r="M57" s="31">
        <f ca="1">'Module C Corrected'!DE57-'Module C Initial'!DE57</f>
        <v>-14.769999999999982</v>
      </c>
      <c r="N57" s="31">
        <f ca="1">'Module C Corrected'!DF57-'Module C Initial'!DF57</f>
        <v>-4.9800000000000182</v>
      </c>
      <c r="O57" s="31">
        <f ca="1">'Module C Corrected'!DG57-'Module C Initial'!DG57</f>
        <v>-12.039999999999964</v>
      </c>
      <c r="P57" s="31">
        <f ca="1">'Module C Corrected'!DH57-'Module C Initial'!DH57</f>
        <v>-8.5499999999999545</v>
      </c>
      <c r="Q57" s="32">
        <f ca="1">'Module C Corrected'!DI57-'Module C Initial'!DI57</f>
        <v>-6.0000000000000497E-2</v>
      </c>
      <c r="R57" s="32">
        <f ca="1">'Module C Corrected'!DJ57-'Module C Initial'!DJ57</f>
        <v>-0.21999999999999886</v>
      </c>
      <c r="S57" s="32">
        <f ca="1">'Module C Corrected'!DK57-'Module C Initial'!DK57</f>
        <v>-3.2299999999999613</v>
      </c>
      <c r="T57" s="32">
        <f ca="1">'Module C Corrected'!DL57-'Module C Initial'!DL57</f>
        <v>-2.3000000000000114</v>
      </c>
      <c r="U57" s="32">
        <f ca="1">'Module C Corrected'!DM57-'Module C Initial'!DM57</f>
        <v>-8.0000000000000071E-2</v>
      </c>
      <c r="V57" s="32">
        <f ca="1">'Module C Corrected'!DN57-'Module C Initial'!DN57</f>
        <v>-0.39999999999999858</v>
      </c>
      <c r="W57" s="32">
        <f ca="1">'Module C Corrected'!DO57-'Module C Initial'!DO57</f>
        <v>-3.3000000000000114</v>
      </c>
      <c r="X57" s="32">
        <f ca="1">'Module C Corrected'!DP57-'Module C Initial'!DP57</f>
        <v>-0.29999999999999716</v>
      </c>
      <c r="Y57" s="32">
        <f ca="1">'Module C Corrected'!DQ57-'Module C Initial'!DQ57</f>
        <v>-0.73999999999999488</v>
      </c>
      <c r="Z57" s="32">
        <f ca="1">'Module C Corrected'!DR57-'Module C Initial'!DR57</f>
        <v>-0.25</v>
      </c>
      <c r="AA57" s="32">
        <f ca="1">'Module C Corrected'!DS57-'Module C Initial'!DS57</f>
        <v>-0.60999999999999943</v>
      </c>
      <c r="AB57" s="32">
        <f ca="1">'Module C Corrected'!DT57-'Module C Initial'!DT57</f>
        <v>-0.43000000000000682</v>
      </c>
      <c r="AC57" s="31">
        <f ca="1">'Module C Corrected'!DU57-'Module C Initial'!DU57</f>
        <v>-0.23999999999999844</v>
      </c>
      <c r="AD57" s="31">
        <f ca="1">'Module C Corrected'!DV57-'Module C Initial'!DV57</f>
        <v>-0.79999999999999716</v>
      </c>
      <c r="AE57" s="31">
        <f ca="1">'Module C Corrected'!DW57-'Module C Initial'!DW57</f>
        <v>-11.759999999999991</v>
      </c>
      <c r="AF57" s="31">
        <f ca="1">'Module C Corrected'!DX57-'Module C Initial'!DX57</f>
        <v>-8.25</v>
      </c>
      <c r="AG57" s="31">
        <f ca="1">'Module C Corrected'!DY57-'Module C Initial'!DY57</f>
        <v>-0.26000000000000512</v>
      </c>
      <c r="AH57" s="31">
        <f ca="1">'Module C Corrected'!DZ57-'Module C Initial'!DZ57</f>
        <v>-1.3700000000000045</v>
      </c>
      <c r="AI57" s="31">
        <f ca="1">'Module C Corrected'!EA57-'Module C Initial'!EA57</f>
        <v>-11.409999999999854</v>
      </c>
      <c r="AJ57" s="31">
        <f ca="1">'Module C Corrected'!EB57-'Module C Initial'!EB57</f>
        <v>-1.0100000000000193</v>
      </c>
      <c r="AK57" s="31">
        <f ca="1">'Module C Corrected'!EC57-'Module C Initial'!EC57</f>
        <v>-2.4799999999999613</v>
      </c>
      <c r="AL57" s="31">
        <f ca="1">'Module C Corrected'!ED57-'Module C Initial'!ED57</f>
        <v>-0.81999999999999318</v>
      </c>
      <c r="AM57" s="31">
        <f ca="1">'Module C Corrected'!EE57-'Module C Initial'!EE57</f>
        <v>-1.9700000000000273</v>
      </c>
      <c r="AN57" s="31">
        <f ca="1">'Module C Corrected'!EF57-'Module C Initial'!EF57</f>
        <v>-1.3799999999999955</v>
      </c>
      <c r="AO57" s="32">
        <f t="shared" ca="1" si="29"/>
        <v>-1.6100000000000012</v>
      </c>
      <c r="AP57" s="32">
        <f t="shared" ca="1" si="29"/>
        <v>-5.3499999999999233</v>
      </c>
      <c r="AQ57" s="32">
        <f t="shared" ca="1" si="29"/>
        <v>-79.62999999999937</v>
      </c>
      <c r="AR57" s="32">
        <f t="shared" ca="1" si="29"/>
        <v>-56.490000000000521</v>
      </c>
      <c r="AS57" s="32">
        <f t="shared" ca="1" si="29"/>
        <v>-1.8100000000000041</v>
      </c>
      <c r="AT57" s="32">
        <f t="shared" ca="1" si="29"/>
        <v>-9.5999999999999304</v>
      </c>
      <c r="AU57" s="32">
        <f t="shared" ca="1" si="29"/>
        <v>-80.750000000000739</v>
      </c>
      <c r="AV57" s="32">
        <f t="shared" ca="1" si="29"/>
        <v>-7.2599999999999483</v>
      </c>
      <c r="AW57" s="32">
        <f t="shared" ca="1" si="29"/>
        <v>-17.989999999999938</v>
      </c>
      <c r="AX57" s="32">
        <f t="shared" ca="1" si="29"/>
        <v>-6.0500000000000114</v>
      </c>
      <c r="AY57" s="32">
        <f t="shared" ca="1" si="29"/>
        <v>-14.61999999999999</v>
      </c>
      <c r="AZ57" s="32">
        <f t="shared" ca="1" si="29"/>
        <v>-10.359999999999957</v>
      </c>
      <c r="BA57" s="31">
        <f t="shared" ca="1" si="27"/>
        <v>-0.03</v>
      </c>
      <c r="BB57" s="31">
        <f t="shared" ca="1" si="4"/>
        <v>-0.09</v>
      </c>
      <c r="BC57" s="31">
        <f t="shared" ca="1" si="5"/>
        <v>-1.29</v>
      </c>
      <c r="BD57" s="31">
        <f t="shared" ca="1" si="6"/>
        <v>-0.92</v>
      </c>
      <c r="BE57" s="31">
        <f t="shared" ca="1" si="7"/>
        <v>-0.03</v>
      </c>
      <c r="BF57" s="31">
        <f t="shared" ca="1" si="8"/>
        <v>-0.16</v>
      </c>
      <c r="BG57" s="31">
        <f t="shared" ca="1" si="9"/>
        <v>-1.32</v>
      </c>
      <c r="BH57" s="31">
        <f t="shared" ca="1" si="10"/>
        <v>-0.12</v>
      </c>
      <c r="BI57" s="31">
        <f t="shared" ca="1" si="11"/>
        <v>-0.3</v>
      </c>
      <c r="BJ57" s="31">
        <f t="shared" ca="1" si="12"/>
        <v>-0.1</v>
      </c>
      <c r="BK57" s="31">
        <f t="shared" ca="1" si="13"/>
        <v>-0.24</v>
      </c>
      <c r="BL57" s="31">
        <f t="shared" ca="1" si="14"/>
        <v>-0.17</v>
      </c>
      <c r="BM57" s="32">
        <f t="shared" ca="1" si="28"/>
        <v>-1.6400000000000012</v>
      </c>
      <c r="BN57" s="32">
        <f t="shared" ca="1" si="15"/>
        <v>-5.4399999999999231</v>
      </c>
      <c r="BO57" s="32">
        <f t="shared" ca="1" si="16"/>
        <v>-80.919999999999376</v>
      </c>
      <c r="BP57" s="32">
        <f t="shared" ca="1" si="17"/>
        <v>-57.410000000000522</v>
      </c>
      <c r="BQ57" s="32">
        <f t="shared" ca="1" si="18"/>
        <v>-1.8400000000000041</v>
      </c>
      <c r="BR57" s="32">
        <f t="shared" ca="1" si="19"/>
        <v>-9.7599999999999305</v>
      </c>
      <c r="BS57" s="32">
        <f t="shared" ca="1" si="20"/>
        <v>-82.070000000000732</v>
      </c>
      <c r="BT57" s="32">
        <f t="shared" ca="1" si="21"/>
        <v>-7.3799999999999484</v>
      </c>
      <c r="BU57" s="32">
        <f t="shared" ca="1" si="22"/>
        <v>-18.289999999999939</v>
      </c>
      <c r="BV57" s="32">
        <f t="shared" ca="1" si="23"/>
        <v>-6.150000000000011</v>
      </c>
      <c r="BW57" s="32">
        <f t="shared" ca="1" si="24"/>
        <v>-14.859999999999991</v>
      </c>
      <c r="BX57" s="32">
        <f t="shared" ca="1" si="25"/>
        <v>-10.529999999999957</v>
      </c>
    </row>
    <row r="58" spans="1:76" x14ac:dyDescent="0.25">
      <c r="A58" t="s">
        <v>478</v>
      </c>
      <c r="B58" s="1" t="s">
        <v>66</v>
      </c>
      <c r="C58" t="str">
        <f t="shared" ca="1" si="1"/>
        <v>BCHIMP</v>
      </c>
      <c r="D58" t="str">
        <f t="shared" ca="1" si="2"/>
        <v>Alberta-BC Intertie - Import</v>
      </c>
      <c r="E58" s="31">
        <f ca="1">'Module C Corrected'!CW58-'Module C Initial'!CW58</f>
        <v>-401.94000000000233</v>
      </c>
      <c r="F58" s="31">
        <f ca="1">'Module C Corrected'!CX58-'Module C Initial'!CX58</f>
        <v>-1031.2699999999895</v>
      </c>
      <c r="G58" s="31">
        <f ca="1">'Module C Corrected'!CY58-'Module C Initial'!CY58</f>
        <v>-429.9600000000064</v>
      </c>
      <c r="H58" s="31">
        <f ca="1">'Module C Corrected'!CZ58-'Module C Initial'!CZ58</f>
        <v>-188.43999999999869</v>
      </c>
      <c r="I58" s="31">
        <f ca="1">'Module C Corrected'!DA58-'Module C Initial'!DA58</f>
        <v>-262.27999999999884</v>
      </c>
      <c r="J58" s="31">
        <f ca="1">'Module C Corrected'!DB58-'Module C Initial'!DB58</f>
        <v>-377.55999999999767</v>
      </c>
      <c r="K58" s="31">
        <f ca="1">'Module C Corrected'!DC58-'Module C Initial'!DC58</f>
        <v>-1861.1300000000047</v>
      </c>
      <c r="L58" s="31">
        <f ca="1">'Module C Corrected'!DD58-'Module C Initial'!DD58</f>
        <v>-445.59999999999854</v>
      </c>
      <c r="M58" s="31">
        <f ca="1">'Module C Corrected'!DE58-'Module C Initial'!DE58</f>
        <v>-103.89999999999964</v>
      </c>
      <c r="N58" s="31">
        <f ca="1">'Module C Corrected'!DF58-'Module C Initial'!DF58</f>
        <v>-143.83000000000175</v>
      </c>
      <c r="O58" s="31">
        <f ca="1">'Module C Corrected'!DG58-'Module C Initial'!DG58</f>
        <v>-269.94000000000233</v>
      </c>
      <c r="P58" s="31">
        <f ca="1">'Module C Corrected'!DH58-'Module C Initial'!DH58</f>
        <v>-218.7799999999952</v>
      </c>
      <c r="Q58" s="32">
        <f ca="1">'Module C Corrected'!DI58-'Module C Initial'!DI58</f>
        <v>-20.090000000000146</v>
      </c>
      <c r="R58" s="32">
        <f ca="1">'Module C Corrected'!DJ58-'Module C Initial'!DJ58</f>
        <v>-51.570000000000618</v>
      </c>
      <c r="S58" s="32">
        <f ca="1">'Module C Corrected'!DK58-'Module C Initial'!DK58</f>
        <v>-21.490000000000236</v>
      </c>
      <c r="T58" s="32">
        <f ca="1">'Module C Corrected'!DL58-'Module C Initial'!DL58</f>
        <v>-9.4199999999998454</v>
      </c>
      <c r="U58" s="32">
        <f ca="1">'Module C Corrected'!DM58-'Module C Initial'!DM58</f>
        <v>-13.119999999999891</v>
      </c>
      <c r="V58" s="32">
        <f ca="1">'Module C Corrected'!DN58-'Module C Initial'!DN58</f>
        <v>-18.880000000000109</v>
      </c>
      <c r="W58" s="32">
        <f ca="1">'Module C Corrected'!DO58-'Module C Initial'!DO58</f>
        <v>-93.059999999999491</v>
      </c>
      <c r="X58" s="32">
        <f ca="1">'Module C Corrected'!DP58-'Module C Initial'!DP58</f>
        <v>-22.279999999999745</v>
      </c>
      <c r="Y58" s="32">
        <f ca="1">'Module C Corrected'!DQ58-'Module C Initial'!DQ58</f>
        <v>-5.1899999999999409</v>
      </c>
      <c r="Z58" s="32">
        <f ca="1">'Module C Corrected'!DR58-'Module C Initial'!DR58</f>
        <v>-7.1900000000000546</v>
      </c>
      <c r="AA58" s="32">
        <f ca="1">'Module C Corrected'!DS58-'Module C Initial'!DS58</f>
        <v>-13.5</v>
      </c>
      <c r="AB58" s="32">
        <f ca="1">'Module C Corrected'!DT58-'Module C Initial'!DT58</f>
        <v>-10.940000000000055</v>
      </c>
      <c r="AC58" s="31">
        <f ca="1">'Module C Corrected'!DU58-'Module C Initial'!DU58</f>
        <v>-74.930000000000291</v>
      </c>
      <c r="AD58" s="31">
        <f ca="1">'Module C Corrected'!DV58-'Module C Initial'!DV58</f>
        <v>-189.82999999999811</v>
      </c>
      <c r="AE58" s="31">
        <f ca="1">'Module C Corrected'!DW58-'Module C Initial'!DW58</f>
        <v>-78.239999999999782</v>
      </c>
      <c r="AF58" s="31">
        <f ca="1">'Module C Corrected'!DX58-'Module C Initial'!DX58</f>
        <v>-33.850000000000364</v>
      </c>
      <c r="AG58" s="31">
        <f ca="1">'Module C Corrected'!DY58-'Module C Initial'!DY58</f>
        <v>-46.520000000000437</v>
      </c>
      <c r="AH58" s="31">
        <f ca="1">'Module C Corrected'!DZ58-'Module C Initial'!DZ58</f>
        <v>-66.079999999999927</v>
      </c>
      <c r="AI58" s="31">
        <f ca="1">'Module C Corrected'!EA58-'Module C Initial'!EA58</f>
        <v>-321.55999999999767</v>
      </c>
      <c r="AJ58" s="31">
        <f ca="1">'Module C Corrected'!EB58-'Module C Initial'!EB58</f>
        <v>-75.949999999998909</v>
      </c>
      <c r="AK58" s="31">
        <f ca="1">'Module C Corrected'!EC58-'Module C Initial'!EC58</f>
        <v>-17.4699999999998</v>
      </c>
      <c r="AL58" s="31">
        <f ca="1">'Module C Corrected'!ED58-'Module C Initial'!ED58</f>
        <v>-23.860000000000127</v>
      </c>
      <c r="AM58" s="31">
        <f ca="1">'Module C Corrected'!EE58-'Module C Initial'!EE58</f>
        <v>-44.140000000000327</v>
      </c>
      <c r="AN58" s="31">
        <f ca="1">'Module C Corrected'!EF58-'Module C Initial'!EF58</f>
        <v>-35.270000000000437</v>
      </c>
      <c r="AO58" s="32">
        <f t="shared" ca="1" si="29"/>
        <v>-496.96000000000276</v>
      </c>
      <c r="AP58" s="32">
        <f t="shared" ca="1" si="29"/>
        <v>-1272.6699999999882</v>
      </c>
      <c r="AQ58" s="32">
        <f t="shared" ca="1" si="29"/>
        <v>-529.69000000000642</v>
      </c>
      <c r="AR58" s="32">
        <f t="shared" ca="1" si="29"/>
        <v>-231.7099999999989</v>
      </c>
      <c r="AS58" s="32">
        <f t="shared" ca="1" si="29"/>
        <v>-321.91999999999916</v>
      </c>
      <c r="AT58" s="32">
        <f t="shared" ca="1" si="29"/>
        <v>-462.51999999999771</v>
      </c>
      <c r="AU58" s="32">
        <f t="shared" ca="1" si="29"/>
        <v>-2275.7500000000018</v>
      </c>
      <c r="AV58" s="32">
        <f t="shared" ca="1" si="29"/>
        <v>-543.8299999999972</v>
      </c>
      <c r="AW58" s="32">
        <f t="shared" ca="1" si="29"/>
        <v>-126.55999999999938</v>
      </c>
      <c r="AX58" s="32">
        <f t="shared" ca="1" si="29"/>
        <v>-174.88000000000193</v>
      </c>
      <c r="AY58" s="32">
        <f t="shared" ca="1" si="29"/>
        <v>-327.58000000000266</v>
      </c>
      <c r="AZ58" s="32">
        <f t="shared" ca="1" si="29"/>
        <v>-264.98999999999569</v>
      </c>
      <c r="BA58" s="31">
        <f t="shared" ca="1" si="27"/>
        <v>-8.0399999999999991</v>
      </c>
      <c r="BB58" s="31">
        <f t="shared" ca="1" si="4"/>
        <v>-20.62</v>
      </c>
      <c r="BC58" s="31">
        <f t="shared" ca="1" si="5"/>
        <v>-8.6</v>
      </c>
      <c r="BD58" s="31">
        <f t="shared" ca="1" si="6"/>
        <v>-3.77</v>
      </c>
      <c r="BE58" s="31">
        <f t="shared" ca="1" si="7"/>
        <v>-5.24</v>
      </c>
      <c r="BF58" s="31">
        <f t="shared" ca="1" si="8"/>
        <v>-7.55</v>
      </c>
      <c r="BG58" s="31">
        <f t="shared" ca="1" si="9"/>
        <v>-37.21</v>
      </c>
      <c r="BH58" s="31">
        <f t="shared" ca="1" si="10"/>
        <v>-8.91</v>
      </c>
      <c r="BI58" s="31">
        <f t="shared" ca="1" si="11"/>
        <v>-2.08</v>
      </c>
      <c r="BJ58" s="31">
        <f t="shared" ca="1" si="12"/>
        <v>-2.88</v>
      </c>
      <c r="BK58" s="31">
        <f t="shared" ca="1" si="13"/>
        <v>-5.4</v>
      </c>
      <c r="BL58" s="31">
        <f t="shared" ca="1" si="14"/>
        <v>-4.37</v>
      </c>
      <c r="BM58" s="32">
        <f t="shared" ca="1" si="28"/>
        <v>-505.00000000000279</v>
      </c>
      <c r="BN58" s="32">
        <f t="shared" ca="1" si="15"/>
        <v>-1293.2899999999881</v>
      </c>
      <c r="BO58" s="32">
        <f t="shared" ca="1" si="16"/>
        <v>-538.29000000000644</v>
      </c>
      <c r="BP58" s="32">
        <f t="shared" ca="1" si="17"/>
        <v>-235.47999999999891</v>
      </c>
      <c r="BQ58" s="32">
        <f t="shared" ca="1" si="18"/>
        <v>-327.15999999999917</v>
      </c>
      <c r="BR58" s="32">
        <f t="shared" ca="1" si="19"/>
        <v>-470.06999999999772</v>
      </c>
      <c r="BS58" s="32">
        <f t="shared" ca="1" si="20"/>
        <v>-2312.9600000000019</v>
      </c>
      <c r="BT58" s="32">
        <f t="shared" ca="1" si="21"/>
        <v>-552.73999999999717</v>
      </c>
      <c r="BU58" s="32">
        <f t="shared" ca="1" si="22"/>
        <v>-128.63999999999939</v>
      </c>
      <c r="BV58" s="32">
        <f t="shared" ca="1" si="23"/>
        <v>-177.76000000000192</v>
      </c>
      <c r="BW58" s="32">
        <f t="shared" ca="1" si="24"/>
        <v>-332.98000000000263</v>
      </c>
      <c r="BX58" s="32">
        <f t="shared" ca="1" si="25"/>
        <v>-269.35999999999569</v>
      </c>
    </row>
    <row r="59" spans="1:76" x14ac:dyDescent="0.25">
      <c r="A59" t="s">
        <v>478</v>
      </c>
      <c r="B59" s="1" t="s">
        <v>67</v>
      </c>
      <c r="C59" t="str">
        <f t="shared" ca="1" si="1"/>
        <v>BCHEXP</v>
      </c>
      <c r="D59" t="str">
        <f t="shared" ca="1" si="2"/>
        <v>Alberta-BC Intertie - Export</v>
      </c>
      <c r="E59" s="31">
        <f ca="1">'Module C Corrected'!CW59-'Module C Initial'!CW59</f>
        <v>-2.6800000000000068</v>
      </c>
      <c r="F59" s="31">
        <f ca="1">'Module C Corrected'!CX59-'Module C Initial'!CX59</f>
        <v>0</v>
      </c>
      <c r="G59" s="31">
        <f ca="1">'Module C Corrected'!CY59-'Module C Initial'!CY59</f>
        <v>0</v>
      </c>
      <c r="H59" s="31">
        <f ca="1">'Module C Corrected'!CZ59-'Module C Initial'!CZ59</f>
        <v>0</v>
      </c>
      <c r="I59" s="31">
        <f ca="1">'Module C Corrected'!DA59-'Module C Initial'!DA59</f>
        <v>0</v>
      </c>
      <c r="J59" s="31">
        <f ca="1">'Module C Corrected'!DB59-'Module C Initial'!DB59</f>
        <v>0</v>
      </c>
      <c r="K59" s="31">
        <f ca="1">'Module C Corrected'!DC59-'Module C Initial'!DC59</f>
        <v>0</v>
      </c>
      <c r="L59" s="31">
        <f ca="1">'Module C Corrected'!DD59-'Module C Initial'!DD59</f>
        <v>0</v>
      </c>
      <c r="M59" s="31">
        <f ca="1">'Module C Corrected'!DE59-'Module C Initial'!DE59</f>
        <v>0</v>
      </c>
      <c r="N59" s="31">
        <f ca="1">'Module C Corrected'!DF59-'Module C Initial'!DF59</f>
        <v>0</v>
      </c>
      <c r="O59" s="31">
        <f ca="1">'Module C Corrected'!DG59-'Module C Initial'!DG59</f>
        <v>0</v>
      </c>
      <c r="P59" s="31">
        <f ca="1">'Module C Corrected'!DH59-'Module C Initial'!DH59</f>
        <v>0</v>
      </c>
      <c r="Q59" s="32">
        <f ca="1">'Module C Corrected'!DI59-'Module C Initial'!DI59</f>
        <v>-0.12999999999999989</v>
      </c>
      <c r="R59" s="32">
        <f ca="1">'Module C Corrected'!DJ59-'Module C Initial'!DJ59</f>
        <v>0</v>
      </c>
      <c r="S59" s="32">
        <f ca="1">'Module C Corrected'!DK59-'Module C Initial'!DK59</f>
        <v>0</v>
      </c>
      <c r="T59" s="32">
        <f ca="1">'Module C Corrected'!DL59-'Module C Initial'!DL59</f>
        <v>0</v>
      </c>
      <c r="U59" s="32">
        <f ca="1">'Module C Corrected'!DM59-'Module C Initial'!DM59</f>
        <v>0</v>
      </c>
      <c r="V59" s="32">
        <f ca="1">'Module C Corrected'!DN59-'Module C Initial'!DN59</f>
        <v>0</v>
      </c>
      <c r="W59" s="32">
        <f ca="1">'Module C Corrected'!DO59-'Module C Initial'!DO59</f>
        <v>0</v>
      </c>
      <c r="X59" s="32">
        <f ca="1">'Module C Corrected'!DP59-'Module C Initial'!DP59</f>
        <v>0</v>
      </c>
      <c r="Y59" s="32">
        <f ca="1">'Module C Corrected'!DQ59-'Module C Initial'!DQ59</f>
        <v>0</v>
      </c>
      <c r="Z59" s="32">
        <f ca="1">'Module C Corrected'!DR59-'Module C Initial'!DR59</f>
        <v>0</v>
      </c>
      <c r="AA59" s="32">
        <f ca="1">'Module C Corrected'!DS59-'Module C Initial'!DS59</f>
        <v>0</v>
      </c>
      <c r="AB59" s="32">
        <f ca="1">'Module C Corrected'!DT59-'Module C Initial'!DT59</f>
        <v>0</v>
      </c>
      <c r="AC59" s="31">
        <f ca="1">'Module C Corrected'!DU59-'Module C Initial'!DU59</f>
        <v>-0.5</v>
      </c>
      <c r="AD59" s="31">
        <f ca="1">'Module C Corrected'!DV59-'Module C Initial'!DV59</f>
        <v>0</v>
      </c>
      <c r="AE59" s="31">
        <f ca="1">'Module C Corrected'!DW59-'Module C Initial'!DW59</f>
        <v>0</v>
      </c>
      <c r="AF59" s="31">
        <f ca="1">'Module C Corrected'!DX59-'Module C Initial'!DX59</f>
        <v>0</v>
      </c>
      <c r="AG59" s="31">
        <f ca="1">'Module C Corrected'!DY59-'Module C Initial'!DY59</f>
        <v>0</v>
      </c>
      <c r="AH59" s="31">
        <f ca="1">'Module C Corrected'!DZ59-'Module C Initial'!DZ59</f>
        <v>0</v>
      </c>
      <c r="AI59" s="31">
        <f ca="1">'Module C Corrected'!EA59-'Module C Initial'!EA59</f>
        <v>0</v>
      </c>
      <c r="AJ59" s="31">
        <f ca="1">'Module C Corrected'!EB59-'Module C Initial'!EB59</f>
        <v>0</v>
      </c>
      <c r="AK59" s="31">
        <f ca="1">'Module C Corrected'!EC59-'Module C Initial'!EC59</f>
        <v>0</v>
      </c>
      <c r="AL59" s="31">
        <f ca="1">'Module C Corrected'!ED59-'Module C Initial'!ED59</f>
        <v>0</v>
      </c>
      <c r="AM59" s="31">
        <f ca="1">'Module C Corrected'!EE59-'Module C Initial'!EE59</f>
        <v>0</v>
      </c>
      <c r="AN59" s="31">
        <f ca="1">'Module C Corrected'!EF59-'Module C Initial'!EF59</f>
        <v>0</v>
      </c>
      <c r="AO59" s="32">
        <f t="shared" ca="1" si="29"/>
        <v>-3.3100000000000067</v>
      </c>
      <c r="AP59" s="32">
        <f t="shared" ca="1" si="29"/>
        <v>0</v>
      </c>
      <c r="AQ59" s="32">
        <f t="shared" ca="1" si="29"/>
        <v>0</v>
      </c>
      <c r="AR59" s="32">
        <f t="shared" ca="1" si="29"/>
        <v>0</v>
      </c>
      <c r="AS59" s="32">
        <f t="shared" ca="1" si="29"/>
        <v>0</v>
      </c>
      <c r="AT59" s="32">
        <f t="shared" ca="1" si="29"/>
        <v>0</v>
      </c>
      <c r="AU59" s="32">
        <f t="shared" ca="1" si="29"/>
        <v>0</v>
      </c>
      <c r="AV59" s="32">
        <f t="shared" ca="1" si="29"/>
        <v>0</v>
      </c>
      <c r="AW59" s="32">
        <f t="shared" ca="1" si="29"/>
        <v>0</v>
      </c>
      <c r="AX59" s="32">
        <f t="shared" ca="1" si="29"/>
        <v>0</v>
      </c>
      <c r="AY59" s="32">
        <f t="shared" ca="1" si="29"/>
        <v>0</v>
      </c>
      <c r="AZ59" s="32">
        <f t="shared" ca="1" si="29"/>
        <v>0</v>
      </c>
      <c r="BA59" s="31">
        <f t="shared" ca="1" si="27"/>
        <v>-0.05</v>
      </c>
      <c r="BB59" s="31">
        <f t="shared" ca="1" si="4"/>
        <v>0</v>
      </c>
      <c r="BC59" s="31">
        <f t="shared" ca="1" si="5"/>
        <v>0</v>
      </c>
      <c r="BD59" s="31">
        <f t="shared" ca="1" si="6"/>
        <v>0</v>
      </c>
      <c r="BE59" s="31">
        <f t="shared" ca="1" si="7"/>
        <v>0</v>
      </c>
      <c r="BF59" s="31">
        <f t="shared" ca="1" si="8"/>
        <v>0</v>
      </c>
      <c r="BG59" s="31">
        <f t="shared" ca="1" si="9"/>
        <v>0</v>
      </c>
      <c r="BH59" s="31">
        <f t="shared" ca="1" si="10"/>
        <v>0</v>
      </c>
      <c r="BI59" s="31">
        <f t="shared" ca="1" si="11"/>
        <v>0</v>
      </c>
      <c r="BJ59" s="31">
        <f t="shared" ca="1" si="12"/>
        <v>0</v>
      </c>
      <c r="BK59" s="31">
        <f t="shared" ca="1" si="13"/>
        <v>0</v>
      </c>
      <c r="BL59" s="31">
        <f t="shared" ca="1" si="14"/>
        <v>0</v>
      </c>
      <c r="BM59" s="32">
        <f t="shared" ca="1" si="28"/>
        <v>-3.3600000000000065</v>
      </c>
      <c r="BN59" s="32">
        <f t="shared" ca="1" si="15"/>
        <v>0</v>
      </c>
      <c r="BO59" s="32">
        <f t="shared" ca="1" si="16"/>
        <v>0</v>
      </c>
      <c r="BP59" s="32">
        <f t="shared" ca="1" si="17"/>
        <v>0</v>
      </c>
      <c r="BQ59" s="32">
        <f t="shared" ca="1" si="18"/>
        <v>0</v>
      </c>
      <c r="BR59" s="32">
        <f t="shared" ca="1" si="19"/>
        <v>0</v>
      </c>
      <c r="BS59" s="32">
        <f t="shared" ca="1" si="20"/>
        <v>0</v>
      </c>
      <c r="BT59" s="32">
        <f t="shared" ca="1" si="21"/>
        <v>0</v>
      </c>
      <c r="BU59" s="32">
        <f t="shared" ca="1" si="22"/>
        <v>0</v>
      </c>
      <c r="BV59" s="32">
        <f t="shared" ca="1" si="23"/>
        <v>0</v>
      </c>
      <c r="BW59" s="32">
        <f t="shared" ca="1" si="24"/>
        <v>0</v>
      </c>
      <c r="BX59" s="32">
        <f t="shared" ca="1" si="25"/>
        <v>0</v>
      </c>
    </row>
    <row r="60" spans="1:76" x14ac:dyDescent="0.25">
      <c r="A60" t="s">
        <v>479</v>
      </c>
      <c r="B60" s="1" t="s">
        <v>68</v>
      </c>
      <c r="C60" t="str">
        <f t="shared" ca="1" si="1"/>
        <v>EGC1</v>
      </c>
      <c r="D60" t="str">
        <f t="shared" ca="1" si="2"/>
        <v>Shepard</v>
      </c>
      <c r="E60" s="31">
        <f ca="1">'Module C Corrected'!CW60-'Module C Initial'!CW60</f>
        <v>0</v>
      </c>
      <c r="F60" s="31">
        <f ca="1">'Module C Corrected'!CX60-'Module C Initial'!CX60</f>
        <v>0</v>
      </c>
      <c r="G60" s="31">
        <f ca="1">'Module C Corrected'!CY60-'Module C Initial'!CY60</f>
        <v>0</v>
      </c>
      <c r="H60" s="31">
        <f ca="1">'Module C Corrected'!CZ60-'Module C Initial'!CZ60</f>
        <v>0</v>
      </c>
      <c r="I60" s="31">
        <f ca="1">'Module C Corrected'!DA60-'Module C Initial'!DA60</f>
        <v>0</v>
      </c>
      <c r="J60" s="31">
        <f ca="1">'Module C Corrected'!DB60-'Module C Initial'!DB60</f>
        <v>0</v>
      </c>
      <c r="K60" s="31">
        <f ca="1">'Module C Corrected'!DC60-'Module C Initial'!DC60</f>
        <v>0</v>
      </c>
      <c r="L60" s="31">
        <f ca="1">'Module C Corrected'!DD60-'Module C Initial'!DD60</f>
        <v>0</v>
      </c>
      <c r="M60" s="31">
        <f ca="1">'Module C Corrected'!DE60-'Module C Initial'!DE60</f>
        <v>-34.3799999999992</v>
      </c>
      <c r="N60" s="31">
        <f ca="1">'Module C Corrected'!DF60-'Module C Initial'!DF60</f>
        <v>-190.19000000000233</v>
      </c>
      <c r="O60" s="31">
        <f ca="1">'Module C Corrected'!DG60-'Module C Initial'!DG60</f>
        <v>0</v>
      </c>
      <c r="P60" s="31">
        <f ca="1">'Module C Corrected'!DH60-'Module C Initial'!DH60</f>
        <v>-52.489999999999782</v>
      </c>
      <c r="Q60" s="32">
        <f ca="1">'Module C Corrected'!DI60-'Module C Initial'!DI60</f>
        <v>0</v>
      </c>
      <c r="R60" s="32">
        <f ca="1">'Module C Corrected'!DJ60-'Module C Initial'!DJ60</f>
        <v>0</v>
      </c>
      <c r="S60" s="32">
        <f ca="1">'Module C Corrected'!DK60-'Module C Initial'!DK60</f>
        <v>0</v>
      </c>
      <c r="T60" s="32">
        <f ca="1">'Module C Corrected'!DL60-'Module C Initial'!DL60</f>
        <v>0</v>
      </c>
      <c r="U60" s="32">
        <f ca="1">'Module C Corrected'!DM60-'Module C Initial'!DM60</f>
        <v>0</v>
      </c>
      <c r="V60" s="32">
        <f ca="1">'Module C Corrected'!DN60-'Module C Initial'!DN60</f>
        <v>0</v>
      </c>
      <c r="W60" s="32">
        <f ca="1">'Module C Corrected'!DO60-'Module C Initial'!DO60</f>
        <v>0</v>
      </c>
      <c r="X60" s="32">
        <f ca="1">'Module C Corrected'!DP60-'Module C Initial'!DP60</f>
        <v>0</v>
      </c>
      <c r="Y60" s="32">
        <f ca="1">'Module C Corrected'!DQ60-'Module C Initial'!DQ60</f>
        <v>-1.7199999999999989</v>
      </c>
      <c r="Z60" s="32">
        <f ca="1">'Module C Corrected'!DR60-'Module C Initial'!DR60</f>
        <v>-9.5099999999999909</v>
      </c>
      <c r="AA60" s="32">
        <f ca="1">'Module C Corrected'!DS60-'Module C Initial'!DS60</f>
        <v>0</v>
      </c>
      <c r="AB60" s="32">
        <f ca="1">'Module C Corrected'!DT60-'Module C Initial'!DT60</f>
        <v>-2.6199999999999477</v>
      </c>
      <c r="AC60" s="31">
        <f ca="1">'Module C Corrected'!DU60-'Module C Initial'!DU60</f>
        <v>0</v>
      </c>
      <c r="AD60" s="31">
        <f ca="1">'Module C Corrected'!DV60-'Module C Initial'!DV60</f>
        <v>0</v>
      </c>
      <c r="AE60" s="31">
        <f ca="1">'Module C Corrected'!DW60-'Module C Initial'!DW60</f>
        <v>0</v>
      </c>
      <c r="AF60" s="31">
        <f ca="1">'Module C Corrected'!DX60-'Module C Initial'!DX60</f>
        <v>0</v>
      </c>
      <c r="AG60" s="31">
        <f ca="1">'Module C Corrected'!DY60-'Module C Initial'!DY60</f>
        <v>0</v>
      </c>
      <c r="AH60" s="31">
        <f ca="1">'Module C Corrected'!DZ60-'Module C Initial'!DZ60</f>
        <v>0</v>
      </c>
      <c r="AI60" s="31">
        <f ca="1">'Module C Corrected'!EA60-'Module C Initial'!EA60</f>
        <v>0</v>
      </c>
      <c r="AJ60" s="31">
        <f ca="1">'Module C Corrected'!EB60-'Module C Initial'!EB60</f>
        <v>0</v>
      </c>
      <c r="AK60" s="31">
        <f ca="1">'Module C Corrected'!EC60-'Module C Initial'!EC60</f>
        <v>-5.7799999999999727</v>
      </c>
      <c r="AL60" s="31">
        <f ca="1">'Module C Corrected'!ED60-'Module C Initial'!ED60</f>
        <v>-31.539999999999964</v>
      </c>
      <c r="AM60" s="31">
        <f ca="1">'Module C Corrected'!EE60-'Module C Initial'!EE60</f>
        <v>0</v>
      </c>
      <c r="AN60" s="31">
        <f ca="1">'Module C Corrected'!EF60-'Module C Initial'!EF60</f>
        <v>-8.4600000000000364</v>
      </c>
      <c r="AO60" s="32">
        <f t="shared" ca="1" si="29"/>
        <v>0</v>
      </c>
      <c r="AP60" s="32">
        <f t="shared" ca="1" si="29"/>
        <v>0</v>
      </c>
      <c r="AQ60" s="32">
        <f t="shared" ca="1" si="29"/>
        <v>0</v>
      </c>
      <c r="AR60" s="32">
        <f t="shared" ca="1" si="29"/>
        <v>0</v>
      </c>
      <c r="AS60" s="32">
        <f t="shared" ca="1" si="29"/>
        <v>0</v>
      </c>
      <c r="AT60" s="32">
        <f t="shared" ca="1" si="29"/>
        <v>0</v>
      </c>
      <c r="AU60" s="32">
        <f t="shared" ca="1" si="29"/>
        <v>0</v>
      </c>
      <c r="AV60" s="32">
        <f t="shared" ca="1" si="29"/>
        <v>0</v>
      </c>
      <c r="AW60" s="32">
        <f t="shared" ca="1" si="29"/>
        <v>-41.879999999999171</v>
      </c>
      <c r="AX60" s="32">
        <f t="shared" ca="1" si="29"/>
        <v>-231.24000000000228</v>
      </c>
      <c r="AY60" s="32">
        <f t="shared" ca="1" si="29"/>
        <v>0</v>
      </c>
      <c r="AZ60" s="32">
        <f t="shared" ca="1" si="29"/>
        <v>-63.569999999999766</v>
      </c>
      <c r="BA60" s="31">
        <f t="shared" ca="1" si="27"/>
        <v>0</v>
      </c>
      <c r="BB60" s="31">
        <f t="shared" ca="1" si="4"/>
        <v>0</v>
      </c>
      <c r="BC60" s="31">
        <f t="shared" ca="1" si="5"/>
        <v>0</v>
      </c>
      <c r="BD60" s="31">
        <f t="shared" ca="1" si="6"/>
        <v>0</v>
      </c>
      <c r="BE60" s="31">
        <f t="shared" ca="1" si="7"/>
        <v>0</v>
      </c>
      <c r="BF60" s="31">
        <f t="shared" ca="1" si="8"/>
        <v>0</v>
      </c>
      <c r="BG60" s="31">
        <f t="shared" ca="1" si="9"/>
        <v>0</v>
      </c>
      <c r="BH60" s="31">
        <f t="shared" ca="1" si="10"/>
        <v>0</v>
      </c>
      <c r="BI60" s="31">
        <f t="shared" ca="1" si="11"/>
        <v>-0.69</v>
      </c>
      <c r="BJ60" s="31">
        <f t="shared" ca="1" si="12"/>
        <v>-3.8</v>
      </c>
      <c r="BK60" s="31">
        <f t="shared" ca="1" si="13"/>
        <v>0</v>
      </c>
      <c r="BL60" s="31">
        <f t="shared" ca="1" si="14"/>
        <v>-1.05</v>
      </c>
      <c r="BM60" s="32">
        <f t="shared" ca="1" si="28"/>
        <v>0</v>
      </c>
      <c r="BN60" s="32">
        <f t="shared" ca="1" si="15"/>
        <v>0</v>
      </c>
      <c r="BO60" s="32">
        <f t="shared" ca="1" si="16"/>
        <v>0</v>
      </c>
      <c r="BP60" s="32">
        <f t="shared" ca="1" si="17"/>
        <v>0</v>
      </c>
      <c r="BQ60" s="32">
        <f t="shared" ca="1" si="18"/>
        <v>0</v>
      </c>
      <c r="BR60" s="32">
        <f t="shared" ca="1" si="19"/>
        <v>0</v>
      </c>
      <c r="BS60" s="32">
        <f t="shared" ca="1" si="20"/>
        <v>0</v>
      </c>
      <c r="BT60" s="32">
        <f t="shared" ca="1" si="21"/>
        <v>0</v>
      </c>
      <c r="BU60" s="32">
        <f t="shared" ca="1" si="22"/>
        <v>-42.569999999999169</v>
      </c>
      <c r="BV60" s="32">
        <f t="shared" ca="1" si="23"/>
        <v>-235.04000000000229</v>
      </c>
      <c r="BW60" s="32">
        <f t="shared" ca="1" si="24"/>
        <v>0</v>
      </c>
      <c r="BX60" s="32">
        <f t="shared" ca="1" si="25"/>
        <v>-64.619999999999763</v>
      </c>
    </row>
    <row r="61" spans="1:76" x14ac:dyDescent="0.25">
      <c r="A61" t="s">
        <v>477</v>
      </c>
      <c r="B61" s="1" t="s">
        <v>77</v>
      </c>
      <c r="C61" t="str">
        <f t="shared" ca="1" si="1"/>
        <v>BCHEXP</v>
      </c>
      <c r="D61" t="str">
        <f t="shared" ca="1" si="2"/>
        <v>Alberta-BC Intertie - Export</v>
      </c>
      <c r="E61" s="31">
        <f ca="1">'Module C Corrected'!CW61-'Module C Initial'!CW61</f>
        <v>-1.8700000000000045</v>
      </c>
      <c r="F61" s="31">
        <f ca="1">'Module C Corrected'!CX61-'Module C Initial'!CX61</f>
        <v>-0.2900000000000027</v>
      </c>
      <c r="G61" s="31">
        <f ca="1">'Module C Corrected'!CY61-'Module C Initial'!CY61</f>
        <v>0</v>
      </c>
      <c r="H61" s="31">
        <f ca="1">'Module C Corrected'!CZ61-'Module C Initial'!CZ61</f>
        <v>0</v>
      </c>
      <c r="I61" s="31">
        <f ca="1">'Module C Corrected'!DA61-'Module C Initial'!DA61</f>
        <v>-1.0099999999999909</v>
      </c>
      <c r="J61" s="31">
        <f ca="1">'Module C Corrected'!DB61-'Module C Initial'!DB61</f>
        <v>0</v>
      </c>
      <c r="K61" s="31">
        <f ca="1">'Module C Corrected'!DC61-'Module C Initial'!DC61</f>
        <v>-0.66000000000000369</v>
      </c>
      <c r="L61" s="31">
        <f ca="1">'Module C Corrected'!DD61-'Module C Initial'!DD61</f>
        <v>-0.58999999999999631</v>
      </c>
      <c r="M61" s="31">
        <f ca="1">'Module C Corrected'!DE61-'Module C Initial'!DE61</f>
        <v>-2.5900000000000034</v>
      </c>
      <c r="N61" s="31">
        <f ca="1">'Module C Corrected'!DF61-'Module C Initial'!DF61</f>
        <v>-2.2199999999999989</v>
      </c>
      <c r="O61" s="31">
        <f ca="1">'Module C Corrected'!DG61-'Module C Initial'!DG61</f>
        <v>-1.1700000000000017</v>
      </c>
      <c r="P61" s="31">
        <f ca="1">'Module C Corrected'!DH61-'Module C Initial'!DH61</f>
        <v>-1.1299999999999955</v>
      </c>
      <c r="Q61" s="32">
        <f ca="1">'Module C Corrected'!DI61-'Module C Initial'!DI61</f>
        <v>-0.10000000000000009</v>
      </c>
      <c r="R61" s="32">
        <f ca="1">'Module C Corrected'!DJ61-'Module C Initial'!DJ61</f>
        <v>-1.0000000000000009E-2</v>
      </c>
      <c r="S61" s="32">
        <f ca="1">'Module C Corrected'!DK61-'Module C Initial'!DK61</f>
        <v>0</v>
      </c>
      <c r="T61" s="32">
        <f ca="1">'Module C Corrected'!DL61-'Module C Initial'!DL61</f>
        <v>0</v>
      </c>
      <c r="U61" s="32">
        <f ca="1">'Module C Corrected'!DM61-'Module C Initial'!DM61</f>
        <v>-4.9999999999999822E-2</v>
      </c>
      <c r="V61" s="32">
        <f ca="1">'Module C Corrected'!DN61-'Module C Initial'!DN61</f>
        <v>0</v>
      </c>
      <c r="W61" s="32">
        <f ca="1">'Module C Corrected'!DO61-'Module C Initial'!DO61</f>
        <v>-4.0000000000000036E-2</v>
      </c>
      <c r="X61" s="32">
        <f ca="1">'Module C Corrected'!DP61-'Module C Initial'!DP61</f>
        <v>-2.9999999999999971E-2</v>
      </c>
      <c r="Y61" s="32">
        <f ca="1">'Module C Corrected'!DQ61-'Module C Initial'!DQ61</f>
        <v>-0.13000000000000012</v>
      </c>
      <c r="Z61" s="32">
        <f ca="1">'Module C Corrected'!DR61-'Module C Initial'!DR61</f>
        <v>-0.10999999999999943</v>
      </c>
      <c r="AA61" s="32">
        <f ca="1">'Module C Corrected'!DS61-'Module C Initial'!DS61</f>
        <v>-6.0000000000000053E-2</v>
      </c>
      <c r="AB61" s="32">
        <f ca="1">'Module C Corrected'!DT61-'Module C Initial'!DT61</f>
        <v>-6.0000000000000053E-2</v>
      </c>
      <c r="AC61" s="31">
        <f ca="1">'Module C Corrected'!DU61-'Module C Initial'!DU61</f>
        <v>-0.34999999999999964</v>
      </c>
      <c r="AD61" s="31">
        <f ca="1">'Module C Corrected'!DV61-'Module C Initial'!DV61</f>
        <v>-5.9999999999999831E-2</v>
      </c>
      <c r="AE61" s="31">
        <f ca="1">'Module C Corrected'!DW61-'Module C Initial'!DW61</f>
        <v>0</v>
      </c>
      <c r="AF61" s="31">
        <f ca="1">'Module C Corrected'!DX61-'Module C Initial'!DX61</f>
        <v>0</v>
      </c>
      <c r="AG61" s="31">
        <f ca="1">'Module C Corrected'!DY61-'Module C Initial'!DY61</f>
        <v>-0.17999999999999972</v>
      </c>
      <c r="AH61" s="31">
        <f ca="1">'Module C Corrected'!DZ61-'Module C Initial'!DZ61</f>
        <v>0</v>
      </c>
      <c r="AI61" s="31">
        <f ca="1">'Module C Corrected'!EA61-'Module C Initial'!EA61</f>
        <v>-0.10999999999999988</v>
      </c>
      <c r="AJ61" s="31">
        <f ca="1">'Module C Corrected'!EB61-'Module C Initial'!EB61</f>
        <v>-9.9999999999999978E-2</v>
      </c>
      <c r="AK61" s="31">
        <f ca="1">'Module C Corrected'!EC61-'Module C Initial'!EC61</f>
        <v>-0.43999999999999995</v>
      </c>
      <c r="AL61" s="31">
        <f ca="1">'Module C Corrected'!ED61-'Module C Initial'!ED61</f>
        <v>-0.36999999999999922</v>
      </c>
      <c r="AM61" s="31">
        <f ca="1">'Module C Corrected'!EE61-'Module C Initial'!EE61</f>
        <v>-0.1899999999999995</v>
      </c>
      <c r="AN61" s="31">
        <f ca="1">'Module C Corrected'!EF61-'Module C Initial'!EF61</f>
        <v>-0.19000000000000039</v>
      </c>
      <c r="AO61" s="32">
        <f t="shared" ca="1" si="29"/>
        <v>-2.3200000000000043</v>
      </c>
      <c r="AP61" s="32">
        <f t="shared" ca="1" si="29"/>
        <v>-0.36000000000000254</v>
      </c>
      <c r="AQ61" s="32">
        <f t="shared" ca="1" si="29"/>
        <v>0</v>
      </c>
      <c r="AR61" s="32">
        <f t="shared" ca="1" si="29"/>
        <v>0</v>
      </c>
      <c r="AS61" s="32">
        <f t="shared" ca="1" si="29"/>
        <v>-1.2399999999999904</v>
      </c>
      <c r="AT61" s="32">
        <f t="shared" ca="1" si="29"/>
        <v>0</v>
      </c>
      <c r="AU61" s="32">
        <f t="shared" ca="1" si="29"/>
        <v>-0.81000000000000361</v>
      </c>
      <c r="AV61" s="32">
        <f t="shared" ca="1" si="29"/>
        <v>-0.71999999999999631</v>
      </c>
      <c r="AW61" s="32">
        <f t="shared" ca="1" si="29"/>
        <v>-3.1600000000000033</v>
      </c>
      <c r="AX61" s="32">
        <f t="shared" ca="1" si="29"/>
        <v>-2.6999999999999975</v>
      </c>
      <c r="AY61" s="32">
        <f t="shared" ca="1" si="29"/>
        <v>-1.4200000000000013</v>
      </c>
      <c r="AZ61" s="32">
        <f t="shared" ca="1" si="29"/>
        <v>-1.3799999999999959</v>
      </c>
      <c r="BA61" s="31">
        <f t="shared" ca="1" si="27"/>
        <v>-0.04</v>
      </c>
      <c r="BB61" s="31">
        <f t="shared" ca="1" si="4"/>
        <v>-0.01</v>
      </c>
      <c r="BC61" s="31">
        <f t="shared" ca="1" si="5"/>
        <v>0</v>
      </c>
      <c r="BD61" s="31">
        <f t="shared" ca="1" si="6"/>
        <v>0</v>
      </c>
      <c r="BE61" s="31">
        <f t="shared" ca="1" si="7"/>
        <v>-0.02</v>
      </c>
      <c r="BF61" s="31">
        <f t="shared" ca="1" si="8"/>
        <v>0</v>
      </c>
      <c r="BG61" s="31">
        <f t="shared" ca="1" si="9"/>
        <v>-0.01</v>
      </c>
      <c r="BH61" s="31">
        <f t="shared" ca="1" si="10"/>
        <v>-0.01</v>
      </c>
      <c r="BI61" s="31">
        <f t="shared" ca="1" si="11"/>
        <v>-0.05</v>
      </c>
      <c r="BJ61" s="31">
        <f t="shared" ca="1" si="12"/>
        <v>-0.04</v>
      </c>
      <c r="BK61" s="31">
        <f t="shared" ca="1" si="13"/>
        <v>-0.02</v>
      </c>
      <c r="BL61" s="31">
        <f t="shared" ca="1" si="14"/>
        <v>-0.02</v>
      </c>
      <c r="BM61" s="32">
        <f t="shared" ca="1" si="28"/>
        <v>-2.3600000000000043</v>
      </c>
      <c r="BN61" s="32">
        <f t="shared" ca="1" si="15"/>
        <v>-0.37000000000000255</v>
      </c>
      <c r="BO61" s="32">
        <f t="shared" ca="1" si="16"/>
        <v>0</v>
      </c>
      <c r="BP61" s="32">
        <f t="shared" ca="1" si="17"/>
        <v>0</v>
      </c>
      <c r="BQ61" s="32">
        <f t="shared" ca="1" si="18"/>
        <v>-1.2599999999999905</v>
      </c>
      <c r="BR61" s="32">
        <f t="shared" ca="1" si="19"/>
        <v>0</v>
      </c>
      <c r="BS61" s="32">
        <f t="shared" ca="1" si="20"/>
        <v>-0.82000000000000361</v>
      </c>
      <c r="BT61" s="32">
        <f t="shared" ca="1" si="21"/>
        <v>-0.72999999999999632</v>
      </c>
      <c r="BU61" s="32">
        <f t="shared" ca="1" si="22"/>
        <v>-3.2100000000000031</v>
      </c>
      <c r="BV61" s="32">
        <f t="shared" ca="1" si="23"/>
        <v>-2.7399999999999975</v>
      </c>
      <c r="BW61" s="32">
        <f t="shared" ca="1" si="24"/>
        <v>-1.4400000000000013</v>
      </c>
      <c r="BX61" s="32">
        <f t="shared" ca="1" si="25"/>
        <v>-1.3999999999999959</v>
      </c>
    </row>
    <row r="62" spans="1:76" x14ac:dyDescent="0.25">
      <c r="A62" t="s">
        <v>527</v>
      </c>
      <c r="B62" s="1" t="s">
        <v>59</v>
      </c>
      <c r="C62" t="str">
        <f t="shared" ca="1" si="1"/>
        <v>ENC1</v>
      </c>
      <c r="D62" t="str">
        <f t="shared" ca="1" si="2"/>
        <v>Clover Bar #1</v>
      </c>
      <c r="E62" s="31">
        <f ca="1">'Module C Corrected'!CW62-'Module C Initial'!CW62</f>
        <v>162.86000000000058</v>
      </c>
      <c r="F62" s="31">
        <f ca="1">'Module C Corrected'!CX62-'Module C Initial'!CX62</f>
        <v>491.45000000001528</v>
      </c>
      <c r="G62" s="31">
        <f ca="1">'Module C Corrected'!CY62-'Module C Initial'!CY62</f>
        <v>132.10999999999694</v>
      </c>
      <c r="H62" s="31">
        <f ca="1">'Module C Corrected'!CZ62-'Module C Initial'!CZ62</f>
        <v>21.480000000000018</v>
      </c>
      <c r="I62" s="31">
        <f ca="1">'Module C Corrected'!DA62-'Module C Initial'!DA62</f>
        <v>52.280000000000655</v>
      </c>
      <c r="J62" s="31">
        <f ca="1">'Module C Corrected'!DB62-'Module C Initial'!DB62</f>
        <v>113.09999999999854</v>
      </c>
      <c r="K62" s="31">
        <f ca="1">'Module C Corrected'!DC62-'Module C Initial'!DC62</f>
        <v>747.63999999999942</v>
      </c>
      <c r="L62" s="31">
        <f ca="1">'Module C Corrected'!DD62-'Module C Initial'!DD62</f>
        <v>136.92000000000189</v>
      </c>
      <c r="M62" s="31">
        <f ca="1">'Module C Corrected'!DE62-'Module C Initial'!DE62</f>
        <v>28.380000000000109</v>
      </c>
      <c r="N62" s="31">
        <f ca="1">'Module C Corrected'!DF62-'Module C Initial'!DF62</f>
        <v>34.760000000000218</v>
      </c>
      <c r="O62" s="31">
        <f ca="1">'Module C Corrected'!DG62-'Module C Initial'!DG62</f>
        <v>98.920000000000073</v>
      </c>
      <c r="P62" s="31">
        <f ca="1">'Module C Corrected'!DH62-'Module C Initial'!DH62</f>
        <v>27.359999999999673</v>
      </c>
      <c r="Q62" s="32">
        <f ca="1">'Module C Corrected'!DI62-'Module C Initial'!DI62</f>
        <v>8.1499999999999773</v>
      </c>
      <c r="R62" s="32">
        <f ca="1">'Module C Corrected'!DJ62-'Module C Initial'!DJ62</f>
        <v>24.569999999999936</v>
      </c>
      <c r="S62" s="32">
        <f ca="1">'Module C Corrected'!DK62-'Module C Initial'!DK62</f>
        <v>6.6099999999999568</v>
      </c>
      <c r="T62" s="32">
        <f ca="1">'Module C Corrected'!DL62-'Module C Initial'!DL62</f>
        <v>1.0699999999999932</v>
      </c>
      <c r="U62" s="32">
        <f ca="1">'Module C Corrected'!DM62-'Module C Initial'!DM62</f>
        <v>2.6099999999999852</v>
      </c>
      <c r="V62" s="32">
        <f ca="1">'Module C Corrected'!DN62-'Module C Initial'!DN62</f>
        <v>5.6499999999999773</v>
      </c>
      <c r="W62" s="32">
        <f ca="1">'Module C Corrected'!DO62-'Module C Initial'!DO62</f>
        <v>37.380000000000109</v>
      </c>
      <c r="X62" s="32">
        <f ca="1">'Module C Corrected'!DP62-'Module C Initial'!DP62</f>
        <v>6.839999999999975</v>
      </c>
      <c r="Y62" s="32">
        <f ca="1">'Module C Corrected'!DQ62-'Module C Initial'!DQ62</f>
        <v>1.4200000000000017</v>
      </c>
      <c r="Z62" s="32">
        <f ca="1">'Module C Corrected'!DR62-'Module C Initial'!DR62</f>
        <v>1.7399999999999949</v>
      </c>
      <c r="AA62" s="32">
        <f ca="1">'Module C Corrected'!DS62-'Module C Initial'!DS62</f>
        <v>4.9399999999999977</v>
      </c>
      <c r="AB62" s="32">
        <f ca="1">'Module C Corrected'!DT62-'Module C Initial'!DT62</f>
        <v>1.3699999999999974</v>
      </c>
      <c r="AC62" s="31">
        <f ca="1">'Module C Corrected'!DU62-'Module C Initial'!DU62</f>
        <v>30.360000000000127</v>
      </c>
      <c r="AD62" s="31">
        <f ca="1">'Module C Corrected'!DV62-'Module C Initial'!DV62</f>
        <v>90.460000000000036</v>
      </c>
      <c r="AE62" s="31">
        <f ca="1">'Module C Corrected'!DW62-'Module C Initial'!DW62</f>
        <v>24.039999999999964</v>
      </c>
      <c r="AF62" s="31">
        <f ca="1">'Module C Corrected'!DX62-'Module C Initial'!DX62</f>
        <v>3.8500000000000227</v>
      </c>
      <c r="AG62" s="31">
        <f ca="1">'Module C Corrected'!DY62-'Module C Initial'!DY62</f>
        <v>9.2799999999999727</v>
      </c>
      <c r="AH62" s="31">
        <f ca="1">'Module C Corrected'!DZ62-'Module C Initial'!DZ62</f>
        <v>19.800000000000182</v>
      </c>
      <c r="AI62" s="31">
        <f ca="1">'Module C Corrected'!EA62-'Module C Initial'!EA62</f>
        <v>129.17000000000007</v>
      </c>
      <c r="AJ62" s="31">
        <f ca="1">'Module C Corrected'!EB62-'Module C Initial'!EB62</f>
        <v>23.340000000000146</v>
      </c>
      <c r="AK62" s="31">
        <f ca="1">'Module C Corrected'!EC62-'Module C Initial'!EC62</f>
        <v>4.7699999999999818</v>
      </c>
      <c r="AL62" s="31">
        <f ca="1">'Module C Corrected'!ED62-'Module C Initial'!ED62</f>
        <v>5.7699999999999818</v>
      </c>
      <c r="AM62" s="31">
        <f ca="1">'Module C Corrected'!EE62-'Module C Initial'!EE62</f>
        <v>16.169999999999959</v>
      </c>
      <c r="AN62" s="31">
        <f ca="1">'Module C Corrected'!EF62-'Module C Initial'!EF62</f>
        <v>4.410000000000025</v>
      </c>
      <c r="AO62" s="32">
        <f t="shared" ca="1" si="29"/>
        <v>201.37000000000069</v>
      </c>
      <c r="AP62" s="32">
        <f t="shared" ca="1" si="29"/>
        <v>606.48000000001525</v>
      </c>
      <c r="AQ62" s="32">
        <f t="shared" ca="1" si="29"/>
        <v>162.75999999999686</v>
      </c>
      <c r="AR62" s="32">
        <f t="shared" ref="AR62:AZ125" ca="1" si="30">H62+T62+AF62</f>
        <v>26.400000000000034</v>
      </c>
      <c r="AS62" s="32">
        <f t="shared" ca="1" si="30"/>
        <v>64.170000000000613</v>
      </c>
      <c r="AT62" s="32">
        <f t="shared" ca="1" si="30"/>
        <v>138.5499999999987</v>
      </c>
      <c r="AU62" s="32">
        <f t="shared" ca="1" si="30"/>
        <v>914.1899999999996</v>
      </c>
      <c r="AV62" s="32">
        <f t="shared" ca="1" si="30"/>
        <v>167.10000000000201</v>
      </c>
      <c r="AW62" s="32">
        <f t="shared" ca="1" si="30"/>
        <v>34.570000000000093</v>
      </c>
      <c r="AX62" s="32">
        <f t="shared" ca="1" si="30"/>
        <v>42.270000000000195</v>
      </c>
      <c r="AY62" s="32">
        <f t="shared" ca="1" si="30"/>
        <v>120.03000000000003</v>
      </c>
      <c r="AZ62" s="32">
        <f t="shared" ca="1" si="30"/>
        <v>33.139999999999695</v>
      </c>
      <c r="BA62" s="31">
        <f t="shared" ca="1" si="27"/>
        <v>3.26</v>
      </c>
      <c r="BB62" s="31">
        <f t="shared" ca="1" si="4"/>
        <v>9.83</v>
      </c>
      <c r="BC62" s="31">
        <f t="shared" ca="1" si="5"/>
        <v>2.64</v>
      </c>
      <c r="BD62" s="31">
        <f t="shared" ca="1" si="6"/>
        <v>0.43</v>
      </c>
      <c r="BE62" s="31">
        <f t="shared" ca="1" si="7"/>
        <v>1.05</v>
      </c>
      <c r="BF62" s="31">
        <f t="shared" ca="1" si="8"/>
        <v>2.2599999999999998</v>
      </c>
      <c r="BG62" s="31">
        <f t="shared" ca="1" si="9"/>
        <v>14.95</v>
      </c>
      <c r="BH62" s="31">
        <f t="shared" ca="1" si="10"/>
        <v>2.74</v>
      </c>
      <c r="BI62" s="31">
        <f t="shared" ca="1" si="11"/>
        <v>0.56999999999999995</v>
      </c>
      <c r="BJ62" s="31">
        <f t="shared" ca="1" si="12"/>
        <v>0.7</v>
      </c>
      <c r="BK62" s="31">
        <f t="shared" ca="1" si="13"/>
        <v>1.98</v>
      </c>
      <c r="BL62" s="31">
        <f t="shared" ca="1" si="14"/>
        <v>0.55000000000000004</v>
      </c>
      <c r="BM62" s="32">
        <f t="shared" ca="1" si="28"/>
        <v>204.63000000000068</v>
      </c>
      <c r="BN62" s="32">
        <f t="shared" ca="1" si="15"/>
        <v>616.31000000001529</v>
      </c>
      <c r="BO62" s="32">
        <f t="shared" ca="1" si="16"/>
        <v>165.39999999999685</v>
      </c>
      <c r="BP62" s="32">
        <f t="shared" ca="1" si="17"/>
        <v>26.830000000000034</v>
      </c>
      <c r="BQ62" s="32">
        <f t="shared" ca="1" si="18"/>
        <v>65.22000000000061</v>
      </c>
      <c r="BR62" s="32">
        <f t="shared" ca="1" si="19"/>
        <v>140.80999999999869</v>
      </c>
      <c r="BS62" s="32">
        <f t="shared" ca="1" si="20"/>
        <v>929.13999999999965</v>
      </c>
      <c r="BT62" s="32">
        <f t="shared" ca="1" si="21"/>
        <v>169.84000000000202</v>
      </c>
      <c r="BU62" s="32">
        <f t="shared" ca="1" si="22"/>
        <v>35.140000000000093</v>
      </c>
      <c r="BV62" s="32">
        <f t="shared" ca="1" si="23"/>
        <v>42.970000000000198</v>
      </c>
      <c r="BW62" s="32">
        <f t="shared" ca="1" si="24"/>
        <v>122.01000000000003</v>
      </c>
      <c r="BX62" s="32">
        <f t="shared" ca="1" si="25"/>
        <v>33.689999999999692</v>
      </c>
    </row>
    <row r="63" spans="1:76" x14ac:dyDescent="0.25">
      <c r="A63" t="s">
        <v>527</v>
      </c>
      <c r="B63" s="1" t="s">
        <v>60</v>
      </c>
      <c r="C63" t="str">
        <f t="shared" ca="1" si="1"/>
        <v>ENC2</v>
      </c>
      <c r="D63" t="str">
        <f t="shared" ca="1" si="2"/>
        <v>Clover Bar #2</v>
      </c>
      <c r="E63" s="31">
        <f ca="1">'Module C Corrected'!CW63-'Module C Initial'!CW63</f>
        <v>297.34000000001106</v>
      </c>
      <c r="F63" s="31">
        <f ca="1">'Module C Corrected'!CX63-'Module C Initial'!CX63</f>
        <v>684.47000000000116</v>
      </c>
      <c r="G63" s="31">
        <f ca="1">'Module C Corrected'!CY63-'Module C Initial'!CY63</f>
        <v>170.5</v>
      </c>
      <c r="H63" s="31">
        <f ca="1">'Module C Corrected'!CZ63-'Module C Initial'!CZ63</f>
        <v>112.22000000000116</v>
      </c>
      <c r="I63" s="31">
        <f ca="1">'Module C Corrected'!DA63-'Module C Initial'!DA63</f>
        <v>420.08000000000175</v>
      </c>
      <c r="J63" s="31">
        <f ca="1">'Module C Corrected'!DB63-'Module C Initial'!DB63</f>
        <v>272.32999999999447</v>
      </c>
      <c r="K63" s="31">
        <f ca="1">'Module C Corrected'!DC63-'Module C Initial'!DC63</f>
        <v>1150.0899999999965</v>
      </c>
      <c r="L63" s="31">
        <f ca="1">'Module C Corrected'!DD63-'Module C Initial'!DD63</f>
        <v>254.37999999999738</v>
      </c>
      <c r="M63" s="31">
        <f ca="1">'Module C Corrected'!DE63-'Module C Initial'!DE63</f>
        <v>39.850000000000364</v>
      </c>
      <c r="N63" s="31">
        <f ca="1">'Module C Corrected'!DF63-'Module C Initial'!DF63</f>
        <v>53.649999999999636</v>
      </c>
      <c r="O63" s="31">
        <f ca="1">'Module C Corrected'!DG63-'Module C Initial'!DG63</f>
        <v>145.15000000000146</v>
      </c>
      <c r="P63" s="31">
        <f ca="1">'Module C Corrected'!DH63-'Module C Initial'!DH63</f>
        <v>36.670000000000073</v>
      </c>
      <c r="Q63" s="32">
        <f ca="1">'Module C Corrected'!DI63-'Module C Initial'!DI63</f>
        <v>14.870000000000118</v>
      </c>
      <c r="R63" s="32">
        <f ca="1">'Module C Corrected'!DJ63-'Module C Initial'!DJ63</f>
        <v>34.220000000000255</v>
      </c>
      <c r="S63" s="32">
        <f ca="1">'Module C Corrected'!DK63-'Module C Initial'!DK63</f>
        <v>8.5199999999999818</v>
      </c>
      <c r="T63" s="32">
        <f ca="1">'Module C Corrected'!DL63-'Module C Initial'!DL63</f>
        <v>5.6100000000000136</v>
      </c>
      <c r="U63" s="32">
        <f ca="1">'Module C Corrected'!DM63-'Module C Initial'!DM63</f>
        <v>21</v>
      </c>
      <c r="V63" s="32">
        <f ca="1">'Module C Corrected'!DN63-'Module C Initial'!DN63</f>
        <v>13.619999999999891</v>
      </c>
      <c r="W63" s="32">
        <f ca="1">'Module C Corrected'!DO63-'Module C Initial'!DO63</f>
        <v>57.510000000000218</v>
      </c>
      <c r="X63" s="32">
        <f ca="1">'Module C Corrected'!DP63-'Module C Initial'!DP63</f>
        <v>12.720000000000027</v>
      </c>
      <c r="Y63" s="32">
        <f ca="1">'Module C Corrected'!DQ63-'Module C Initial'!DQ63</f>
        <v>1.9900000000000091</v>
      </c>
      <c r="Z63" s="32">
        <f ca="1">'Module C Corrected'!DR63-'Module C Initial'!DR63</f>
        <v>2.6800000000000068</v>
      </c>
      <c r="AA63" s="32">
        <f ca="1">'Module C Corrected'!DS63-'Module C Initial'!DS63</f>
        <v>7.2599999999999909</v>
      </c>
      <c r="AB63" s="32">
        <f ca="1">'Module C Corrected'!DT63-'Module C Initial'!DT63</f>
        <v>1.8300000000000125</v>
      </c>
      <c r="AC63" s="31">
        <f ca="1">'Module C Corrected'!DU63-'Module C Initial'!DU63</f>
        <v>55.430000000000291</v>
      </c>
      <c r="AD63" s="31">
        <f ca="1">'Module C Corrected'!DV63-'Module C Initial'!DV63</f>
        <v>126</v>
      </c>
      <c r="AE63" s="31">
        <f ca="1">'Module C Corrected'!DW63-'Module C Initial'!DW63</f>
        <v>31.019999999999982</v>
      </c>
      <c r="AF63" s="31">
        <f ca="1">'Module C Corrected'!DX63-'Module C Initial'!DX63</f>
        <v>20.150000000000091</v>
      </c>
      <c r="AG63" s="31">
        <f ca="1">'Module C Corrected'!DY63-'Module C Initial'!DY63</f>
        <v>74.510000000000218</v>
      </c>
      <c r="AH63" s="31">
        <f ca="1">'Module C Corrected'!DZ63-'Module C Initial'!DZ63</f>
        <v>47.670000000000073</v>
      </c>
      <c r="AI63" s="31">
        <f ca="1">'Module C Corrected'!EA63-'Module C Initial'!EA63</f>
        <v>198.71000000000095</v>
      </c>
      <c r="AJ63" s="31">
        <f ca="1">'Module C Corrected'!EB63-'Module C Initial'!EB63</f>
        <v>43.360000000000127</v>
      </c>
      <c r="AK63" s="31">
        <f ca="1">'Module C Corrected'!EC63-'Module C Initial'!EC63</f>
        <v>6.6999999999999886</v>
      </c>
      <c r="AL63" s="31">
        <f ca="1">'Module C Corrected'!ED63-'Module C Initial'!ED63</f>
        <v>8.9000000000000341</v>
      </c>
      <c r="AM63" s="31">
        <f ca="1">'Module C Corrected'!EE63-'Module C Initial'!EE63</f>
        <v>23.730000000000018</v>
      </c>
      <c r="AN63" s="31">
        <f ca="1">'Module C Corrected'!EF63-'Module C Initial'!EF63</f>
        <v>5.910000000000025</v>
      </c>
      <c r="AO63" s="32">
        <f t="shared" ref="AO63:AT126" ca="1" si="31">E63+Q63+AC63</f>
        <v>367.64000000001147</v>
      </c>
      <c r="AP63" s="32">
        <f t="shared" ca="1" si="31"/>
        <v>844.69000000000142</v>
      </c>
      <c r="AQ63" s="32">
        <f t="shared" ca="1" si="31"/>
        <v>210.03999999999996</v>
      </c>
      <c r="AR63" s="32">
        <f t="shared" ca="1" si="30"/>
        <v>137.98000000000127</v>
      </c>
      <c r="AS63" s="32">
        <f t="shared" ca="1" si="30"/>
        <v>515.59000000000196</v>
      </c>
      <c r="AT63" s="32">
        <f t="shared" ca="1" si="30"/>
        <v>333.61999999999443</v>
      </c>
      <c r="AU63" s="32">
        <f t="shared" ca="1" si="30"/>
        <v>1406.3099999999977</v>
      </c>
      <c r="AV63" s="32">
        <f t="shared" ca="1" si="30"/>
        <v>310.45999999999754</v>
      </c>
      <c r="AW63" s="32">
        <f t="shared" ca="1" si="30"/>
        <v>48.540000000000362</v>
      </c>
      <c r="AX63" s="32">
        <f t="shared" ca="1" si="30"/>
        <v>65.229999999999677</v>
      </c>
      <c r="AY63" s="32">
        <f t="shared" ca="1" si="30"/>
        <v>176.14000000000146</v>
      </c>
      <c r="AZ63" s="32">
        <f t="shared" ca="1" si="30"/>
        <v>44.41000000000011</v>
      </c>
      <c r="BA63" s="31">
        <f t="shared" ca="1" si="27"/>
        <v>5.95</v>
      </c>
      <c r="BB63" s="31">
        <f t="shared" ca="1" si="4"/>
        <v>13.69</v>
      </c>
      <c r="BC63" s="31">
        <f t="shared" ca="1" si="5"/>
        <v>3.41</v>
      </c>
      <c r="BD63" s="31">
        <f t="shared" ca="1" si="6"/>
        <v>2.2400000000000002</v>
      </c>
      <c r="BE63" s="31">
        <f t="shared" ca="1" si="7"/>
        <v>8.4</v>
      </c>
      <c r="BF63" s="31">
        <f t="shared" ca="1" si="8"/>
        <v>5.45</v>
      </c>
      <c r="BG63" s="31">
        <f t="shared" ca="1" si="9"/>
        <v>23</v>
      </c>
      <c r="BH63" s="31">
        <f t="shared" ca="1" si="10"/>
        <v>5.09</v>
      </c>
      <c r="BI63" s="31">
        <f t="shared" ca="1" si="11"/>
        <v>0.8</v>
      </c>
      <c r="BJ63" s="31">
        <f t="shared" ca="1" si="12"/>
        <v>1.07</v>
      </c>
      <c r="BK63" s="31">
        <f t="shared" ca="1" si="13"/>
        <v>2.9</v>
      </c>
      <c r="BL63" s="31">
        <f t="shared" ca="1" si="14"/>
        <v>0.73</v>
      </c>
      <c r="BM63" s="32">
        <f t="shared" ca="1" si="28"/>
        <v>373.59000000001146</v>
      </c>
      <c r="BN63" s="32">
        <f t="shared" ca="1" si="15"/>
        <v>858.38000000000147</v>
      </c>
      <c r="BO63" s="32">
        <f t="shared" ca="1" si="16"/>
        <v>213.44999999999996</v>
      </c>
      <c r="BP63" s="32">
        <f t="shared" ca="1" si="17"/>
        <v>140.22000000000128</v>
      </c>
      <c r="BQ63" s="32">
        <f t="shared" ca="1" si="18"/>
        <v>523.99000000000194</v>
      </c>
      <c r="BR63" s="32">
        <f t="shared" ca="1" si="19"/>
        <v>339.06999999999442</v>
      </c>
      <c r="BS63" s="32">
        <f t="shared" ca="1" si="20"/>
        <v>1429.3099999999977</v>
      </c>
      <c r="BT63" s="32">
        <f t="shared" ca="1" si="21"/>
        <v>315.54999999999751</v>
      </c>
      <c r="BU63" s="32">
        <f t="shared" ca="1" si="22"/>
        <v>49.340000000000359</v>
      </c>
      <c r="BV63" s="32">
        <f t="shared" ca="1" si="23"/>
        <v>66.29999999999967</v>
      </c>
      <c r="BW63" s="32">
        <f t="shared" ca="1" si="24"/>
        <v>179.04000000000147</v>
      </c>
      <c r="BX63" s="32">
        <f t="shared" ca="1" si="25"/>
        <v>45.140000000000107</v>
      </c>
    </row>
    <row r="64" spans="1:76" x14ac:dyDescent="0.25">
      <c r="A64" t="s">
        <v>527</v>
      </c>
      <c r="B64" s="1" t="s">
        <v>61</v>
      </c>
      <c r="C64" t="str">
        <f t="shared" ca="1" si="1"/>
        <v>ENC3</v>
      </c>
      <c r="D64" t="str">
        <f t="shared" ca="1" si="2"/>
        <v>Clover Bar #3</v>
      </c>
      <c r="E64" s="31">
        <f ca="1">'Module C Corrected'!CW64-'Module C Initial'!CW64</f>
        <v>273.67000000000553</v>
      </c>
      <c r="F64" s="31">
        <f ca="1">'Module C Corrected'!CX64-'Module C Initial'!CX64</f>
        <v>510.50999999999476</v>
      </c>
      <c r="G64" s="31">
        <f ca="1">'Module C Corrected'!CY64-'Module C Initial'!CY64</f>
        <v>146.20000000000437</v>
      </c>
      <c r="H64" s="31">
        <f ca="1">'Module C Corrected'!CZ64-'Module C Initial'!CZ64</f>
        <v>88.19999999999709</v>
      </c>
      <c r="I64" s="31">
        <f ca="1">'Module C Corrected'!DA64-'Module C Initial'!DA64</f>
        <v>407.3799999999901</v>
      </c>
      <c r="J64" s="31">
        <f ca="1">'Module C Corrected'!DB64-'Module C Initial'!DB64</f>
        <v>233.54999999999563</v>
      </c>
      <c r="K64" s="31">
        <f ca="1">'Module C Corrected'!DC64-'Module C Initial'!DC64</f>
        <v>1256.9799999999814</v>
      </c>
      <c r="L64" s="31">
        <f ca="1">'Module C Corrected'!DD64-'Module C Initial'!DD64</f>
        <v>247.95999999999913</v>
      </c>
      <c r="M64" s="31">
        <f ca="1">'Module C Corrected'!DE64-'Module C Initial'!DE64</f>
        <v>21.470000000000255</v>
      </c>
      <c r="N64" s="31">
        <f ca="1">'Module C Corrected'!DF64-'Module C Initial'!DF64</f>
        <v>53.68999999999869</v>
      </c>
      <c r="O64" s="31">
        <f ca="1">'Module C Corrected'!DG64-'Module C Initial'!DG64</f>
        <v>26.139999999999418</v>
      </c>
      <c r="P64" s="31">
        <f ca="1">'Module C Corrected'!DH64-'Module C Initial'!DH64</f>
        <v>67.210000000000946</v>
      </c>
      <c r="Q64" s="32">
        <f ca="1">'Module C Corrected'!DI64-'Module C Initial'!DI64</f>
        <v>13.680000000000064</v>
      </c>
      <c r="R64" s="32">
        <f ca="1">'Module C Corrected'!DJ64-'Module C Initial'!DJ64</f>
        <v>25.529999999999745</v>
      </c>
      <c r="S64" s="32">
        <f ca="1">'Module C Corrected'!DK64-'Module C Initial'!DK64</f>
        <v>7.3100000000000591</v>
      </c>
      <c r="T64" s="32">
        <f ca="1">'Module C Corrected'!DL64-'Module C Initial'!DL64</f>
        <v>4.4099999999999682</v>
      </c>
      <c r="U64" s="32">
        <f ca="1">'Module C Corrected'!DM64-'Module C Initial'!DM64</f>
        <v>20.369999999999891</v>
      </c>
      <c r="V64" s="32">
        <f ca="1">'Module C Corrected'!DN64-'Module C Initial'!DN64</f>
        <v>11.680000000000064</v>
      </c>
      <c r="W64" s="32">
        <f ca="1">'Module C Corrected'!DO64-'Module C Initial'!DO64</f>
        <v>62.850000000000364</v>
      </c>
      <c r="X64" s="32">
        <f ca="1">'Module C Corrected'!DP64-'Module C Initial'!DP64</f>
        <v>12.399999999999977</v>
      </c>
      <c r="Y64" s="32">
        <f ca="1">'Module C Corrected'!DQ64-'Module C Initial'!DQ64</f>
        <v>1.0700000000000074</v>
      </c>
      <c r="Z64" s="32">
        <f ca="1">'Module C Corrected'!DR64-'Module C Initial'!DR64</f>
        <v>2.6800000000000068</v>
      </c>
      <c r="AA64" s="32">
        <f ca="1">'Module C Corrected'!DS64-'Module C Initial'!DS64</f>
        <v>1.3099999999999881</v>
      </c>
      <c r="AB64" s="32">
        <f ca="1">'Module C Corrected'!DT64-'Module C Initial'!DT64</f>
        <v>3.3599999999999852</v>
      </c>
      <c r="AC64" s="31">
        <f ca="1">'Module C Corrected'!DU64-'Module C Initial'!DU64</f>
        <v>51.010000000000218</v>
      </c>
      <c r="AD64" s="31">
        <f ca="1">'Module C Corrected'!DV64-'Module C Initial'!DV64</f>
        <v>93.969999999999345</v>
      </c>
      <c r="AE64" s="31">
        <f ca="1">'Module C Corrected'!DW64-'Module C Initial'!DW64</f>
        <v>26.610000000000127</v>
      </c>
      <c r="AF64" s="31">
        <f ca="1">'Module C Corrected'!DX64-'Module C Initial'!DX64</f>
        <v>15.839999999999918</v>
      </c>
      <c r="AG64" s="31">
        <f ca="1">'Module C Corrected'!DY64-'Module C Initial'!DY64</f>
        <v>72.260000000000218</v>
      </c>
      <c r="AH64" s="31">
        <f ca="1">'Module C Corrected'!DZ64-'Module C Initial'!DZ64</f>
        <v>40.880000000000109</v>
      </c>
      <c r="AI64" s="31">
        <f ca="1">'Module C Corrected'!EA64-'Module C Initial'!EA64</f>
        <v>217.17000000000189</v>
      </c>
      <c r="AJ64" s="31">
        <f ca="1">'Module C Corrected'!EB64-'Module C Initial'!EB64</f>
        <v>42.260000000000218</v>
      </c>
      <c r="AK64" s="31">
        <f ca="1">'Module C Corrected'!EC64-'Module C Initial'!EC64</f>
        <v>3.6100000000000136</v>
      </c>
      <c r="AL64" s="31">
        <f ca="1">'Module C Corrected'!ED64-'Module C Initial'!ED64</f>
        <v>8.8999999999999773</v>
      </c>
      <c r="AM64" s="31">
        <f ca="1">'Module C Corrected'!EE64-'Module C Initial'!EE64</f>
        <v>4.2800000000000011</v>
      </c>
      <c r="AN64" s="31">
        <f ca="1">'Module C Corrected'!EF64-'Module C Initial'!EF64</f>
        <v>10.840000000000032</v>
      </c>
      <c r="AO64" s="32">
        <f t="shared" ca="1" si="31"/>
        <v>338.36000000000581</v>
      </c>
      <c r="AP64" s="32">
        <f t="shared" ca="1" si="31"/>
        <v>630.00999999999385</v>
      </c>
      <c r="AQ64" s="32">
        <f t="shared" ca="1" si="31"/>
        <v>180.12000000000455</v>
      </c>
      <c r="AR64" s="32">
        <f t="shared" ca="1" si="30"/>
        <v>108.44999999999698</v>
      </c>
      <c r="AS64" s="32">
        <f t="shared" ca="1" si="30"/>
        <v>500.00999999999021</v>
      </c>
      <c r="AT64" s="32">
        <f t="shared" ca="1" si="30"/>
        <v>286.10999999999581</v>
      </c>
      <c r="AU64" s="32">
        <f t="shared" ca="1" si="30"/>
        <v>1536.9999999999836</v>
      </c>
      <c r="AV64" s="32">
        <f t="shared" ca="1" si="30"/>
        <v>302.61999999999932</v>
      </c>
      <c r="AW64" s="32">
        <f t="shared" ca="1" si="30"/>
        <v>26.150000000000276</v>
      </c>
      <c r="AX64" s="32">
        <f t="shared" ca="1" si="30"/>
        <v>65.269999999998674</v>
      </c>
      <c r="AY64" s="32">
        <f t="shared" ca="1" si="30"/>
        <v>31.729999999999407</v>
      </c>
      <c r="AZ64" s="32">
        <f t="shared" ca="1" si="30"/>
        <v>81.410000000000963</v>
      </c>
      <c r="BA64" s="31">
        <f t="shared" ca="1" si="27"/>
        <v>5.47</v>
      </c>
      <c r="BB64" s="31">
        <f t="shared" ca="1" si="4"/>
        <v>10.210000000000001</v>
      </c>
      <c r="BC64" s="31">
        <f t="shared" ca="1" si="5"/>
        <v>2.92</v>
      </c>
      <c r="BD64" s="31">
        <f t="shared" ca="1" si="6"/>
        <v>1.76</v>
      </c>
      <c r="BE64" s="31">
        <f t="shared" ca="1" si="7"/>
        <v>8.15</v>
      </c>
      <c r="BF64" s="31">
        <f t="shared" ca="1" si="8"/>
        <v>4.67</v>
      </c>
      <c r="BG64" s="31">
        <f t="shared" ca="1" si="9"/>
        <v>25.13</v>
      </c>
      <c r="BH64" s="31">
        <f t="shared" ca="1" si="10"/>
        <v>4.96</v>
      </c>
      <c r="BI64" s="31">
        <f t="shared" ca="1" si="11"/>
        <v>0.43</v>
      </c>
      <c r="BJ64" s="31">
        <f t="shared" ca="1" si="12"/>
        <v>1.07</v>
      </c>
      <c r="BK64" s="31">
        <f t="shared" ca="1" si="13"/>
        <v>0.52</v>
      </c>
      <c r="BL64" s="31">
        <f t="shared" ca="1" si="14"/>
        <v>1.34</v>
      </c>
      <c r="BM64" s="32">
        <f t="shared" ca="1" si="28"/>
        <v>343.83000000000584</v>
      </c>
      <c r="BN64" s="32">
        <f t="shared" ca="1" si="15"/>
        <v>640.21999999999389</v>
      </c>
      <c r="BO64" s="32">
        <f t="shared" ca="1" si="16"/>
        <v>183.04000000000454</v>
      </c>
      <c r="BP64" s="32">
        <f t="shared" ca="1" si="17"/>
        <v>110.20999999999698</v>
      </c>
      <c r="BQ64" s="32">
        <f t="shared" ca="1" si="18"/>
        <v>508.15999999999019</v>
      </c>
      <c r="BR64" s="32">
        <f t="shared" ca="1" si="19"/>
        <v>290.77999999999582</v>
      </c>
      <c r="BS64" s="32">
        <f t="shared" ca="1" si="20"/>
        <v>1562.1299999999837</v>
      </c>
      <c r="BT64" s="32">
        <f t="shared" ca="1" si="21"/>
        <v>307.5799999999993</v>
      </c>
      <c r="BU64" s="32">
        <f t="shared" ca="1" si="22"/>
        <v>26.580000000000275</v>
      </c>
      <c r="BV64" s="32">
        <f t="shared" ca="1" si="23"/>
        <v>66.339999999998668</v>
      </c>
      <c r="BW64" s="32">
        <f t="shared" ca="1" si="24"/>
        <v>32.24999999999941</v>
      </c>
      <c r="BX64" s="32">
        <f t="shared" ca="1" si="25"/>
        <v>82.750000000000966</v>
      </c>
    </row>
    <row r="65" spans="1:76" x14ac:dyDescent="0.25">
      <c r="A65" t="s">
        <v>528</v>
      </c>
      <c r="B65" s="1" t="s">
        <v>396</v>
      </c>
      <c r="C65" t="str">
        <f t="shared" ca="1" si="1"/>
        <v>120SIMP</v>
      </c>
      <c r="D65" t="str">
        <f t="shared" ca="1" si="2"/>
        <v>Alberta-Montana Intertie - Import</v>
      </c>
      <c r="E65" s="31">
        <f ca="1">'Module C Corrected'!CW65-'Module C Initial'!CW65</f>
        <v>0</v>
      </c>
      <c r="F65" s="31">
        <f ca="1">'Module C Corrected'!CX65-'Module C Initial'!CX65</f>
        <v>0</v>
      </c>
      <c r="G65" s="31">
        <f ca="1">'Module C Corrected'!CY65-'Module C Initial'!CY65</f>
        <v>0</v>
      </c>
      <c r="H65" s="31">
        <f ca="1">'Module C Corrected'!CZ65-'Module C Initial'!CZ65</f>
        <v>0</v>
      </c>
      <c r="I65" s="31">
        <f ca="1">'Module C Corrected'!DA65-'Module C Initial'!DA65</f>
        <v>0</v>
      </c>
      <c r="J65" s="31">
        <f ca="1">'Module C Corrected'!DB65-'Module C Initial'!DB65</f>
        <v>0</v>
      </c>
      <c r="K65" s="31">
        <f ca="1">'Module C Corrected'!DC65-'Module C Initial'!DC65</f>
        <v>0</v>
      </c>
      <c r="L65" s="31">
        <f ca="1">'Module C Corrected'!DD65-'Module C Initial'!DD65</f>
        <v>0</v>
      </c>
      <c r="M65" s="31">
        <f ca="1">'Module C Corrected'!DE65-'Module C Initial'!DE65</f>
        <v>0</v>
      </c>
      <c r="N65" s="31">
        <f ca="1">'Module C Corrected'!DF65-'Module C Initial'!DF65</f>
        <v>0</v>
      </c>
      <c r="O65" s="31">
        <f ca="1">'Module C Corrected'!DG65-'Module C Initial'!DG65</f>
        <v>0.46999999999999886</v>
      </c>
      <c r="P65" s="31">
        <f ca="1">'Module C Corrected'!DH65-'Module C Initial'!DH65</f>
        <v>3.1000000000000227</v>
      </c>
      <c r="Q65" s="32">
        <f ca="1">'Module C Corrected'!DI65-'Module C Initial'!DI65</f>
        <v>0</v>
      </c>
      <c r="R65" s="32">
        <f ca="1">'Module C Corrected'!DJ65-'Module C Initial'!DJ65</f>
        <v>0</v>
      </c>
      <c r="S65" s="32">
        <f ca="1">'Module C Corrected'!DK65-'Module C Initial'!DK65</f>
        <v>0</v>
      </c>
      <c r="T65" s="32">
        <f ca="1">'Module C Corrected'!DL65-'Module C Initial'!DL65</f>
        <v>0</v>
      </c>
      <c r="U65" s="32">
        <f ca="1">'Module C Corrected'!DM65-'Module C Initial'!DM65</f>
        <v>0</v>
      </c>
      <c r="V65" s="32">
        <f ca="1">'Module C Corrected'!DN65-'Module C Initial'!DN65</f>
        <v>0</v>
      </c>
      <c r="W65" s="32">
        <f ca="1">'Module C Corrected'!DO65-'Module C Initial'!DO65</f>
        <v>0</v>
      </c>
      <c r="X65" s="32">
        <f ca="1">'Module C Corrected'!DP65-'Module C Initial'!DP65</f>
        <v>0</v>
      </c>
      <c r="Y65" s="32">
        <f ca="1">'Module C Corrected'!DQ65-'Module C Initial'!DQ65</f>
        <v>0</v>
      </c>
      <c r="Z65" s="32">
        <f ca="1">'Module C Corrected'!DR65-'Module C Initial'!DR65</f>
        <v>0</v>
      </c>
      <c r="AA65" s="32">
        <f ca="1">'Module C Corrected'!DS65-'Module C Initial'!DS65</f>
        <v>3.0000000000000027E-2</v>
      </c>
      <c r="AB65" s="32">
        <f ca="1">'Module C Corrected'!DT65-'Module C Initial'!DT65</f>
        <v>0.15999999999999837</v>
      </c>
      <c r="AC65" s="31">
        <f ca="1">'Module C Corrected'!DU65-'Module C Initial'!DU65</f>
        <v>0</v>
      </c>
      <c r="AD65" s="31">
        <f ca="1">'Module C Corrected'!DV65-'Module C Initial'!DV65</f>
        <v>0</v>
      </c>
      <c r="AE65" s="31">
        <f ca="1">'Module C Corrected'!DW65-'Module C Initial'!DW65</f>
        <v>0</v>
      </c>
      <c r="AF65" s="31">
        <f ca="1">'Module C Corrected'!DX65-'Module C Initial'!DX65</f>
        <v>0</v>
      </c>
      <c r="AG65" s="31">
        <f ca="1">'Module C Corrected'!DY65-'Module C Initial'!DY65</f>
        <v>0</v>
      </c>
      <c r="AH65" s="31">
        <f ca="1">'Module C Corrected'!DZ65-'Module C Initial'!DZ65</f>
        <v>0</v>
      </c>
      <c r="AI65" s="31">
        <f ca="1">'Module C Corrected'!EA65-'Module C Initial'!EA65</f>
        <v>0</v>
      </c>
      <c r="AJ65" s="31">
        <f ca="1">'Module C Corrected'!EB65-'Module C Initial'!EB65</f>
        <v>0</v>
      </c>
      <c r="AK65" s="31">
        <f ca="1">'Module C Corrected'!EC65-'Module C Initial'!EC65</f>
        <v>0</v>
      </c>
      <c r="AL65" s="31">
        <f ca="1">'Module C Corrected'!ED65-'Module C Initial'!ED65</f>
        <v>0</v>
      </c>
      <c r="AM65" s="31">
        <f ca="1">'Module C Corrected'!EE65-'Module C Initial'!EE65</f>
        <v>8.0000000000000071E-2</v>
      </c>
      <c r="AN65" s="31">
        <f ca="1">'Module C Corrected'!EF65-'Module C Initial'!EF65</f>
        <v>0.5</v>
      </c>
      <c r="AO65" s="32">
        <f t="shared" ca="1" si="31"/>
        <v>0</v>
      </c>
      <c r="AP65" s="32">
        <f t="shared" ca="1" si="31"/>
        <v>0</v>
      </c>
      <c r="AQ65" s="32">
        <f t="shared" ca="1" si="31"/>
        <v>0</v>
      </c>
      <c r="AR65" s="32">
        <f t="shared" ca="1" si="30"/>
        <v>0</v>
      </c>
      <c r="AS65" s="32">
        <f t="shared" ca="1" si="30"/>
        <v>0</v>
      </c>
      <c r="AT65" s="32">
        <f t="shared" ca="1" si="30"/>
        <v>0</v>
      </c>
      <c r="AU65" s="32">
        <f t="shared" ca="1" si="30"/>
        <v>0</v>
      </c>
      <c r="AV65" s="32">
        <f t="shared" ca="1" si="30"/>
        <v>0</v>
      </c>
      <c r="AW65" s="32">
        <f t="shared" ca="1" si="30"/>
        <v>0</v>
      </c>
      <c r="AX65" s="32">
        <f t="shared" ca="1" si="30"/>
        <v>0</v>
      </c>
      <c r="AY65" s="32">
        <f t="shared" ca="1" si="30"/>
        <v>0.57999999999999896</v>
      </c>
      <c r="AZ65" s="32">
        <f t="shared" ca="1" si="30"/>
        <v>3.7600000000000211</v>
      </c>
      <c r="BA65" s="31">
        <f t="shared" ca="1" si="27"/>
        <v>0</v>
      </c>
      <c r="BB65" s="31">
        <f t="shared" ca="1" si="4"/>
        <v>0</v>
      </c>
      <c r="BC65" s="31">
        <f t="shared" ca="1" si="5"/>
        <v>0</v>
      </c>
      <c r="BD65" s="31">
        <f t="shared" ca="1" si="6"/>
        <v>0</v>
      </c>
      <c r="BE65" s="31">
        <f t="shared" ca="1" si="7"/>
        <v>0</v>
      </c>
      <c r="BF65" s="31">
        <f t="shared" ca="1" si="8"/>
        <v>0</v>
      </c>
      <c r="BG65" s="31">
        <f t="shared" ca="1" si="9"/>
        <v>0</v>
      </c>
      <c r="BH65" s="31">
        <f t="shared" ca="1" si="10"/>
        <v>0</v>
      </c>
      <c r="BI65" s="31">
        <f t="shared" ca="1" si="11"/>
        <v>0</v>
      </c>
      <c r="BJ65" s="31">
        <f t="shared" ca="1" si="12"/>
        <v>0</v>
      </c>
      <c r="BK65" s="31">
        <f t="shared" ca="1" si="13"/>
        <v>0.01</v>
      </c>
      <c r="BL65" s="31">
        <f t="shared" ca="1" si="14"/>
        <v>0.06</v>
      </c>
      <c r="BM65" s="32">
        <f t="shared" ca="1" si="28"/>
        <v>0</v>
      </c>
      <c r="BN65" s="32">
        <f t="shared" ca="1" si="15"/>
        <v>0</v>
      </c>
      <c r="BO65" s="32">
        <f t="shared" ca="1" si="16"/>
        <v>0</v>
      </c>
      <c r="BP65" s="32">
        <f t="shared" ca="1" si="17"/>
        <v>0</v>
      </c>
      <c r="BQ65" s="32">
        <f t="shared" ca="1" si="18"/>
        <v>0</v>
      </c>
      <c r="BR65" s="32">
        <f t="shared" ca="1" si="19"/>
        <v>0</v>
      </c>
      <c r="BS65" s="32">
        <f t="shared" ca="1" si="20"/>
        <v>0</v>
      </c>
      <c r="BT65" s="32">
        <f t="shared" ca="1" si="21"/>
        <v>0</v>
      </c>
      <c r="BU65" s="32">
        <f t="shared" ca="1" si="22"/>
        <v>0</v>
      </c>
      <c r="BV65" s="32">
        <f t="shared" ca="1" si="23"/>
        <v>0</v>
      </c>
      <c r="BW65" s="32">
        <f t="shared" ca="1" si="24"/>
        <v>0.58999999999999897</v>
      </c>
      <c r="BX65" s="32">
        <f t="shared" ca="1" si="25"/>
        <v>3.8200000000000212</v>
      </c>
    </row>
    <row r="66" spans="1:76" x14ac:dyDescent="0.25">
      <c r="A66" t="s">
        <v>480</v>
      </c>
      <c r="B66" s="1" t="s">
        <v>135</v>
      </c>
      <c r="C66" t="str">
        <f t="shared" ca="1" si="1"/>
        <v>BCHIMP</v>
      </c>
      <c r="D66" t="str">
        <f t="shared" ca="1" si="2"/>
        <v>Alberta-BC Intertie - Import</v>
      </c>
      <c r="E66" s="31">
        <f ca="1">'Module C Corrected'!CW66-'Module C Initial'!CW66</f>
        <v>-240.29999999999927</v>
      </c>
      <c r="F66" s="31">
        <f ca="1">'Module C Corrected'!CX66-'Module C Initial'!CX66</f>
        <v>-888.30000000001746</v>
      </c>
      <c r="G66" s="31">
        <f ca="1">'Module C Corrected'!CY66-'Module C Initial'!CY66</f>
        <v>-298.58999999999651</v>
      </c>
      <c r="H66" s="31">
        <f ca="1">'Module C Corrected'!CZ66-'Module C Initial'!CZ66</f>
        <v>-61.309999999999491</v>
      </c>
      <c r="I66" s="31">
        <f ca="1">'Module C Corrected'!DA66-'Module C Initial'!DA66</f>
        <v>-148.31999999999971</v>
      </c>
      <c r="J66" s="31">
        <f ca="1">'Module C Corrected'!DB66-'Module C Initial'!DB66</f>
        <v>-184.80000000000291</v>
      </c>
      <c r="K66" s="31">
        <f ca="1">'Module C Corrected'!DC66-'Module C Initial'!DC66</f>
        <v>-1705.7999999999884</v>
      </c>
      <c r="L66" s="31">
        <f ca="1">'Module C Corrected'!DD66-'Module C Initial'!DD66</f>
        <v>-273.97000000000116</v>
      </c>
      <c r="M66" s="31">
        <f ca="1">'Module C Corrected'!DE66-'Module C Initial'!DE66</f>
        <v>-4.9300000000000637</v>
      </c>
      <c r="N66" s="31">
        <f ca="1">'Module C Corrected'!DF66-'Module C Initial'!DF66</f>
        <v>-5.4599999999999227</v>
      </c>
      <c r="O66" s="31">
        <f ca="1">'Module C Corrected'!DG66-'Module C Initial'!DG66</f>
        <v>-98.719999999999345</v>
      </c>
      <c r="P66" s="31">
        <f ca="1">'Module C Corrected'!DH66-'Module C Initial'!DH66</f>
        <v>-4.9500000000000455</v>
      </c>
      <c r="Q66" s="32">
        <f ca="1">'Module C Corrected'!DI66-'Module C Initial'!DI66</f>
        <v>-12.019999999999982</v>
      </c>
      <c r="R66" s="32">
        <f ca="1">'Module C Corrected'!DJ66-'Module C Initial'!DJ66</f>
        <v>-44.409999999999854</v>
      </c>
      <c r="S66" s="32">
        <f ca="1">'Module C Corrected'!DK66-'Module C Initial'!DK66</f>
        <v>-14.930000000000064</v>
      </c>
      <c r="T66" s="32">
        <f ca="1">'Module C Corrected'!DL66-'Module C Initial'!DL66</f>
        <v>-3.0600000000000023</v>
      </c>
      <c r="U66" s="32">
        <f ca="1">'Module C Corrected'!DM66-'Module C Initial'!DM66</f>
        <v>-7.4199999999999591</v>
      </c>
      <c r="V66" s="32">
        <f ca="1">'Module C Corrected'!DN66-'Module C Initial'!DN66</f>
        <v>-9.2400000000000091</v>
      </c>
      <c r="W66" s="32">
        <f ca="1">'Module C Corrected'!DO66-'Module C Initial'!DO66</f>
        <v>-85.290000000000873</v>
      </c>
      <c r="X66" s="32">
        <f ca="1">'Module C Corrected'!DP66-'Module C Initial'!DP66</f>
        <v>-13.700000000000045</v>
      </c>
      <c r="Y66" s="32">
        <f ca="1">'Module C Corrected'!DQ66-'Module C Initial'!DQ66</f>
        <v>-0.25</v>
      </c>
      <c r="Z66" s="32">
        <f ca="1">'Module C Corrected'!DR66-'Module C Initial'!DR66</f>
        <v>-0.27000000000000313</v>
      </c>
      <c r="AA66" s="32">
        <f ca="1">'Module C Corrected'!DS66-'Module C Initial'!DS66</f>
        <v>-4.9300000000000637</v>
      </c>
      <c r="AB66" s="32">
        <f ca="1">'Module C Corrected'!DT66-'Module C Initial'!DT66</f>
        <v>-0.23999999999999488</v>
      </c>
      <c r="AC66" s="31">
        <f ca="1">'Module C Corrected'!DU66-'Module C Initial'!DU66</f>
        <v>-44.789999999999964</v>
      </c>
      <c r="AD66" s="31">
        <f ca="1">'Module C Corrected'!DV66-'Module C Initial'!DV66</f>
        <v>-163.52000000000044</v>
      </c>
      <c r="AE66" s="31">
        <f ca="1">'Module C Corrected'!DW66-'Module C Initial'!DW66</f>
        <v>-54.340000000000146</v>
      </c>
      <c r="AF66" s="31">
        <f ca="1">'Module C Corrected'!DX66-'Module C Initial'!DX66</f>
        <v>-11.019999999999982</v>
      </c>
      <c r="AG66" s="31">
        <f ca="1">'Module C Corrected'!DY66-'Module C Initial'!DY66</f>
        <v>-26.309999999999945</v>
      </c>
      <c r="AH66" s="31">
        <f ca="1">'Module C Corrected'!DZ66-'Module C Initial'!DZ66</f>
        <v>-32.349999999999909</v>
      </c>
      <c r="AI66" s="31">
        <f ca="1">'Module C Corrected'!EA66-'Module C Initial'!EA66</f>
        <v>-294.71999999999389</v>
      </c>
      <c r="AJ66" s="31">
        <f ca="1">'Module C Corrected'!EB66-'Module C Initial'!EB66</f>
        <v>-46.6899999999996</v>
      </c>
      <c r="AK66" s="31">
        <f ca="1">'Module C Corrected'!EC66-'Module C Initial'!EC66</f>
        <v>-0.83000000000001251</v>
      </c>
      <c r="AL66" s="31">
        <f ca="1">'Module C Corrected'!ED66-'Module C Initial'!ED66</f>
        <v>-0.91000000000002501</v>
      </c>
      <c r="AM66" s="31">
        <f ca="1">'Module C Corrected'!EE66-'Module C Initial'!EE66</f>
        <v>-16.139999999999873</v>
      </c>
      <c r="AN66" s="31">
        <f ca="1">'Module C Corrected'!EF66-'Module C Initial'!EF66</f>
        <v>-0.79999999999999716</v>
      </c>
      <c r="AO66" s="32">
        <f t="shared" ca="1" si="31"/>
        <v>-297.10999999999922</v>
      </c>
      <c r="AP66" s="32">
        <f t="shared" ca="1" si="31"/>
        <v>-1096.2300000000178</v>
      </c>
      <c r="AQ66" s="32">
        <f t="shared" ca="1" si="31"/>
        <v>-367.85999999999672</v>
      </c>
      <c r="AR66" s="32">
        <f t="shared" ca="1" si="30"/>
        <v>-75.389999999999475</v>
      </c>
      <c r="AS66" s="32">
        <f t="shared" ca="1" si="30"/>
        <v>-182.04999999999961</v>
      </c>
      <c r="AT66" s="32">
        <f t="shared" ca="1" si="30"/>
        <v>-226.39000000000283</v>
      </c>
      <c r="AU66" s="32">
        <f t="shared" ca="1" si="30"/>
        <v>-2085.8099999999831</v>
      </c>
      <c r="AV66" s="32">
        <f t="shared" ca="1" si="30"/>
        <v>-334.36000000000081</v>
      </c>
      <c r="AW66" s="32">
        <f t="shared" ca="1" si="30"/>
        <v>-6.0100000000000762</v>
      </c>
      <c r="AX66" s="32">
        <f t="shared" ca="1" si="30"/>
        <v>-6.6399999999999508</v>
      </c>
      <c r="AY66" s="32">
        <f t="shared" ca="1" si="30"/>
        <v>-119.78999999999928</v>
      </c>
      <c r="AZ66" s="32">
        <f t="shared" ca="1" si="30"/>
        <v>-5.9900000000000375</v>
      </c>
      <c r="BA66" s="31">
        <f t="shared" ca="1" si="27"/>
        <v>-4.8</v>
      </c>
      <c r="BB66" s="31">
        <f t="shared" ca="1" si="4"/>
        <v>-17.760000000000002</v>
      </c>
      <c r="BC66" s="31">
        <f t="shared" ca="1" si="5"/>
        <v>-5.97</v>
      </c>
      <c r="BD66" s="31">
        <f t="shared" ca="1" si="6"/>
        <v>-1.23</v>
      </c>
      <c r="BE66" s="31">
        <f t="shared" ca="1" si="7"/>
        <v>-2.97</v>
      </c>
      <c r="BF66" s="31">
        <f t="shared" ca="1" si="8"/>
        <v>-3.7</v>
      </c>
      <c r="BG66" s="31">
        <f t="shared" ca="1" si="9"/>
        <v>-34.11</v>
      </c>
      <c r="BH66" s="31">
        <f t="shared" ca="1" si="10"/>
        <v>-5.48</v>
      </c>
      <c r="BI66" s="31">
        <f t="shared" ca="1" si="11"/>
        <v>-0.1</v>
      </c>
      <c r="BJ66" s="31">
        <f t="shared" ca="1" si="12"/>
        <v>-0.11</v>
      </c>
      <c r="BK66" s="31">
        <f t="shared" ca="1" si="13"/>
        <v>-1.97</v>
      </c>
      <c r="BL66" s="31">
        <f t="shared" ca="1" si="14"/>
        <v>-0.1</v>
      </c>
      <c r="BM66" s="32">
        <f t="shared" ca="1" si="28"/>
        <v>-301.90999999999923</v>
      </c>
      <c r="BN66" s="32">
        <f t="shared" ca="1" si="15"/>
        <v>-1113.9900000000177</v>
      </c>
      <c r="BO66" s="32">
        <f t="shared" ca="1" si="16"/>
        <v>-373.82999999999674</v>
      </c>
      <c r="BP66" s="32">
        <f t="shared" ca="1" si="17"/>
        <v>-76.619999999999479</v>
      </c>
      <c r="BQ66" s="32">
        <f t="shared" ca="1" si="18"/>
        <v>-185.01999999999961</v>
      </c>
      <c r="BR66" s="32">
        <f t="shared" ca="1" si="19"/>
        <v>-230.09000000000282</v>
      </c>
      <c r="BS66" s="32">
        <f t="shared" ca="1" si="20"/>
        <v>-2119.9199999999832</v>
      </c>
      <c r="BT66" s="32">
        <f t="shared" ca="1" si="21"/>
        <v>-339.84000000000083</v>
      </c>
      <c r="BU66" s="32">
        <f t="shared" ca="1" si="22"/>
        <v>-6.1100000000000758</v>
      </c>
      <c r="BV66" s="32">
        <f t="shared" ca="1" si="23"/>
        <v>-6.7499999999999512</v>
      </c>
      <c r="BW66" s="32">
        <f t="shared" ca="1" si="24"/>
        <v>-121.75999999999928</v>
      </c>
      <c r="BX66" s="32">
        <f t="shared" ca="1" si="25"/>
        <v>-6.0900000000000372</v>
      </c>
    </row>
    <row r="67" spans="1:76" x14ac:dyDescent="0.25">
      <c r="A67" t="s">
        <v>480</v>
      </c>
      <c r="B67" s="1" t="s">
        <v>137</v>
      </c>
      <c r="C67" t="str">
        <f t="shared" ca="1" si="1"/>
        <v>BCHEXP</v>
      </c>
      <c r="D67" t="str">
        <f t="shared" ca="1" si="2"/>
        <v>Alberta-BC Intertie - Export</v>
      </c>
      <c r="E67" s="31">
        <f ca="1">'Module C Corrected'!CW67-'Module C Initial'!CW67</f>
        <v>-9.7300000000000182</v>
      </c>
      <c r="F67" s="31">
        <f ca="1">'Module C Corrected'!CX67-'Module C Initial'!CX67</f>
        <v>-3.5600000000000023</v>
      </c>
      <c r="G67" s="31">
        <f ca="1">'Module C Corrected'!CY67-'Module C Initial'!CY67</f>
        <v>-0.67999999999999972</v>
      </c>
      <c r="H67" s="31">
        <f ca="1">'Module C Corrected'!CZ67-'Module C Initial'!CZ67</f>
        <v>-0.25</v>
      </c>
      <c r="I67" s="31">
        <f ca="1">'Module C Corrected'!DA67-'Module C Initial'!DA67</f>
        <v>-5.3799999999999955</v>
      </c>
      <c r="J67" s="31">
        <f ca="1">'Module C Corrected'!DB67-'Module C Initial'!DB67</f>
        <v>0</v>
      </c>
      <c r="K67" s="31">
        <f ca="1">'Module C Corrected'!DC67-'Module C Initial'!DC67</f>
        <v>-1.4799999999999613</v>
      </c>
      <c r="L67" s="31">
        <f ca="1">'Module C Corrected'!DD67-'Module C Initial'!DD67</f>
        <v>-1.6899999999999977</v>
      </c>
      <c r="M67" s="31">
        <f ca="1">'Module C Corrected'!DE67-'Module C Initial'!DE67</f>
        <v>-0.12999999999999901</v>
      </c>
      <c r="N67" s="31">
        <f ca="1">'Module C Corrected'!DF67-'Module C Initial'!DF67</f>
        <v>-5.0000000000000266E-2</v>
      </c>
      <c r="O67" s="31">
        <f ca="1">'Module C Corrected'!DG67-'Module C Initial'!DG67</f>
        <v>-7.1800000000000637</v>
      </c>
      <c r="P67" s="31">
        <f ca="1">'Module C Corrected'!DH67-'Module C Initial'!DH67</f>
        <v>-9.6000000000000227</v>
      </c>
      <c r="Q67" s="32">
        <f ca="1">'Module C Corrected'!DI67-'Module C Initial'!DI67</f>
        <v>-0.48999999999999844</v>
      </c>
      <c r="R67" s="32">
        <f ca="1">'Module C Corrected'!DJ67-'Module C Initial'!DJ67</f>
        <v>-0.17999999999999972</v>
      </c>
      <c r="S67" s="32">
        <f ca="1">'Module C Corrected'!DK67-'Module C Initial'!DK67</f>
        <v>-3.0000000000000027E-2</v>
      </c>
      <c r="T67" s="32">
        <f ca="1">'Module C Corrected'!DL67-'Module C Initial'!DL67</f>
        <v>-1.0000000000000009E-2</v>
      </c>
      <c r="U67" s="32">
        <f ca="1">'Module C Corrected'!DM67-'Module C Initial'!DM67</f>
        <v>-0.26999999999999957</v>
      </c>
      <c r="V67" s="32">
        <f ca="1">'Module C Corrected'!DN67-'Module C Initial'!DN67</f>
        <v>0</v>
      </c>
      <c r="W67" s="32">
        <f ca="1">'Module C Corrected'!DO67-'Module C Initial'!DO67</f>
        <v>-6.9999999999999951E-2</v>
      </c>
      <c r="X67" s="32">
        <f ca="1">'Module C Corrected'!DP67-'Module C Initial'!DP67</f>
        <v>-7.999999999999996E-2</v>
      </c>
      <c r="Y67" s="32">
        <f ca="1">'Module C Corrected'!DQ67-'Module C Initial'!DQ67</f>
        <v>0</v>
      </c>
      <c r="Z67" s="32">
        <f ca="1">'Module C Corrected'!DR67-'Module C Initial'!DR67</f>
        <v>0</v>
      </c>
      <c r="AA67" s="32">
        <f ca="1">'Module C Corrected'!DS67-'Module C Initial'!DS67</f>
        <v>-0.35999999999999943</v>
      </c>
      <c r="AB67" s="32">
        <f ca="1">'Module C Corrected'!DT67-'Module C Initial'!DT67</f>
        <v>-0.47999999999999687</v>
      </c>
      <c r="AC67" s="31">
        <f ca="1">'Module C Corrected'!DU67-'Module C Initial'!DU67</f>
        <v>-1.8199999999999932</v>
      </c>
      <c r="AD67" s="31">
        <f ca="1">'Module C Corrected'!DV67-'Module C Initial'!DV67</f>
        <v>-0.64999999999999858</v>
      </c>
      <c r="AE67" s="31">
        <f ca="1">'Module C Corrected'!DW67-'Module C Initial'!DW67</f>
        <v>-0.12000000000000011</v>
      </c>
      <c r="AF67" s="31">
        <f ca="1">'Module C Corrected'!DX67-'Module C Initial'!DX67</f>
        <v>-5.0000000000000044E-2</v>
      </c>
      <c r="AG67" s="31">
        <f ca="1">'Module C Corrected'!DY67-'Module C Initial'!DY67</f>
        <v>-0.94999999999999574</v>
      </c>
      <c r="AH67" s="31">
        <f ca="1">'Module C Corrected'!DZ67-'Module C Initial'!DZ67</f>
        <v>0</v>
      </c>
      <c r="AI67" s="31">
        <f ca="1">'Module C Corrected'!EA67-'Module C Initial'!EA67</f>
        <v>-0.25</v>
      </c>
      <c r="AJ67" s="31">
        <f ca="1">'Module C Corrected'!EB67-'Module C Initial'!EB67</f>
        <v>-0.28000000000000025</v>
      </c>
      <c r="AK67" s="31">
        <f ca="1">'Module C Corrected'!EC67-'Module C Initial'!EC67</f>
        <v>-1.999999999999999E-2</v>
      </c>
      <c r="AL67" s="31">
        <f ca="1">'Module C Corrected'!ED67-'Module C Initial'!ED67</f>
        <v>-1.0000000000000009E-2</v>
      </c>
      <c r="AM67" s="31">
        <f ca="1">'Module C Corrected'!EE67-'Module C Initial'!EE67</f>
        <v>-1.1799999999999997</v>
      </c>
      <c r="AN67" s="31">
        <f ca="1">'Module C Corrected'!EF67-'Module C Initial'!EF67</f>
        <v>-1.5499999999999972</v>
      </c>
      <c r="AO67" s="32">
        <f t="shared" ca="1" si="31"/>
        <v>-12.04000000000001</v>
      </c>
      <c r="AP67" s="32">
        <f t="shared" ca="1" si="31"/>
        <v>-4.3900000000000006</v>
      </c>
      <c r="AQ67" s="32">
        <f t="shared" ca="1" si="31"/>
        <v>-0.82999999999999985</v>
      </c>
      <c r="AR67" s="32">
        <f t="shared" ca="1" si="30"/>
        <v>-0.31000000000000005</v>
      </c>
      <c r="AS67" s="32">
        <f t="shared" ca="1" si="30"/>
        <v>-6.5999999999999908</v>
      </c>
      <c r="AT67" s="32">
        <f t="shared" ca="1" si="30"/>
        <v>0</v>
      </c>
      <c r="AU67" s="32">
        <f t="shared" ca="1" si="30"/>
        <v>-1.7999999999999612</v>
      </c>
      <c r="AV67" s="32">
        <f t="shared" ca="1" si="30"/>
        <v>-2.049999999999998</v>
      </c>
      <c r="AW67" s="32">
        <f t="shared" ca="1" si="30"/>
        <v>-0.149999999999999</v>
      </c>
      <c r="AX67" s="32">
        <f t="shared" ca="1" si="30"/>
        <v>-6.0000000000000275E-2</v>
      </c>
      <c r="AY67" s="32">
        <f t="shared" ca="1" si="30"/>
        <v>-8.7200000000000628</v>
      </c>
      <c r="AZ67" s="32">
        <f t="shared" ca="1" si="30"/>
        <v>-11.630000000000017</v>
      </c>
      <c r="BA67" s="31">
        <f t="shared" ca="1" si="27"/>
        <v>-0.19</v>
      </c>
      <c r="BB67" s="31">
        <f t="shared" ca="1" si="4"/>
        <v>-7.0000000000000007E-2</v>
      </c>
      <c r="BC67" s="31">
        <f t="shared" ca="1" si="5"/>
        <v>-0.01</v>
      </c>
      <c r="BD67" s="31">
        <f t="shared" ca="1" si="6"/>
        <v>0</v>
      </c>
      <c r="BE67" s="31">
        <f t="shared" ca="1" si="7"/>
        <v>-0.11</v>
      </c>
      <c r="BF67" s="31">
        <f t="shared" ca="1" si="8"/>
        <v>0</v>
      </c>
      <c r="BG67" s="31">
        <f t="shared" ca="1" si="9"/>
        <v>-0.03</v>
      </c>
      <c r="BH67" s="31">
        <f t="shared" ca="1" si="10"/>
        <v>-0.03</v>
      </c>
      <c r="BI67" s="31">
        <f t="shared" ca="1" si="11"/>
        <v>0</v>
      </c>
      <c r="BJ67" s="31">
        <f t="shared" ca="1" si="12"/>
        <v>0</v>
      </c>
      <c r="BK67" s="31">
        <f t="shared" ca="1" si="13"/>
        <v>-0.14000000000000001</v>
      </c>
      <c r="BL67" s="31">
        <f t="shared" ca="1" si="14"/>
        <v>-0.19</v>
      </c>
      <c r="BM67" s="32">
        <f t="shared" ca="1" si="28"/>
        <v>-12.230000000000009</v>
      </c>
      <c r="BN67" s="32">
        <f t="shared" ca="1" si="15"/>
        <v>-4.4600000000000009</v>
      </c>
      <c r="BO67" s="32">
        <f t="shared" ca="1" si="16"/>
        <v>-0.83999999999999986</v>
      </c>
      <c r="BP67" s="32">
        <f t="shared" ca="1" si="17"/>
        <v>-0.31000000000000005</v>
      </c>
      <c r="BQ67" s="32">
        <f t="shared" ca="1" si="18"/>
        <v>-6.7099999999999911</v>
      </c>
      <c r="BR67" s="32">
        <f t="shared" ca="1" si="19"/>
        <v>0</v>
      </c>
      <c r="BS67" s="32">
        <f t="shared" ca="1" si="20"/>
        <v>-1.8299999999999612</v>
      </c>
      <c r="BT67" s="32">
        <f t="shared" ca="1" si="21"/>
        <v>-2.0799999999999979</v>
      </c>
      <c r="BU67" s="32">
        <f t="shared" ca="1" si="22"/>
        <v>-0.149999999999999</v>
      </c>
      <c r="BV67" s="32">
        <f t="shared" ca="1" si="23"/>
        <v>-6.0000000000000275E-2</v>
      </c>
      <c r="BW67" s="32">
        <f t="shared" ca="1" si="24"/>
        <v>-8.8600000000000634</v>
      </c>
      <c r="BX67" s="32">
        <f t="shared" ca="1" si="25"/>
        <v>-11.820000000000016</v>
      </c>
    </row>
    <row r="68" spans="1:76" x14ac:dyDescent="0.25">
      <c r="A68" t="s">
        <v>481</v>
      </c>
      <c r="B68" s="1" t="s">
        <v>106</v>
      </c>
      <c r="C68" t="str">
        <f t="shared" ca="1" si="1"/>
        <v>FNG1</v>
      </c>
      <c r="D68" t="str">
        <f t="shared" ca="1" si="2"/>
        <v>Fort Nelson</v>
      </c>
      <c r="E68" s="31">
        <f ca="1">'Module C Corrected'!CW68-'Module C Initial'!CW68</f>
        <v>-1248.4899999999998</v>
      </c>
      <c r="F68" s="31">
        <f ca="1">'Module C Corrected'!CX68-'Module C Initial'!CX68</f>
        <v>-4009.4099999999962</v>
      </c>
      <c r="G68" s="31">
        <f ca="1">'Module C Corrected'!CY68-'Module C Initial'!CY68</f>
        <v>-629.39000000000033</v>
      </c>
      <c r="H68" s="31">
        <f ca="1">'Module C Corrected'!CZ68-'Module C Initial'!CZ68</f>
        <v>-175.78000000000009</v>
      </c>
      <c r="I68" s="31">
        <f ca="1">'Module C Corrected'!DA68-'Module C Initial'!DA68</f>
        <v>-1883.9300000000003</v>
      </c>
      <c r="J68" s="31">
        <f ca="1">'Module C Corrected'!DB68-'Module C Initial'!DB68</f>
        <v>-1080.1000000000004</v>
      </c>
      <c r="K68" s="31">
        <f ca="1">'Module C Corrected'!DC68-'Module C Initial'!DC68</f>
        <v>-5584.1800000000148</v>
      </c>
      <c r="L68" s="31">
        <f ca="1">'Module C Corrected'!DD68-'Module C Initial'!DD68</f>
        <v>-1203.6200000000008</v>
      </c>
      <c r="M68" s="31">
        <f ca="1">'Module C Corrected'!DE68-'Module C Initial'!DE68</f>
        <v>-100.46000000000004</v>
      </c>
      <c r="N68" s="31">
        <f ca="1">'Module C Corrected'!DF68-'Module C Initial'!DF68</f>
        <v>-155.54999999999995</v>
      </c>
      <c r="O68" s="31">
        <f ca="1">'Module C Corrected'!DG68-'Module C Initial'!DG68</f>
        <v>-659.55000000000018</v>
      </c>
      <c r="P68" s="31">
        <f ca="1">'Module C Corrected'!DH68-'Module C Initial'!DH68</f>
        <v>-6.0000000000000053E-2</v>
      </c>
      <c r="Q68" s="32">
        <f ca="1">'Module C Corrected'!DI68-'Module C Initial'!DI68</f>
        <v>-62.42999999999995</v>
      </c>
      <c r="R68" s="32">
        <f ca="1">'Module C Corrected'!DJ68-'Module C Initial'!DJ68</f>
        <v>-200.47000000000014</v>
      </c>
      <c r="S68" s="32">
        <f ca="1">'Module C Corrected'!DK68-'Module C Initial'!DK68</f>
        <v>-31.460000000000008</v>
      </c>
      <c r="T68" s="32">
        <f ca="1">'Module C Corrected'!DL68-'Module C Initial'!DL68</f>
        <v>-8.7899999999999991</v>
      </c>
      <c r="U68" s="32">
        <f ca="1">'Module C Corrected'!DM68-'Module C Initial'!DM68</f>
        <v>-94.200000000000045</v>
      </c>
      <c r="V68" s="32">
        <f ca="1">'Module C Corrected'!DN68-'Module C Initial'!DN68</f>
        <v>-54</v>
      </c>
      <c r="W68" s="32">
        <f ca="1">'Module C Corrected'!DO68-'Module C Initial'!DO68</f>
        <v>-279.21000000000004</v>
      </c>
      <c r="X68" s="32">
        <f ca="1">'Module C Corrected'!DP68-'Module C Initial'!DP68</f>
        <v>-60.179999999999978</v>
      </c>
      <c r="Y68" s="32">
        <f ca="1">'Module C Corrected'!DQ68-'Module C Initial'!DQ68</f>
        <v>-5.0199999999999996</v>
      </c>
      <c r="Z68" s="32">
        <f ca="1">'Module C Corrected'!DR68-'Module C Initial'!DR68</f>
        <v>-7.7800000000000011</v>
      </c>
      <c r="AA68" s="32">
        <f ca="1">'Module C Corrected'!DS68-'Module C Initial'!DS68</f>
        <v>-32.980000000000004</v>
      </c>
      <c r="AB68" s="32">
        <f ca="1">'Module C Corrected'!DT68-'Module C Initial'!DT68</f>
        <v>0</v>
      </c>
      <c r="AC68" s="31">
        <f ca="1">'Module C Corrected'!DU68-'Module C Initial'!DU68</f>
        <v>-232.74</v>
      </c>
      <c r="AD68" s="31">
        <f ca="1">'Module C Corrected'!DV68-'Module C Initial'!DV68</f>
        <v>-738.04999999999973</v>
      </c>
      <c r="AE68" s="31">
        <f ca="1">'Module C Corrected'!DW68-'Module C Initial'!DW68</f>
        <v>-114.53000000000009</v>
      </c>
      <c r="AF68" s="31">
        <f ca="1">'Module C Corrected'!DX68-'Module C Initial'!DX68</f>
        <v>-31.579999999999984</v>
      </c>
      <c r="AG68" s="31">
        <f ca="1">'Module C Corrected'!DY68-'Module C Initial'!DY68</f>
        <v>-334.15999999999985</v>
      </c>
      <c r="AH68" s="31">
        <f ca="1">'Module C Corrected'!DZ68-'Module C Initial'!DZ68</f>
        <v>-189.05999999999995</v>
      </c>
      <c r="AI68" s="31">
        <f ca="1">'Module C Corrected'!EA68-'Module C Initial'!EA68</f>
        <v>-964.81999999999971</v>
      </c>
      <c r="AJ68" s="31">
        <f ca="1">'Module C Corrected'!EB68-'Module C Initial'!EB68</f>
        <v>-205.14</v>
      </c>
      <c r="AK68" s="31">
        <f ca="1">'Module C Corrected'!EC68-'Module C Initial'!EC68</f>
        <v>-16.89</v>
      </c>
      <c r="AL68" s="31">
        <f ca="1">'Module C Corrected'!ED68-'Module C Initial'!ED68</f>
        <v>-25.790000000000006</v>
      </c>
      <c r="AM68" s="31">
        <f ca="1">'Module C Corrected'!EE68-'Module C Initial'!EE68</f>
        <v>-107.85000000000002</v>
      </c>
      <c r="AN68" s="31">
        <f ca="1">'Module C Corrected'!EF68-'Module C Initial'!EF68</f>
        <v>-9.9999999999999985E-3</v>
      </c>
      <c r="AO68" s="32">
        <f t="shared" ca="1" si="31"/>
        <v>-1543.6599999999996</v>
      </c>
      <c r="AP68" s="32">
        <f t="shared" ca="1" si="31"/>
        <v>-4947.9299999999967</v>
      </c>
      <c r="AQ68" s="32">
        <f t="shared" ca="1" si="31"/>
        <v>-775.38000000000045</v>
      </c>
      <c r="AR68" s="32">
        <f t="shared" ca="1" si="30"/>
        <v>-216.15000000000006</v>
      </c>
      <c r="AS68" s="32">
        <f t="shared" ca="1" si="30"/>
        <v>-2312.29</v>
      </c>
      <c r="AT68" s="32">
        <f t="shared" ca="1" si="30"/>
        <v>-1323.1600000000003</v>
      </c>
      <c r="AU68" s="32">
        <f t="shared" ca="1" si="30"/>
        <v>-6828.2100000000146</v>
      </c>
      <c r="AV68" s="32">
        <f t="shared" ca="1" si="30"/>
        <v>-1468.940000000001</v>
      </c>
      <c r="AW68" s="32">
        <f t="shared" ca="1" si="30"/>
        <v>-122.37000000000003</v>
      </c>
      <c r="AX68" s="32">
        <f t="shared" ca="1" si="30"/>
        <v>-189.11999999999995</v>
      </c>
      <c r="AY68" s="32">
        <f t="shared" ca="1" si="30"/>
        <v>-800.38000000000022</v>
      </c>
      <c r="AZ68" s="32">
        <f t="shared" ca="1" si="30"/>
        <v>-7.0000000000000048E-2</v>
      </c>
      <c r="BA68" s="31">
        <f t="shared" ca="1" si="27"/>
        <v>-24.96</v>
      </c>
      <c r="BB68" s="31">
        <f t="shared" ca="1" si="4"/>
        <v>-80.17</v>
      </c>
      <c r="BC68" s="31">
        <f t="shared" ca="1" si="5"/>
        <v>-12.58</v>
      </c>
      <c r="BD68" s="31">
        <f t="shared" ca="1" si="6"/>
        <v>-3.51</v>
      </c>
      <c r="BE68" s="31">
        <f t="shared" ca="1" si="7"/>
        <v>-37.67</v>
      </c>
      <c r="BF68" s="31">
        <f t="shared" ca="1" si="8"/>
        <v>-21.6</v>
      </c>
      <c r="BG68" s="31">
        <f t="shared" ca="1" si="9"/>
        <v>-111.66</v>
      </c>
      <c r="BH68" s="31">
        <f t="shared" ca="1" si="10"/>
        <v>-24.07</v>
      </c>
      <c r="BI68" s="31">
        <f t="shared" ca="1" si="11"/>
        <v>-2.0099999999999998</v>
      </c>
      <c r="BJ68" s="31">
        <f t="shared" ca="1" si="12"/>
        <v>-3.11</v>
      </c>
      <c r="BK68" s="31">
        <f t="shared" ca="1" si="13"/>
        <v>-13.19</v>
      </c>
      <c r="BL68" s="31">
        <f t="shared" ca="1" si="14"/>
        <v>0</v>
      </c>
      <c r="BM68" s="32">
        <f t="shared" ca="1" si="28"/>
        <v>-1568.6199999999997</v>
      </c>
      <c r="BN68" s="32">
        <f t="shared" ca="1" si="15"/>
        <v>-5028.0999999999967</v>
      </c>
      <c r="BO68" s="32">
        <f t="shared" ca="1" si="16"/>
        <v>-787.96000000000049</v>
      </c>
      <c r="BP68" s="32">
        <f t="shared" ca="1" si="17"/>
        <v>-219.66000000000005</v>
      </c>
      <c r="BQ68" s="32">
        <f t="shared" ca="1" si="18"/>
        <v>-2349.96</v>
      </c>
      <c r="BR68" s="32">
        <f t="shared" ca="1" si="19"/>
        <v>-1344.7600000000002</v>
      </c>
      <c r="BS68" s="32">
        <f t="shared" ca="1" si="20"/>
        <v>-6939.8700000000144</v>
      </c>
      <c r="BT68" s="32">
        <f t="shared" ca="1" si="21"/>
        <v>-1493.0100000000009</v>
      </c>
      <c r="BU68" s="32">
        <f t="shared" ca="1" si="22"/>
        <v>-124.38000000000004</v>
      </c>
      <c r="BV68" s="32">
        <f t="shared" ca="1" si="23"/>
        <v>-192.22999999999996</v>
      </c>
      <c r="BW68" s="32">
        <f t="shared" ca="1" si="24"/>
        <v>-813.57000000000028</v>
      </c>
      <c r="BX68" s="32">
        <f t="shared" ca="1" si="25"/>
        <v>-7.0000000000000048E-2</v>
      </c>
    </row>
    <row r="69" spans="1:76" x14ac:dyDescent="0.25">
      <c r="A69" t="s">
        <v>461</v>
      </c>
      <c r="B69" s="1" t="s">
        <v>127</v>
      </c>
      <c r="C69" t="str">
        <f t="shared" ref="C69:C132" ca="1" si="32">VLOOKUP($B69,LocationLookup,2,FALSE)</f>
        <v>GHO</v>
      </c>
      <c r="D69" t="str">
        <f t="shared" ref="D69:D132" ca="1" si="33">VLOOKUP($C69,LossFactorLookup,2,FALSE)</f>
        <v>Ghost Hydro Facility</v>
      </c>
      <c r="E69" s="31">
        <f ca="1">'Module C Corrected'!CW69-'Module C Initial'!CW69</f>
        <v>301.09999999999854</v>
      </c>
      <c r="F69" s="31">
        <f ca="1">'Module C Corrected'!CX69-'Module C Initial'!CX69</f>
        <v>461.31999999999971</v>
      </c>
      <c r="G69" s="31">
        <f ca="1">'Module C Corrected'!CY69-'Module C Initial'!CY69</f>
        <v>205.15000000000146</v>
      </c>
      <c r="H69" s="31">
        <f ca="1">'Module C Corrected'!CZ69-'Module C Initial'!CZ69</f>
        <v>166.42000000000007</v>
      </c>
      <c r="I69" s="31">
        <f ca="1">'Module C Corrected'!DA69-'Module C Initial'!DA69</f>
        <v>625</v>
      </c>
      <c r="J69" s="31">
        <f ca="1">'Module C Corrected'!DB69-'Module C Initial'!DB69</f>
        <v>664.64999999999418</v>
      </c>
      <c r="K69" s="31">
        <f ca="1">'Module C Corrected'!DC69-'Module C Initial'!DC69</f>
        <v>1803.3099999999977</v>
      </c>
      <c r="L69" s="31">
        <f ca="1">'Module C Corrected'!DD69-'Module C Initial'!DD69</f>
        <v>518.5199999999968</v>
      </c>
      <c r="M69" s="31">
        <f ca="1">'Module C Corrected'!DE69-'Module C Initial'!DE69</f>
        <v>196.60000000000218</v>
      </c>
      <c r="N69" s="31">
        <f ca="1">'Module C Corrected'!DF69-'Module C Initial'!DF69</f>
        <v>179.13999999999942</v>
      </c>
      <c r="O69" s="31">
        <f ca="1">'Module C Corrected'!DG69-'Module C Initial'!DG69</f>
        <v>248.46999999999753</v>
      </c>
      <c r="P69" s="31">
        <f ca="1">'Module C Corrected'!DH69-'Module C Initial'!DH69</f>
        <v>147.53000000000065</v>
      </c>
      <c r="Q69" s="32">
        <f ca="1">'Module C Corrected'!DI69-'Module C Initial'!DI69</f>
        <v>15.050000000000182</v>
      </c>
      <c r="R69" s="32">
        <f ca="1">'Module C Corrected'!DJ69-'Module C Initial'!DJ69</f>
        <v>23.070000000000164</v>
      </c>
      <c r="S69" s="32">
        <f ca="1">'Module C Corrected'!DK69-'Module C Initial'!DK69</f>
        <v>10.25</v>
      </c>
      <c r="T69" s="32">
        <f ca="1">'Module C Corrected'!DL69-'Module C Initial'!DL69</f>
        <v>8.3199999999999363</v>
      </c>
      <c r="U69" s="32">
        <f ca="1">'Module C Corrected'!DM69-'Module C Initial'!DM69</f>
        <v>31.25</v>
      </c>
      <c r="V69" s="32">
        <f ca="1">'Module C Corrected'!DN69-'Module C Initial'!DN69</f>
        <v>33.230000000000018</v>
      </c>
      <c r="W69" s="32">
        <f ca="1">'Module C Corrected'!DO69-'Module C Initial'!DO69</f>
        <v>90.170000000000073</v>
      </c>
      <c r="X69" s="32">
        <f ca="1">'Module C Corrected'!DP69-'Module C Initial'!DP69</f>
        <v>25.929999999999836</v>
      </c>
      <c r="Y69" s="32">
        <f ca="1">'Module C Corrected'!DQ69-'Module C Initial'!DQ69</f>
        <v>9.8299999999999272</v>
      </c>
      <c r="Z69" s="32">
        <f ca="1">'Module C Corrected'!DR69-'Module C Initial'!DR69</f>
        <v>8.9500000000000455</v>
      </c>
      <c r="AA69" s="32">
        <f ca="1">'Module C Corrected'!DS69-'Module C Initial'!DS69</f>
        <v>12.420000000000073</v>
      </c>
      <c r="AB69" s="32">
        <f ca="1">'Module C Corrected'!DT69-'Module C Initial'!DT69</f>
        <v>7.3799999999999955</v>
      </c>
      <c r="AC69" s="31">
        <f ca="1">'Module C Corrected'!DU69-'Module C Initial'!DU69</f>
        <v>56.130000000000109</v>
      </c>
      <c r="AD69" s="31">
        <f ca="1">'Module C Corrected'!DV69-'Module C Initial'!DV69</f>
        <v>84.920000000000073</v>
      </c>
      <c r="AE69" s="31">
        <f ca="1">'Module C Corrected'!DW69-'Module C Initial'!DW69</f>
        <v>37.329999999999927</v>
      </c>
      <c r="AF69" s="31">
        <f ca="1">'Module C Corrected'!DX69-'Module C Initial'!DX69</f>
        <v>29.889999999999873</v>
      </c>
      <c r="AG69" s="31">
        <f ca="1">'Module C Corrected'!DY69-'Module C Initial'!DY69</f>
        <v>110.86000000000058</v>
      </c>
      <c r="AH69" s="31">
        <f ca="1">'Module C Corrected'!DZ69-'Module C Initial'!DZ69</f>
        <v>116.34000000000015</v>
      </c>
      <c r="AI69" s="31">
        <f ca="1">'Module C Corrected'!EA69-'Module C Initial'!EA69</f>
        <v>311.56999999999971</v>
      </c>
      <c r="AJ69" s="31">
        <f ca="1">'Module C Corrected'!EB69-'Module C Initial'!EB69</f>
        <v>88.3700000000008</v>
      </c>
      <c r="AK69" s="31">
        <f ca="1">'Module C Corrected'!EC69-'Module C Initial'!EC69</f>
        <v>33.050000000000182</v>
      </c>
      <c r="AL69" s="31">
        <f ca="1">'Module C Corrected'!ED69-'Module C Initial'!ED69</f>
        <v>29.710000000000036</v>
      </c>
      <c r="AM69" s="31">
        <f ca="1">'Module C Corrected'!EE69-'Module C Initial'!EE69</f>
        <v>40.619999999999891</v>
      </c>
      <c r="AN69" s="31">
        <f ca="1">'Module C Corrected'!EF69-'Module C Initial'!EF69</f>
        <v>23.789999999999964</v>
      </c>
      <c r="AO69" s="32">
        <f t="shared" ca="1" si="31"/>
        <v>372.27999999999884</v>
      </c>
      <c r="AP69" s="32">
        <f t="shared" ca="1" si="31"/>
        <v>569.30999999999995</v>
      </c>
      <c r="AQ69" s="32">
        <f t="shared" ca="1" si="31"/>
        <v>252.73000000000138</v>
      </c>
      <c r="AR69" s="32">
        <f t="shared" ca="1" si="30"/>
        <v>204.62999999999988</v>
      </c>
      <c r="AS69" s="32">
        <f t="shared" ca="1" si="30"/>
        <v>767.11000000000058</v>
      </c>
      <c r="AT69" s="32">
        <f t="shared" ca="1" si="30"/>
        <v>814.21999999999434</v>
      </c>
      <c r="AU69" s="32">
        <f t="shared" ca="1" si="30"/>
        <v>2205.0499999999975</v>
      </c>
      <c r="AV69" s="32">
        <f t="shared" ca="1" si="30"/>
        <v>632.81999999999744</v>
      </c>
      <c r="AW69" s="32">
        <f t="shared" ca="1" si="30"/>
        <v>239.48000000000229</v>
      </c>
      <c r="AX69" s="32">
        <f t="shared" ca="1" si="30"/>
        <v>217.7999999999995</v>
      </c>
      <c r="AY69" s="32">
        <f t="shared" ca="1" si="30"/>
        <v>301.50999999999749</v>
      </c>
      <c r="AZ69" s="32">
        <f t="shared" ca="1" si="30"/>
        <v>178.70000000000061</v>
      </c>
      <c r="BA69" s="31">
        <f t="shared" ca="1" si="27"/>
        <v>6.02</v>
      </c>
      <c r="BB69" s="31">
        <f t="shared" ref="BB69:BB132" ca="1" si="34">ROUND(F69*BB$3,2)</f>
        <v>9.2200000000000006</v>
      </c>
      <c r="BC69" s="31">
        <f t="shared" ref="BC69:BC132" ca="1" si="35">ROUND(G69*BC$3,2)</f>
        <v>4.0999999999999996</v>
      </c>
      <c r="BD69" s="31">
        <f t="shared" ref="BD69:BD132" ca="1" si="36">ROUND(H69*BD$3,2)</f>
        <v>3.33</v>
      </c>
      <c r="BE69" s="31">
        <f t="shared" ref="BE69:BE132" ca="1" si="37">ROUND(I69*BE$3,2)</f>
        <v>12.5</v>
      </c>
      <c r="BF69" s="31">
        <f t="shared" ref="BF69:BF132" ca="1" si="38">ROUND(J69*BF$3,2)</f>
        <v>13.29</v>
      </c>
      <c r="BG69" s="31">
        <f t="shared" ref="BG69:BG132" ca="1" si="39">ROUND(K69*BG$3,2)</f>
        <v>36.06</v>
      </c>
      <c r="BH69" s="31">
        <f t="shared" ref="BH69:BH132" ca="1" si="40">ROUND(L69*BH$3,2)</f>
        <v>10.37</v>
      </c>
      <c r="BI69" s="31">
        <f t="shared" ref="BI69:BI132" ca="1" si="41">ROUND(M69*BI$3,2)</f>
        <v>3.93</v>
      </c>
      <c r="BJ69" s="31">
        <f t="shared" ref="BJ69:BJ132" ca="1" si="42">ROUND(N69*BJ$3,2)</f>
        <v>3.58</v>
      </c>
      <c r="BK69" s="31">
        <f t="shared" ref="BK69:BK132" ca="1" si="43">ROUND(O69*BK$3,2)</f>
        <v>4.97</v>
      </c>
      <c r="BL69" s="31">
        <f t="shared" ref="BL69:BL132" ca="1" si="44">ROUND(P69*BL$3,2)</f>
        <v>2.95</v>
      </c>
      <c r="BM69" s="32">
        <f t="shared" ca="1" si="28"/>
        <v>378.29999999999882</v>
      </c>
      <c r="BN69" s="32">
        <f t="shared" ref="BN69:BN132" ca="1" si="45">AP69+BB69</f>
        <v>578.53</v>
      </c>
      <c r="BO69" s="32">
        <f t="shared" ref="BO69:BO132" ca="1" si="46">AQ69+BC69</f>
        <v>256.83000000000141</v>
      </c>
      <c r="BP69" s="32">
        <f t="shared" ref="BP69:BP132" ca="1" si="47">AR69+BD69</f>
        <v>207.95999999999989</v>
      </c>
      <c r="BQ69" s="32">
        <f t="shared" ref="BQ69:BQ132" ca="1" si="48">AS69+BE69</f>
        <v>779.61000000000058</v>
      </c>
      <c r="BR69" s="32">
        <f t="shared" ref="BR69:BR132" ca="1" si="49">AT69+BF69</f>
        <v>827.50999999999431</v>
      </c>
      <c r="BS69" s="32">
        <f t="shared" ref="BS69:BS132" ca="1" si="50">AU69+BG69</f>
        <v>2241.1099999999974</v>
      </c>
      <c r="BT69" s="32">
        <f t="shared" ref="BT69:BT132" ca="1" si="51">AV69+BH69</f>
        <v>643.18999999999744</v>
      </c>
      <c r="BU69" s="32">
        <f t="shared" ref="BU69:BU132" ca="1" si="52">AW69+BI69</f>
        <v>243.4100000000023</v>
      </c>
      <c r="BV69" s="32">
        <f t="shared" ref="BV69:BV132" ca="1" si="53">AX69+BJ69</f>
        <v>221.37999999999951</v>
      </c>
      <c r="BW69" s="32">
        <f t="shared" ref="BW69:BW132" ca="1" si="54">AY69+BK69</f>
        <v>306.47999999999752</v>
      </c>
      <c r="BX69" s="32">
        <f t="shared" ref="BX69:BX132" ca="1" si="55">AZ69+BL69</f>
        <v>181.6500000000006</v>
      </c>
    </row>
    <row r="70" spans="1:76" x14ac:dyDescent="0.25">
      <c r="A70" t="s">
        <v>482</v>
      </c>
      <c r="B70" s="1" t="s">
        <v>46</v>
      </c>
      <c r="C70" t="str">
        <f t="shared" ca="1" si="32"/>
        <v>GN1</v>
      </c>
      <c r="D70" t="str">
        <f t="shared" ca="1" si="33"/>
        <v>Genesee #1</v>
      </c>
      <c r="E70" s="31">
        <f ca="1">'Module C Corrected'!CW70-'Module C Initial'!CW70</f>
        <v>-1103.4100000000326</v>
      </c>
      <c r="F70" s="31">
        <f ca="1">'Module C Corrected'!CX70-'Module C Initial'!CX70</f>
        <v>-1843.3800000001211</v>
      </c>
      <c r="G70" s="31">
        <f ca="1">'Module C Corrected'!CY70-'Module C Initial'!CY70</f>
        <v>-1118.4799999999814</v>
      </c>
      <c r="H70" s="31">
        <f ca="1">'Module C Corrected'!CZ70-'Module C Initial'!CZ70</f>
        <v>-839.47999999998137</v>
      </c>
      <c r="I70" s="31">
        <f ca="1">'Module C Corrected'!DA70-'Module C Initial'!DA70</f>
        <v>-934.28000000002794</v>
      </c>
      <c r="J70" s="31">
        <f ca="1">'Module C Corrected'!DB70-'Module C Initial'!DB70</f>
        <v>-1108.8100000000559</v>
      </c>
      <c r="K70" s="31">
        <f ca="1">'Module C Corrected'!DC70-'Module C Initial'!DC70</f>
        <v>-3624.2599999997765</v>
      </c>
      <c r="L70" s="31">
        <f ca="1">'Module C Corrected'!DD70-'Module C Initial'!DD70</f>
        <v>-1319.2100000000792</v>
      </c>
      <c r="M70" s="31">
        <f ca="1">'Module C Corrected'!DE70-'Module C Initial'!DE70</f>
        <v>-660.53000000002794</v>
      </c>
      <c r="N70" s="31">
        <f ca="1">'Module C Corrected'!DF70-'Module C Initial'!DF70</f>
        <v>-768.39000000001397</v>
      </c>
      <c r="O70" s="31">
        <f ca="1">'Module C Corrected'!DG70-'Module C Initial'!DG70</f>
        <v>-1060.1900000000605</v>
      </c>
      <c r="P70" s="31">
        <f ca="1">'Module C Corrected'!DH70-'Module C Initial'!DH70</f>
        <v>-785.44000000000233</v>
      </c>
      <c r="Q70" s="32">
        <f ca="1">'Module C Corrected'!DI70-'Module C Initial'!DI70</f>
        <v>-55.170000000000073</v>
      </c>
      <c r="R70" s="32">
        <f ca="1">'Module C Corrected'!DJ70-'Module C Initial'!DJ70</f>
        <v>-92.170000000000073</v>
      </c>
      <c r="S70" s="32">
        <f ca="1">'Module C Corrected'!DK70-'Module C Initial'!DK70</f>
        <v>-55.929999999998472</v>
      </c>
      <c r="T70" s="32">
        <f ca="1">'Module C Corrected'!DL70-'Module C Initial'!DL70</f>
        <v>-41.970000000000255</v>
      </c>
      <c r="U70" s="32">
        <f ca="1">'Module C Corrected'!DM70-'Module C Initial'!DM70</f>
        <v>-46.720000000000255</v>
      </c>
      <c r="V70" s="32">
        <f ca="1">'Module C Corrected'!DN70-'Module C Initial'!DN70</f>
        <v>-55.440000000000509</v>
      </c>
      <c r="W70" s="32">
        <f ca="1">'Module C Corrected'!DO70-'Module C Initial'!DO70</f>
        <v>-181.21000000000276</v>
      </c>
      <c r="X70" s="32">
        <f ca="1">'Module C Corrected'!DP70-'Module C Initial'!DP70</f>
        <v>-65.960000000000946</v>
      </c>
      <c r="Y70" s="32">
        <f ca="1">'Module C Corrected'!DQ70-'Module C Initial'!DQ70</f>
        <v>-33.029999999999745</v>
      </c>
      <c r="Z70" s="32">
        <f ca="1">'Module C Corrected'!DR70-'Module C Initial'!DR70</f>
        <v>-38.420000000000073</v>
      </c>
      <c r="AA70" s="32">
        <f ca="1">'Module C Corrected'!DS70-'Module C Initial'!DS70</f>
        <v>-53.010000000000218</v>
      </c>
      <c r="AB70" s="32">
        <f ca="1">'Module C Corrected'!DT70-'Module C Initial'!DT70</f>
        <v>-39.269999999999982</v>
      </c>
      <c r="AC70" s="31">
        <f ca="1">'Module C Corrected'!DU70-'Module C Initial'!DU70</f>
        <v>-205.68999999999869</v>
      </c>
      <c r="AD70" s="31">
        <f ca="1">'Module C Corrected'!DV70-'Module C Initial'!DV70</f>
        <v>-339.33000000000175</v>
      </c>
      <c r="AE70" s="31">
        <f ca="1">'Module C Corrected'!DW70-'Module C Initial'!DW70</f>
        <v>-203.53000000000247</v>
      </c>
      <c r="AF70" s="31">
        <f ca="1">'Module C Corrected'!DX70-'Module C Initial'!DX70</f>
        <v>-150.79999999999927</v>
      </c>
      <c r="AG70" s="31">
        <f ca="1">'Module C Corrected'!DY70-'Module C Initial'!DY70</f>
        <v>-165.70999999999913</v>
      </c>
      <c r="AH70" s="31">
        <f ca="1">'Module C Corrected'!DZ70-'Module C Initial'!DZ70</f>
        <v>-194.09000000000015</v>
      </c>
      <c r="AI70" s="31">
        <f ca="1">'Module C Corrected'!EA70-'Module C Initial'!EA70</f>
        <v>-626.18999999998778</v>
      </c>
      <c r="AJ70" s="31">
        <f ca="1">'Module C Corrected'!EB70-'Module C Initial'!EB70</f>
        <v>-224.85000000000218</v>
      </c>
      <c r="AK70" s="31">
        <f ca="1">'Module C Corrected'!EC70-'Module C Initial'!EC70</f>
        <v>-111.03999999999905</v>
      </c>
      <c r="AL70" s="31">
        <f ca="1">'Module C Corrected'!ED70-'Module C Initial'!ED70</f>
        <v>-127.43000000000029</v>
      </c>
      <c r="AM70" s="31">
        <f ca="1">'Module C Corrected'!EE70-'Module C Initial'!EE70</f>
        <v>-173.36000000000058</v>
      </c>
      <c r="AN70" s="31">
        <f ca="1">'Module C Corrected'!EF70-'Module C Initial'!EF70</f>
        <v>-126.64999999999964</v>
      </c>
      <c r="AO70" s="32">
        <f t="shared" ca="1" si="31"/>
        <v>-1364.2700000000314</v>
      </c>
      <c r="AP70" s="32">
        <f t="shared" ca="1" si="31"/>
        <v>-2274.8800000001229</v>
      </c>
      <c r="AQ70" s="32">
        <f t="shared" ca="1" si="31"/>
        <v>-1377.9399999999823</v>
      </c>
      <c r="AR70" s="32">
        <f t="shared" ca="1" si="30"/>
        <v>-1032.2499999999809</v>
      </c>
      <c r="AS70" s="32">
        <f t="shared" ca="1" si="30"/>
        <v>-1146.7100000000273</v>
      </c>
      <c r="AT70" s="32">
        <f t="shared" ca="1" si="30"/>
        <v>-1358.3400000000565</v>
      </c>
      <c r="AU70" s="32">
        <f t="shared" ca="1" si="30"/>
        <v>-4431.659999999767</v>
      </c>
      <c r="AV70" s="32">
        <f t="shared" ca="1" si="30"/>
        <v>-1610.0200000000823</v>
      </c>
      <c r="AW70" s="32">
        <f t="shared" ca="1" si="30"/>
        <v>-804.60000000002674</v>
      </c>
      <c r="AX70" s="32">
        <f t="shared" ca="1" si="30"/>
        <v>-934.24000000001433</v>
      </c>
      <c r="AY70" s="32">
        <f t="shared" ca="1" si="30"/>
        <v>-1286.5600000000613</v>
      </c>
      <c r="AZ70" s="32">
        <f t="shared" ca="1" si="30"/>
        <v>-951.36000000000195</v>
      </c>
      <c r="BA70" s="31">
        <f t="shared" ref="BA70:BA133" ca="1" si="56">ROUND(E70*BA$3,2)</f>
        <v>-22.06</v>
      </c>
      <c r="BB70" s="31">
        <f t="shared" ca="1" si="34"/>
        <v>-36.86</v>
      </c>
      <c r="BC70" s="31">
        <f t="shared" ca="1" si="35"/>
        <v>-22.36</v>
      </c>
      <c r="BD70" s="31">
        <f t="shared" ca="1" si="36"/>
        <v>-16.79</v>
      </c>
      <c r="BE70" s="31">
        <f t="shared" ca="1" si="37"/>
        <v>-18.68</v>
      </c>
      <c r="BF70" s="31">
        <f t="shared" ca="1" si="38"/>
        <v>-22.17</v>
      </c>
      <c r="BG70" s="31">
        <f t="shared" ca="1" si="39"/>
        <v>-72.47</v>
      </c>
      <c r="BH70" s="31">
        <f t="shared" ca="1" si="40"/>
        <v>-26.38</v>
      </c>
      <c r="BI70" s="31">
        <f t="shared" ca="1" si="41"/>
        <v>-13.21</v>
      </c>
      <c r="BJ70" s="31">
        <f t="shared" ca="1" si="42"/>
        <v>-15.36</v>
      </c>
      <c r="BK70" s="31">
        <f t="shared" ca="1" si="43"/>
        <v>-21.2</v>
      </c>
      <c r="BL70" s="31">
        <f t="shared" ca="1" si="44"/>
        <v>-15.71</v>
      </c>
      <c r="BM70" s="32">
        <f t="shared" ref="BM70:BM133" ca="1" si="57">AO70+BA70</f>
        <v>-1386.3300000000313</v>
      </c>
      <c r="BN70" s="32">
        <f t="shared" ca="1" si="45"/>
        <v>-2311.740000000123</v>
      </c>
      <c r="BO70" s="32">
        <f t="shared" ca="1" si="46"/>
        <v>-1400.2999999999822</v>
      </c>
      <c r="BP70" s="32">
        <f t="shared" ca="1" si="47"/>
        <v>-1049.0399999999809</v>
      </c>
      <c r="BQ70" s="32">
        <f t="shared" ca="1" si="48"/>
        <v>-1165.3900000000274</v>
      </c>
      <c r="BR70" s="32">
        <f t="shared" ca="1" si="49"/>
        <v>-1380.5100000000566</v>
      </c>
      <c r="BS70" s="32">
        <f t="shared" ca="1" si="50"/>
        <v>-4504.1299999997673</v>
      </c>
      <c r="BT70" s="32">
        <f t="shared" ca="1" si="51"/>
        <v>-1636.4000000000824</v>
      </c>
      <c r="BU70" s="32">
        <f t="shared" ca="1" si="52"/>
        <v>-817.81000000002678</v>
      </c>
      <c r="BV70" s="32">
        <f t="shared" ca="1" si="53"/>
        <v>-949.60000000001435</v>
      </c>
      <c r="BW70" s="32">
        <f t="shared" ca="1" si="54"/>
        <v>-1307.7600000000614</v>
      </c>
      <c r="BX70" s="32">
        <f t="shared" ca="1" si="55"/>
        <v>-967.07000000000198</v>
      </c>
    </row>
    <row r="71" spans="1:76" x14ac:dyDescent="0.25">
      <c r="A71" t="s">
        <v>482</v>
      </c>
      <c r="B71" s="1" t="s">
        <v>47</v>
      </c>
      <c r="C71" t="str">
        <f t="shared" ca="1" si="32"/>
        <v>GN2</v>
      </c>
      <c r="D71" t="str">
        <f t="shared" ca="1" si="33"/>
        <v>Genesee #2</v>
      </c>
      <c r="E71" s="31">
        <f ca="1">'Module C Corrected'!CW71-'Module C Initial'!CW71</f>
        <v>0</v>
      </c>
      <c r="F71" s="31">
        <f ca="1">'Module C Corrected'!CX71-'Module C Initial'!CX71</f>
        <v>0</v>
      </c>
      <c r="G71" s="31">
        <f ca="1">'Module C Corrected'!CY71-'Module C Initial'!CY71</f>
        <v>0</v>
      </c>
      <c r="H71" s="31">
        <f ca="1">'Module C Corrected'!CZ71-'Module C Initial'!CZ71</f>
        <v>0</v>
      </c>
      <c r="I71" s="31">
        <f ca="1">'Module C Corrected'!DA71-'Module C Initial'!DA71</f>
        <v>0</v>
      </c>
      <c r="J71" s="31">
        <f ca="1">'Module C Corrected'!DB71-'Module C Initial'!DB71</f>
        <v>0</v>
      </c>
      <c r="K71" s="31">
        <f ca="1">'Module C Corrected'!DC71-'Module C Initial'!DC71</f>
        <v>0</v>
      </c>
      <c r="L71" s="31">
        <f ca="1">'Module C Corrected'!DD71-'Module C Initial'!DD71</f>
        <v>0</v>
      </c>
      <c r="M71" s="31">
        <f ca="1">'Module C Corrected'!DE71-'Module C Initial'!DE71</f>
        <v>0</v>
      </c>
      <c r="N71" s="31">
        <f ca="1">'Module C Corrected'!DF71-'Module C Initial'!DF71</f>
        <v>0</v>
      </c>
      <c r="O71" s="31">
        <f ca="1">'Module C Corrected'!DG71-'Module C Initial'!DG71</f>
        <v>0</v>
      </c>
      <c r="P71" s="31">
        <f ca="1">'Module C Corrected'!DH71-'Module C Initial'!DH71</f>
        <v>0</v>
      </c>
      <c r="Q71" s="32">
        <f ca="1">'Module C Corrected'!DI71-'Module C Initial'!DI71</f>
        <v>0</v>
      </c>
      <c r="R71" s="32">
        <f ca="1">'Module C Corrected'!DJ71-'Module C Initial'!DJ71</f>
        <v>0</v>
      </c>
      <c r="S71" s="32">
        <f ca="1">'Module C Corrected'!DK71-'Module C Initial'!DK71</f>
        <v>0</v>
      </c>
      <c r="T71" s="32">
        <f ca="1">'Module C Corrected'!DL71-'Module C Initial'!DL71</f>
        <v>0</v>
      </c>
      <c r="U71" s="32">
        <f ca="1">'Module C Corrected'!DM71-'Module C Initial'!DM71</f>
        <v>0</v>
      </c>
      <c r="V71" s="32">
        <f ca="1">'Module C Corrected'!DN71-'Module C Initial'!DN71</f>
        <v>0</v>
      </c>
      <c r="W71" s="32">
        <f ca="1">'Module C Corrected'!DO71-'Module C Initial'!DO71</f>
        <v>0</v>
      </c>
      <c r="X71" s="32">
        <f ca="1">'Module C Corrected'!DP71-'Module C Initial'!DP71</f>
        <v>0</v>
      </c>
      <c r="Y71" s="32">
        <f ca="1">'Module C Corrected'!DQ71-'Module C Initial'!DQ71</f>
        <v>0</v>
      </c>
      <c r="Z71" s="32">
        <f ca="1">'Module C Corrected'!DR71-'Module C Initial'!DR71</f>
        <v>0</v>
      </c>
      <c r="AA71" s="32">
        <f ca="1">'Module C Corrected'!DS71-'Module C Initial'!DS71</f>
        <v>0</v>
      </c>
      <c r="AB71" s="32">
        <f ca="1">'Module C Corrected'!DT71-'Module C Initial'!DT71</f>
        <v>0</v>
      </c>
      <c r="AC71" s="31">
        <f ca="1">'Module C Corrected'!DU71-'Module C Initial'!DU71</f>
        <v>0</v>
      </c>
      <c r="AD71" s="31">
        <f ca="1">'Module C Corrected'!DV71-'Module C Initial'!DV71</f>
        <v>0</v>
      </c>
      <c r="AE71" s="31">
        <f ca="1">'Module C Corrected'!DW71-'Module C Initial'!DW71</f>
        <v>0</v>
      </c>
      <c r="AF71" s="31">
        <f ca="1">'Module C Corrected'!DX71-'Module C Initial'!DX71</f>
        <v>0</v>
      </c>
      <c r="AG71" s="31">
        <f ca="1">'Module C Corrected'!DY71-'Module C Initial'!DY71</f>
        <v>0</v>
      </c>
      <c r="AH71" s="31">
        <f ca="1">'Module C Corrected'!DZ71-'Module C Initial'!DZ71</f>
        <v>0</v>
      </c>
      <c r="AI71" s="31">
        <f ca="1">'Module C Corrected'!EA71-'Module C Initial'!EA71</f>
        <v>0</v>
      </c>
      <c r="AJ71" s="31">
        <f ca="1">'Module C Corrected'!EB71-'Module C Initial'!EB71</f>
        <v>0</v>
      </c>
      <c r="AK71" s="31">
        <f ca="1">'Module C Corrected'!EC71-'Module C Initial'!EC71</f>
        <v>0</v>
      </c>
      <c r="AL71" s="31">
        <f ca="1">'Module C Corrected'!ED71-'Module C Initial'!ED71</f>
        <v>0</v>
      </c>
      <c r="AM71" s="31">
        <f ca="1">'Module C Corrected'!EE71-'Module C Initial'!EE71</f>
        <v>0</v>
      </c>
      <c r="AN71" s="31">
        <f ca="1">'Module C Corrected'!EF71-'Module C Initial'!EF71</f>
        <v>0</v>
      </c>
      <c r="AO71" s="32">
        <f t="shared" ca="1" si="31"/>
        <v>0</v>
      </c>
      <c r="AP71" s="32">
        <f t="shared" ca="1" si="31"/>
        <v>0</v>
      </c>
      <c r="AQ71" s="32">
        <f t="shared" ca="1" si="31"/>
        <v>0</v>
      </c>
      <c r="AR71" s="32">
        <f t="shared" ca="1" si="30"/>
        <v>0</v>
      </c>
      <c r="AS71" s="32">
        <f t="shared" ca="1" si="30"/>
        <v>0</v>
      </c>
      <c r="AT71" s="32">
        <f t="shared" ca="1" si="30"/>
        <v>0</v>
      </c>
      <c r="AU71" s="32">
        <f t="shared" ca="1" si="30"/>
        <v>0</v>
      </c>
      <c r="AV71" s="32">
        <f t="shared" ca="1" si="30"/>
        <v>0</v>
      </c>
      <c r="AW71" s="32">
        <f t="shared" ca="1" si="30"/>
        <v>0</v>
      </c>
      <c r="AX71" s="32">
        <f t="shared" ca="1" si="30"/>
        <v>0</v>
      </c>
      <c r="AY71" s="32">
        <f t="shared" ca="1" si="30"/>
        <v>0</v>
      </c>
      <c r="AZ71" s="32">
        <f t="shared" ca="1" si="30"/>
        <v>0</v>
      </c>
      <c r="BA71" s="31">
        <f t="shared" ca="1" si="56"/>
        <v>0</v>
      </c>
      <c r="BB71" s="31">
        <f t="shared" ca="1" si="34"/>
        <v>0</v>
      </c>
      <c r="BC71" s="31">
        <f t="shared" ca="1" si="35"/>
        <v>0</v>
      </c>
      <c r="BD71" s="31">
        <f t="shared" ca="1" si="36"/>
        <v>0</v>
      </c>
      <c r="BE71" s="31">
        <f t="shared" ca="1" si="37"/>
        <v>0</v>
      </c>
      <c r="BF71" s="31">
        <f t="shared" ca="1" si="38"/>
        <v>0</v>
      </c>
      <c r="BG71" s="31">
        <f t="shared" ca="1" si="39"/>
        <v>0</v>
      </c>
      <c r="BH71" s="31">
        <f t="shared" ca="1" si="40"/>
        <v>0</v>
      </c>
      <c r="BI71" s="31">
        <f t="shared" ca="1" si="41"/>
        <v>0</v>
      </c>
      <c r="BJ71" s="31">
        <f t="shared" ca="1" si="42"/>
        <v>0</v>
      </c>
      <c r="BK71" s="31">
        <f t="shared" ca="1" si="43"/>
        <v>0</v>
      </c>
      <c r="BL71" s="31">
        <f t="shared" ca="1" si="44"/>
        <v>0</v>
      </c>
      <c r="BM71" s="32">
        <f t="shared" ca="1" si="57"/>
        <v>0</v>
      </c>
      <c r="BN71" s="32">
        <f t="shared" ca="1" si="45"/>
        <v>0</v>
      </c>
      <c r="BO71" s="32">
        <f t="shared" ca="1" si="46"/>
        <v>0</v>
      </c>
      <c r="BP71" s="32">
        <f t="shared" ca="1" si="47"/>
        <v>0</v>
      </c>
      <c r="BQ71" s="32">
        <f t="shared" ca="1" si="48"/>
        <v>0</v>
      </c>
      <c r="BR71" s="32">
        <f t="shared" ca="1" si="49"/>
        <v>0</v>
      </c>
      <c r="BS71" s="32">
        <f t="shared" ca="1" si="50"/>
        <v>0</v>
      </c>
      <c r="BT71" s="32">
        <f t="shared" ca="1" si="51"/>
        <v>0</v>
      </c>
      <c r="BU71" s="32">
        <f t="shared" ca="1" si="52"/>
        <v>0</v>
      </c>
      <c r="BV71" s="32">
        <f t="shared" ca="1" si="53"/>
        <v>0</v>
      </c>
      <c r="BW71" s="32">
        <f t="shared" ca="1" si="54"/>
        <v>0</v>
      </c>
      <c r="BX71" s="32">
        <f t="shared" ca="1" si="55"/>
        <v>0</v>
      </c>
    </row>
    <row r="72" spans="1:76" x14ac:dyDescent="0.25">
      <c r="A72" t="s">
        <v>483</v>
      </c>
      <c r="B72" s="1" t="s">
        <v>79</v>
      </c>
      <c r="C72" t="str">
        <f t="shared" ca="1" si="32"/>
        <v>GN3</v>
      </c>
      <c r="D72" t="str">
        <f t="shared" ca="1" si="33"/>
        <v>Genesee #3</v>
      </c>
      <c r="E72" s="31">
        <f ca="1">'Module C Corrected'!CW72-'Module C Initial'!CW72</f>
        <v>-1450.6899999999441</v>
      </c>
      <c r="F72" s="31">
        <f ca="1">'Module C Corrected'!CX72-'Module C Initial'!CX72</f>
        <v>-2945.8400000000838</v>
      </c>
      <c r="G72" s="31">
        <f ca="1">'Module C Corrected'!CY72-'Module C Initial'!CY72</f>
        <v>-1255.3199999999488</v>
      </c>
      <c r="H72" s="31">
        <f ca="1">'Module C Corrected'!CZ72-'Module C Initial'!CZ72</f>
        <v>-987.81999999994878</v>
      </c>
      <c r="I72" s="31">
        <f ca="1">'Module C Corrected'!DA72-'Module C Initial'!DA72</f>
        <v>-1266.2800000000279</v>
      </c>
      <c r="J72" s="31">
        <f ca="1">'Module C Corrected'!DB72-'Module C Initial'!DB72</f>
        <v>-1341.390000000014</v>
      </c>
      <c r="K72" s="31">
        <f ca="1">'Module C Corrected'!DC72-'Module C Initial'!DC72</f>
        <v>-4051.2000000001863</v>
      </c>
      <c r="L72" s="31">
        <f ca="1">'Module C Corrected'!DD72-'Module C Initial'!DD72</f>
        <v>-1516.0200000000186</v>
      </c>
      <c r="M72" s="31">
        <f ca="1">'Module C Corrected'!DE72-'Module C Initial'!DE72</f>
        <v>-655.54000000003725</v>
      </c>
      <c r="N72" s="31">
        <f ca="1">'Module C Corrected'!DF72-'Module C Initial'!DF72</f>
        <v>-155.67000000001281</v>
      </c>
      <c r="O72" s="31">
        <f ca="1">'Module C Corrected'!DG72-'Module C Initial'!DG72</f>
        <v>-1241.8699999999953</v>
      </c>
      <c r="P72" s="31">
        <f ca="1">'Module C Corrected'!DH72-'Module C Initial'!DH72</f>
        <v>-915.73999999998341</v>
      </c>
      <c r="Q72" s="32">
        <f ca="1">'Module C Corrected'!DI72-'Module C Initial'!DI72</f>
        <v>-72.529999999998836</v>
      </c>
      <c r="R72" s="32">
        <f ca="1">'Module C Corrected'!DJ72-'Module C Initial'!DJ72</f>
        <v>-147.29999999999927</v>
      </c>
      <c r="S72" s="32">
        <f ca="1">'Module C Corrected'!DK72-'Module C Initial'!DK72</f>
        <v>-62.770000000000437</v>
      </c>
      <c r="T72" s="32">
        <f ca="1">'Module C Corrected'!DL72-'Module C Initial'!DL72</f>
        <v>-49.390000000000327</v>
      </c>
      <c r="U72" s="32">
        <f ca="1">'Module C Corrected'!DM72-'Module C Initial'!DM72</f>
        <v>-63.31000000000131</v>
      </c>
      <c r="V72" s="32">
        <f ca="1">'Module C Corrected'!DN72-'Module C Initial'!DN72</f>
        <v>-67.069999999999709</v>
      </c>
      <c r="W72" s="32">
        <f ca="1">'Module C Corrected'!DO72-'Module C Initial'!DO72</f>
        <v>-202.56000000000131</v>
      </c>
      <c r="X72" s="32">
        <f ca="1">'Module C Corrected'!DP72-'Module C Initial'!DP72</f>
        <v>-75.799999999999272</v>
      </c>
      <c r="Y72" s="32">
        <f ca="1">'Module C Corrected'!DQ72-'Module C Initial'!DQ72</f>
        <v>-32.769999999999982</v>
      </c>
      <c r="Z72" s="32">
        <f ca="1">'Module C Corrected'!DR72-'Module C Initial'!DR72</f>
        <v>-7.7799999999999727</v>
      </c>
      <c r="AA72" s="32">
        <f ca="1">'Module C Corrected'!DS72-'Module C Initial'!DS72</f>
        <v>-62.090000000000146</v>
      </c>
      <c r="AB72" s="32">
        <f ca="1">'Module C Corrected'!DT72-'Module C Initial'!DT72</f>
        <v>-45.789999999999964</v>
      </c>
      <c r="AC72" s="31">
        <f ca="1">'Module C Corrected'!DU72-'Module C Initial'!DU72</f>
        <v>-270.43000000000029</v>
      </c>
      <c r="AD72" s="31">
        <f ca="1">'Module C Corrected'!DV72-'Module C Initial'!DV72</f>
        <v>-542.27000000000407</v>
      </c>
      <c r="AE72" s="31">
        <f ca="1">'Module C Corrected'!DW72-'Module C Initial'!DW72</f>
        <v>-228.43000000000029</v>
      </c>
      <c r="AF72" s="31">
        <f ca="1">'Module C Corrected'!DX72-'Module C Initial'!DX72</f>
        <v>-177.45000000000073</v>
      </c>
      <c r="AG72" s="31">
        <f ca="1">'Module C Corrected'!DY72-'Module C Initial'!DY72</f>
        <v>-224.61000000000058</v>
      </c>
      <c r="AH72" s="31">
        <f ca="1">'Module C Corrected'!DZ72-'Module C Initial'!DZ72</f>
        <v>-234.80000000000291</v>
      </c>
      <c r="AI72" s="31">
        <f ca="1">'Module C Corrected'!EA72-'Module C Initial'!EA72</f>
        <v>-699.95999999999185</v>
      </c>
      <c r="AJ72" s="31">
        <f ca="1">'Module C Corrected'!EB72-'Module C Initial'!EB72</f>
        <v>-258.38999999999942</v>
      </c>
      <c r="AK72" s="31">
        <f ca="1">'Module C Corrected'!EC72-'Module C Initial'!EC72</f>
        <v>-110.19999999999891</v>
      </c>
      <c r="AL72" s="31">
        <f ca="1">'Module C Corrected'!ED72-'Module C Initial'!ED72</f>
        <v>-25.820000000000164</v>
      </c>
      <c r="AM72" s="31">
        <f ca="1">'Module C Corrected'!EE72-'Module C Initial'!EE72</f>
        <v>-203.06000000000131</v>
      </c>
      <c r="AN72" s="31">
        <f ca="1">'Module C Corrected'!EF72-'Module C Initial'!EF72</f>
        <v>-147.65999999999985</v>
      </c>
      <c r="AO72" s="32">
        <f t="shared" ca="1" si="31"/>
        <v>-1793.6499999999432</v>
      </c>
      <c r="AP72" s="32">
        <f t="shared" ca="1" si="31"/>
        <v>-3635.4100000000872</v>
      </c>
      <c r="AQ72" s="32">
        <f t="shared" ca="1" si="31"/>
        <v>-1546.5199999999495</v>
      </c>
      <c r="AR72" s="32">
        <f t="shared" ca="1" si="30"/>
        <v>-1214.6599999999498</v>
      </c>
      <c r="AS72" s="32">
        <f t="shared" ca="1" si="30"/>
        <v>-1554.2000000000298</v>
      </c>
      <c r="AT72" s="32">
        <f t="shared" ca="1" si="30"/>
        <v>-1643.2600000000166</v>
      </c>
      <c r="AU72" s="32">
        <f t="shared" ca="1" si="30"/>
        <v>-4953.7200000001794</v>
      </c>
      <c r="AV72" s="32">
        <f t="shared" ca="1" si="30"/>
        <v>-1850.2100000000173</v>
      </c>
      <c r="AW72" s="32">
        <f t="shared" ca="1" si="30"/>
        <v>-798.51000000003614</v>
      </c>
      <c r="AX72" s="32">
        <f t="shared" ca="1" si="30"/>
        <v>-189.27000000001294</v>
      </c>
      <c r="AY72" s="32">
        <f t="shared" ca="1" si="30"/>
        <v>-1507.0199999999968</v>
      </c>
      <c r="AZ72" s="32">
        <f t="shared" ca="1" si="30"/>
        <v>-1109.1899999999832</v>
      </c>
      <c r="BA72" s="31">
        <f t="shared" ca="1" si="56"/>
        <v>-29.01</v>
      </c>
      <c r="BB72" s="31">
        <f t="shared" ca="1" si="34"/>
        <v>-58.9</v>
      </c>
      <c r="BC72" s="31">
        <f t="shared" ca="1" si="35"/>
        <v>-25.1</v>
      </c>
      <c r="BD72" s="31">
        <f t="shared" ca="1" si="36"/>
        <v>-19.75</v>
      </c>
      <c r="BE72" s="31">
        <f t="shared" ca="1" si="37"/>
        <v>-25.32</v>
      </c>
      <c r="BF72" s="31">
        <f t="shared" ca="1" si="38"/>
        <v>-26.82</v>
      </c>
      <c r="BG72" s="31">
        <f t="shared" ca="1" si="39"/>
        <v>-81.010000000000005</v>
      </c>
      <c r="BH72" s="31">
        <f t="shared" ca="1" si="40"/>
        <v>-30.31</v>
      </c>
      <c r="BI72" s="31">
        <f t="shared" ca="1" si="41"/>
        <v>-13.11</v>
      </c>
      <c r="BJ72" s="31">
        <f t="shared" ca="1" si="42"/>
        <v>-3.11</v>
      </c>
      <c r="BK72" s="31">
        <f t="shared" ca="1" si="43"/>
        <v>-24.83</v>
      </c>
      <c r="BL72" s="31">
        <f t="shared" ca="1" si="44"/>
        <v>-18.309999999999999</v>
      </c>
      <c r="BM72" s="32">
        <f t="shared" ca="1" si="57"/>
        <v>-1822.6599999999432</v>
      </c>
      <c r="BN72" s="32">
        <f t="shared" ca="1" si="45"/>
        <v>-3694.3100000000873</v>
      </c>
      <c r="BO72" s="32">
        <f t="shared" ca="1" si="46"/>
        <v>-1571.6199999999494</v>
      </c>
      <c r="BP72" s="32">
        <f t="shared" ca="1" si="47"/>
        <v>-1234.4099999999498</v>
      </c>
      <c r="BQ72" s="32">
        <f t="shared" ca="1" si="48"/>
        <v>-1579.5200000000298</v>
      </c>
      <c r="BR72" s="32">
        <f t="shared" ca="1" si="49"/>
        <v>-1670.0800000000165</v>
      </c>
      <c r="BS72" s="32">
        <f t="shared" ca="1" si="50"/>
        <v>-5034.7300000001796</v>
      </c>
      <c r="BT72" s="32">
        <f t="shared" ca="1" si="51"/>
        <v>-1880.5200000000173</v>
      </c>
      <c r="BU72" s="32">
        <f t="shared" ca="1" si="52"/>
        <v>-811.62000000003616</v>
      </c>
      <c r="BV72" s="32">
        <f t="shared" ca="1" si="53"/>
        <v>-192.38000000001296</v>
      </c>
      <c r="BW72" s="32">
        <f t="shared" ca="1" si="54"/>
        <v>-1531.8499999999967</v>
      </c>
      <c r="BX72" s="32">
        <f t="shared" ca="1" si="55"/>
        <v>-1127.4999999999832</v>
      </c>
    </row>
    <row r="73" spans="1:76" x14ac:dyDescent="0.25">
      <c r="A73" t="s">
        <v>484</v>
      </c>
      <c r="B73" s="1" t="s">
        <v>43</v>
      </c>
      <c r="C73" t="str">
        <f t="shared" ca="1" si="32"/>
        <v>GPEC</v>
      </c>
      <c r="D73" t="str">
        <f t="shared" ca="1" si="33"/>
        <v>Grande Prairie EcoPower Industrial System</v>
      </c>
      <c r="E73" s="31">
        <f ca="1">'Module C Corrected'!CW73-'Module C Initial'!CW73</f>
        <v>0</v>
      </c>
      <c r="F73" s="31">
        <f ca="1">'Module C Corrected'!CX73-'Module C Initial'!CX73</f>
        <v>0</v>
      </c>
      <c r="G73" s="31">
        <f ca="1">'Module C Corrected'!CY73-'Module C Initial'!CY73</f>
        <v>0</v>
      </c>
      <c r="H73" s="31">
        <f ca="1">'Module C Corrected'!CZ73-'Module C Initial'!CZ73</f>
        <v>0</v>
      </c>
      <c r="I73" s="31">
        <f ca="1">'Module C Corrected'!DA73-'Module C Initial'!DA73</f>
        <v>0</v>
      </c>
      <c r="J73" s="31">
        <f ca="1">'Module C Corrected'!DB73-'Module C Initial'!DB73</f>
        <v>0</v>
      </c>
      <c r="K73" s="31">
        <f ca="1">'Module C Corrected'!DC73-'Module C Initial'!DC73</f>
        <v>0</v>
      </c>
      <c r="L73" s="31">
        <f ca="1">'Module C Corrected'!DD73-'Module C Initial'!DD73</f>
        <v>0</v>
      </c>
      <c r="M73" s="31">
        <f ca="1">'Module C Corrected'!DE73-'Module C Initial'!DE73</f>
        <v>0</v>
      </c>
      <c r="N73" s="31">
        <f ca="1">'Module C Corrected'!DF73-'Module C Initial'!DF73</f>
        <v>0</v>
      </c>
      <c r="O73" s="31">
        <f ca="1">'Module C Corrected'!DG73-'Module C Initial'!DG73</f>
        <v>0</v>
      </c>
      <c r="P73" s="31">
        <f ca="1">'Module C Corrected'!DH73-'Module C Initial'!DH73</f>
        <v>0</v>
      </c>
      <c r="Q73" s="32">
        <f ca="1">'Module C Corrected'!DI73-'Module C Initial'!DI73</f>
        <v>0</v>
      </c>
      <c r="R73" s="32">
        <f ca="1">'Module C Corrected'!DJ73-'Module C Initial'!DJ73</f>
        <v>0</v>
      </c>
      <c r="S73" s="32">
        <f ca="1">'Module C Corrected'!DK73-'Module C Initial'!DK73</f>
        <v>0</v>
      </c>
      <c r="T73" s="32">
        <f ca="1">'Module C Corrected'!DL73-'Module C Initial'!DL73</f>
        <v>0</v>
      </c>
      <c r="U73" s="32">
        <f ca="1">'Module C Corrected'!DM73-'Module C Initial'!DM73</f>
        <v>0</v>
      </c>
      <c r="V73" s="32">
        <f ca="1">'Module C Corrected'!DN73-'Module C Initial'!DN73</f>
        <v>0</v>
      </c>
      <c r="W73" s="32">
        <f ca="1">'Module C Corrected'!DO73-'Module C Initial'!DO73</f>
        <v>0</v>
      </c>
      <c r="X73" s="32">
        <f ca="1">'Module C Corrected'!DP73-'Module C Initial'!DP73</f>
        <v>0</v>
      </c>
      <c r="Y73" s="32">
        <f ca="1">'Module C Corrected'!DQ73-'Module C Initial'!DQ73</f>
        <v>0</v>
      </c>
      <c r="Z73" s="32">
        <f ca="1">'Module C Corrected'!DR73-'Module C Initial'!DR73</f>
        <v>0</v>
      </c>
      <c r="AA73" s="32">
        <f ca="1">'Module C Corrected'!DS73-'Module C Initial'!DS73</f>
        <v>0</v>
      </c>
      <c r="AB73" s="32">
        <f ca="1">'Module C Corrected'!DT73-'Module C Initial'!DT73</f>
        <v>0</v>
      </c>
      <c r="AC73" s="31">
        <f ca="1">'Module C Corrected'!DU73-'Module C Initial'!DU73</f>
        <v>0</v>
      </c>
      <c r="AD73" s="31">
        <f ca="1">'Module C Corrected'!DV73-'Module C Initial'!DV73</f>
        <v>0</v>
      </c>
      <c r="AE73" s="31">
        <f ca="1">'Module C Corrected'!DW73-'Module C Initial'!DW73</f>
        <v>0</v>
      </c>
      <c r="AF73" s="31">
        <f ca="1">'Module C Corrected'!DX73-'Module C Initial'!DX73</f>
        <v>0</v>
      </c>
      <c r="AG73" s="31">
        <f ca="1">'Module C Corrected'!DY73-'Module C Initial'!DY73</f>
        <v>0</v>
      </c>
      <c r="AH73" s="31">
        <f ca="1">'Module C Corrected'!DZ73-'Module C Initial'!DZ73</f>
        <v>0</v>
      </c>
      <c r="AI73" s="31">
        <f ca="1">'Module C Corrected'!EA73-'Module C Initial'!EA73</f>
        <v>0</v>
      </c>
      <c r="AJ73" s="31">
        <f ca="1">'Module C Corrected'!EB73-'Module C Initial'!EB73</f>
        <v>0</v>
      </c>
      <c r="AK73" s="31">
        <f ca="1">'Module C Corrected'!EC73-'Module C Initial'!EC73</f>
        <v>0</v>
      </c>
      <c r="AL73" s="31">
        <f ca="1">'Module C Corrected'!ED73-'Module C Initial'!ED73</f>
        <v>0</v>
      </c>
      <c r="AM73" s="31">
        <f ca="1">'Module C Corrected'!EE73-'Module C Initial'!EE73</f>
        <v>0</v>
      </c>
      <c r="AN73" s="31">
        <f ca="1">'Module C Corrected'!EF73-'Module C Initial'!EF73</f>
        <v>0</v>
      </c>
      <c r="AO73" s="32">
        <f t="shared" ca="1" si="31"/>
        <v>0</v>
      </c>
      <c r="AP73" s="32">
        <f t="shared" ca="1" si="31"/>
        <v>0</v>
      </c>
      <c r="AQ73" s="32">
        <f t="shared" ca="1" si="31"/>
        <v>0</v>
      </c>
      <c r="AR73" s="32">
        <f t="shared" ca="1" si="30"/>
        <v>0</v>
      </c>
      <c r="AS73" s="32">
        <f t="shared" ca="1" si="30"/>
        <v>0</v>
      </c>
      <c r="AT73" s="32">
        <f t="shared" ca="1" si="30"/>
        <v>0</v>
      </c>
      <c r="AU73" s="32">
        <f t="shared" ca="1" si="30"/>
        <v>0</v>
      </c>
      <c r="AV73" s="32">
        <f t="shared" ca="1" si="30"/>
        <v>0</v>
      </c>
      <c r="AW73" s="32">
        <f t="shared" ca="1" si="30"/>
        <v>0</v>
      </c>
      <c r="AX73" s="32">
        <f t="shared" ca="1" si="30"/>
        <v>0</v>
      </c>
      <c r="AY73" s="32">
        <f t="shared" ca="1" si="30"/>
        <v>0</v>
      </c>
      <c r="AZ73" s="32">
        <f t="shared" ca="1" si="30"/>
        <v>0</v>
      </c>
      <c r="BA73" s="31">
        <f t="shared" ca="1" si="56"/>
        <v>0</v>
      </c>
      <c r="BB73" s="31">
        <f t="shared" ca="1" si="34"/>
        <v>0</v>
      </c>
      <c r="BC73" s="31">
        <f t="shared" ca="1" si="35"/>
        <v>0</v>
      </c>
      <c r="BD73" s="31">
        <f t="shared" ca="1" si="36"/>
        <v>0</v>
      </c>
      <c r="BE73" s="31">
        <f t="shared" ca="1" si="37"/>
        <v>0</v>
      </c>
      <c r="BF73" s="31">
        <f t="shared" ca="1" si="38"/>
        <v>0</v>
      </c>
      <c r="BG73" s="31">
        <f t="shared" ca="1" si="39"/>
        <v>0</v>
      </c>
      <c r="BH73" s="31">
        <f t="shared" ca="1" si="40"/>
        <v>0</v>
      </c>
      <c r="BI73" s="31">
        <f t="shared" ca="1" si="41"/>
        <v>0</v>
      </c>
      <c r="BJ73" s="31">
        <f t="shared" ca="1" si="42"/>
        <v>0</v>
      </c>
      <c r="BK73" s="31">
        <f t="shared" ca="1" si="43"/>
        <v>0</v>
      </c>
      <c r="BL73" s="31">
        <f t="shared" ca="1" si="44"/>
        <v>0</v>
      </c>
      <c r="BM73" s="32">
        <f t="shared" ca="1" si="57"/>
        <v>0</v>
      </c>
      <c r="BN73" s="32">
        <f t="shared" ca="1" si="45"/>
        <v>0</v>
      </c>
      <c r="BO73" s="32">
        <f t="shared" ca="1" si="46"/>
        <v>0</v>
      </c>
      <c r="BP73" s="32">
        <f t="shared" ca="1" si="47"/>
        <v>0</v>
      </c>
      <c r="BQ73" s="32">
        <f t="shared" ca="1" si="48"/>
        <v>0</v>
      </c>
      <c r="BR73" s="32">
        <f t="shared" ca="1" si="49"/>
        <v>0</v>
      </c>
      <c r="BS73" s="32">
        <f t="shared" ca="1" si="50"/>
        <v>0</v>
      </c>
      <c r="BT73" s="32">
        <f t="shared" ca="1" si="51"/>
        <v>0</v>
      </c>
      <c r="BU73" s="32">
        <f t="shared" ca="1" si="52"/>
        <v>0</v>
      </c>
      <c r="BV73" s="32">
        <f t="shared" ca="1" si="53"/>
        <v>0</v>
      </c>
      <c r="BW73" s="32">
        <f t="shared" ca="1" si="54"/>
        <v>0</v>
      </c>
      <c r="BX73" s="32">
        <f t="shared" ca="1" si="55"/>
        <v>0</v>
      </c>
    </row>
    <row r="74" spans="1:76" x14ac:dyDescent="0.25">
      <c r="A74" t="s">
        <v>500</v>
      </c>
      <c r="B74" s="1" t="s">
        <v>119</v>
      </c>
      <c r="C74" t="str">
        <f t="shared" ca="1" si="32"/>
        <v>GWW1</v>
      </c>
      <c r="D74" t="str">
        <f t="shared" ca="1" si="33"/>
        <v>Soderglen Wind Facility</v>
      </c>
      <c r="E74" s="31">
        <f ca="1">'Module C Corrected'!CW74-'Module C Initial'!CW74</f>
        <v>-391.04999999999927</v>
      </c>
      <c r="F74" s="31">
        <f ca="1">'Module C Corrected'!CX74-'Module C Initial'!CX74</f>
        <v>-433.38999999999942</v>
      </c>
      <c r="G74" s="31">
        <f ca="1">'Module C Corrected'!CY74-'Module C Initial'!CY74</f>
        <v>-192.3700000000008</v>
      </c>
      <c r="H74" s="31">
        <f ca="1">'Module C Corrected'!CZ74-'Module C Initial'!CZ74</f>
        <v>-307.43000000000029</v>
      </c>
      <c r="I74" s="31">
        <f ca="1">'Module C Corrected'!DA74-'Module C Initial'!DA74</f>
        <v>-303.77999999999884</v>
      </c>
      <c r="J74" s="31">
        <f ca="1">'Module C Corrected'!DB74-'Module C Initial'!DB74</f>
        <v>-173.85000000000036</v>
      </c>
      <c r="K74" s="31">
        <f ca="1">'Module C Corrected'!DC74-'Module C Initial'!DC74</f>
        <v>-353.03000000000247</v>
      </c>
      <c r="L74" s="31">
        <f ca="1">'Module C Corrected'!DD74-'Module C Initial'!DD74</f>
        <v>-161.27999999999884</v>
      </c>
      <c r="M74" s="31">
        <f ca="1">'Module C Corrected'!DE74-'Module C Initial'!DE74</f>
        <v>-147.51000000000022</v>
      </c>
      <c r="N74" s="31">
        <f ca="1">'Module C Corrected'!DF74-'Module C Initial'!DF74</f>
        <v>-277.36999999999853</v>
      </c>
      <c r="O74" s="31">
        <f ca="1">'Module C Corrected'!DG74-'Module C Initial'!DG74</f>
        <v>-202.14999999999964</v>
      </c>
      <c r="P74" s="31">
        <f ca="1">'Module C Corrected'!DH74-'Module C Initial'!DH74</f>
        <v>-279.52999999999884</v>
      </c>
      <c r="Q74" s="32">
        <f ca="1">'Module C Corrected'!DI74-'Module C Initial'!DI74</f>
        <v>-19.549999999999997</v>
      </c>
      <c r="R74" s="32">
        <f ca="1">'Module C Corrected'!DJ74-'Module C Initial'!DJ74</f>
        <v>-21.669999999999998</v>
      </c>
      <c r="S74" s="32">
        <f ca="1">'Module C Corrected'!DK74-'Module C Initial'!DK74</f>
        <v>-9.6199999999999974</v>
      </c>
      <c r="T74" s="32">
        <f ca="1">'Module C Corrected'!DL74-'Module C Initial'!DL74</f>
        <v>-15.379999999999999</v>
      </c>
      <c r="U74" s="32">
        <f ca="1">'Module C Corrected'!DM74-'Module C Initial'!DM74</f>
        <v>-15.190000000000001</v>
      </c>
      <c r="V74" s="32">
        <f ca="1">'Module C Corrected'!DN74-'Module C Initial'!DN74</f>
        <v>-8.6900000000000013</v>
      </c>
      <c r="W74" s="32">
        <f ca="1">'Module C Corrected'!DO74-'Module C Initial'!DO74</f>
        <v>-17.649999999999999</v>
      </c>
      <c r="X74" s="32">
        <f ca="1">'Module C Corrected'!DP74-'Module C Initial'!DP74</f>
        <v>-8.0599999999999952</v>
      </c>
      <c r="Y74" s="32">
        <f ca="1">'Module C Corrected'!DQ74-'Module C Initial'!DQ74</f>
        <v>-7.3700000000000045</v>
      </c>
      <c r="Z74" s="32">
        <f ca="1">'Module C Corrected'!DR74-'Module C Initial'!DR74</f>
        <v>-13.870000000000005</v>
      </c>
      <c r="AA74" s="32">
        <f ca="1">'Module C Corrected'!DS74-'Module C Initial'!DS74</f>
        <v>-10.110000000000014</v>
      </c>
      <c r="AB74" s="32">
        <f ca="1">'Module C Corrected'!DT74-'Module C Initial'!DT74</f>
        <v>-13.969999999999999</v>
      </c>
      <c r="AC74" s="31">
        <f ca="1">'Module C Corrected'!DU74-'Module C Initial'!DU74</f>
        <v>-72.900000000000006</v>
      </c>
      <c r="AD74" s="31">
        <f ca="1">'Module C Corrected'!DV74-'Module C Initial'!DV74</f>
        <v>-79.78</v>
      </c>
      <c r="AE74" s="31">
        <f ca="1">'Module C Corrected'!DW74-'Module C Initial'!DW74</f>
        <v>-35</v>
      </c>
      <c r="AF74" s="31">
        <f ca="1">'Module C Corrected'!DX74-'Module C Initial'!DX74</f>
        <v>-55.220000000000013</v>
      </c>
      <c r="AG74" s="31">
        <f ca="1">'Module C Corrected'!DY74-'Module C Initial'!DY74</f>
        <v>-53.89</v>
      </c>
      <c r="AH74" s="31">
        <f ca="1">'Module C Corrected'!DZ74-'Module C Initial'!DZ74</f>
        <v>-30.430000000000007</v>
      </c>
      <c r="AI74" s="31">
        <f ca="1">'Module C Corrected'!EA74-'Module C Initial'!EA74</f>
        <v>-60.990000000000009</v>
      </c>
      <c r="AJ74" s="31">
        <f ca="1">'Module C Corrected'!EB74-'Module C Initial'!EB74</f>
        <v>-27.490000000000009</v>
      </c>
      <c r="AK74" s="31">
        <f ca="1">'Module C Corrected'!EC74-'Module C Initial'!EC74</f>
        <v>-24.799999999999997</v>
      </c>
      <c r="AL74" s="31">
        <f ca="1">'Module C Corrected'!ED74-'Module C Initial'!ED74</f>
        <v>-46</v>
      </c>
      <c r="AM74" s="31">
        <f ca="1">'Module C Corrected'!EE74-'Module C Initial'!EE74</f>
        <v>-33.050000000000011</v>
      </c>
      <c r="AN74" s="31">
        <f ca="1">'Module C Corrected'!EF74-'Module C Initial'!EF74</f>
        <v>-45.080000000000041</v>
      </c>
      <c r="AO74" s="32">
        <f t="shared" ca="1" si="31"/>
        <v>-483.49999999999932</v>
      </c>
      <c r="AP74" s="32">
        <f t="shared" ca="1" si="31"/>
        <v>-534.83999999999946</v>
      </c>
      <c r="AQ74" s="32">
        <f t="shared" ca="1" si="31"/>
        <v>-236.9900000000008</v>
      </c>
      <c r="AR74" s="32">
        <f t="shared" ca="1" si="30"/>
        <v>-378.03000000000031</v>
      </c>
      <c r="AS74" s="32">
        <f t="shared" ca="1" si="30"/>
        <v>-372.85999999999882</v>
      </c>
      <c r="AT74" s="32">
        <f t="shared" ca="1" si="30"/>
        <v>-212.97000000000037</v>
      </c>
      <c r="AU74" s="32">
        <f t="shared" ca="1" si="30"/>
        <v>-431.67000000000246</v>
      </c>
      <c r="AV74" s="32">
        <f t="shared" ca="1" si="30"/>
        <v>-196.82999999999885</v>
      </c>
      <c r="AW74" s="32">
        <f t="shared" ca="1" si="30"/>
        <v>-179.68000000000023</v>
      </c>
      <c r="AX74" s="32">
        <f t="shared" ca="1" si="30"/>
        <v>-337.23999999999853</v>
      </c>
      <c r="AY74" s="32">
        <f t="shared" ca="1" si="30"/>
        <v>-245.30999999999966</v>
      </c>
      <c r="AZ74" s="32">
        <f t="shared" ca="1" si="30"/>
        <v>-338.5799999999989</v>
      </c>
      <c r="BA74" s="31">
        <f t="shared" ca="1" si="56"/>
        <v>-7.82</v>
      </c>
      <c r="BB74" s="31">
        <f t="shared" ca="1" si="34"/>
        <v>-8.67</v>
      </c>
      <c r="BC74" s="31">
        <f t="shared" ca="1" si="35"/>
        <v>-3.85</v>
      </c>
      <c r="BD74" s="31">
        <f t="shared" ca="1" si="36"/>
        <v>-6.15</v>
      </c>
      <c r="BE74" s="31">
        <f t="shared" ca="1" si="37"/>
        <v>-6.07</v>
      </c>
      <c r="BF74" s="31">
        <f t="shared" ca="1" si="38"/>
        <v>-3.48</v>
      </c>
      <c r="BG74" s="31">
        <f t="shared" ca="1" si="39"/>
        <v>-7.06</v>
      </c>
      <c r="BH74" s="31">
        <f t="shared" ca="1" si="40"/>
        <v>-3.22</v>
      </c>
      <c r="BI74" s="31">
        <f t="shared" ca="1" si="41"/>
        <v>-2.95</v>
      </c>
      <c r="BJ74" s="31">
        <f t="shared" ca="1" si="42"/>
        <v>-5.55</v>
      </c>
      <c r="BK74" s="31">
        <f t="shared" ca="1" si="43"/>
        <v>-4.04</v>
      </c>
      <c r="BL74" s="31">
        <f t="shared" ca="1" si="44"/>
        <v>-5.59</v>
      </c>
      <c r="BM74" s="32">
        <f t="shared" ca="1" si="57"/>
        <v>-491.31999999999931</v>
      </c>
      <c r="BN74" s="32">
        <f t="shared" ca="1" si="45"/>
        <v>-543.50999999999942</v>
      </c>
      <c r="BO74" s="32">
        <f t="shared" ca="1" si="46"/>
        <v>-240.8400000000008</v>
      </c>
      <c r="BP74" s="32">
        <f t="shared" ca="1" si="47"/>
        <v>-384.18000000000029</v>
      </c>
      <c r="BQ74" s="32">
        <f t="shared" ca="1" si="48"/>
        <v>-378.92999999999881</v>
      </c>
      <c r="BR74" s="32">
        <f t="shared" ca="1" si="49"/>
        <v>-216.45000000000036</v>
      </c>
      <c r="BS74" s="32">
        <f t="shared" ca="1" si="50"/>
        <v>-438.73000000000246</v>
      </c>
      <c r="BT74" s="32">
        <f t="shared" ca="1" si="51"/>
        <v>-200.04999999999885</v>
      </c>
      <c r="BU74" s="32">
        <f t="shared" ca="1" si="52"/>
        <v>-182.63000000000022</v>
      </c>
      <c r="BV74" s="32">
        <f t="shared" ca="1" si="53"/>
        <v>-342.78999999999854</v>
      </c>
      <c r="BW74" s="32">
        <f t="shared" ca="1" si="54"/>
        <v>-249.34999999999965</v>
      </c>
      <c r="BX74" s="32">
        <f t="shared" ca="1" si="55"/>
        <v>-344.16999999999888</v>
      </c>
    </row>
    <row r="75" spans="1:76" x14ac:dyDescent="0.25">
      <c r="A75" t="s">
        <v>485</v>
      </c>
      <c r="B75" s="1" t="s">
        <v>84</v>
      </c>
      <c r="C75" t="str">
        <f t="shared" ca="1" si="32"/>
        <v>HAL1</v>
      </c>
      <c r="D75" t="str">
        <f t="shared" ca="1" si="33"/>
        <v>Halkirk Wind Facility</v>
      </c>
      <c r="E75" s="31">
        <f ca="1">'Module C Corrected'!CW75-'Module C Initial'!CW75</f>
        <v>-3573.5899999999674</v>
      </c>
      <c r="F75" s="31">
        <f ca="1">'Module C Corrected'!CX75-'Module C Initial'!CX75</f>
        <v>-3701.4799999999814</v>
      </c>
      <c r="G75" s="31">
        <f ca="1">'Module C Corrected'!CY75-'Module C Initial'!CY75</f>
        <v>-1529.3100000000049</v>
      </c>
      <c r="H75" s="31">
        <f ca="1">'Module C Corrected'!CZ75-'Module C Initial'!CZ75</f>
        <v>-1281.8099999999977</v>
      </c>
      <c r="I75" s="31">
        <f ca="1">'Module C Corrected'!DA75-'Module C Initial'!DA75</f>
        <v>-897.22999999999593</v>
      </c>
      <c r="J75" s="31">
        <f ca="1">'Module C Corrected'!DB75-'Module C Initial'!DB75</f>
        <v>-1241.4599999999991</v>
      </c>
      <c r="K75" s="31">
        <f ca="1">'Module C Corrected'!DC75-'Module C Initial'!DC75</f>
        <v>-2417.8800000000047</v>
      </c>
      <c r="L75" s="31">
        <f ca="1">'Module C Corrected'!DD75-'Module C Initial'!DD75</f>
        <v>-574.52000000000044</v>
      </c>
      <c r="M75" s="31">
        <f ca="1">'Module C Corrected'!DE75-'Module C Initial'!DE75</f>
        <v>-1026.7800000000061</v>
      </c>
      <c r="N75" s="31">
        <f ca="1">'Module C Corrected'!DF75-'Module C Initial'!DF75</f>
        <v>-1898.7600000000093</v>
      </c>
      <c r="O75" s="31">
        <f ca="1">'Module C Corrected'!DG75-'Module C Initial'!DG75</f>
        <v>-1522.9099999999962</v>
      </c>
      <c r="P75" s="31">
        <f ca="1">'Module C Corrected'!DH75-'Module C Initial'!DH75</f>
        <v>-1636.7900000000009</v>
      </c>
      <c r="Q75" s="32">
        <f ca="1">'Module C Corrected'!DI75-'Module C Initial'!DI75</f>
        <v>-178.66999999999996</v>
      </c>
      <c r="R75" s="32">
        <f ca="1">'Module C Corrected'!DJ75-'Module C Initial'!DJ75</f>
        <v>-185.07999999999993</v>
      </c>
      <c r="S75" s="32">
        <f ca="1">'Module C Corrected'!DK75-'Module C Initial'!DK75</f>
        <v>-76.470000000000027</v>
      </c>
      <c r="T75" s="32">
        <f ca="1">'Module C Corrected'!DL75-'Module C Initial'!DL75</f>
        <v>-64.089999999999975</v>
      </c>
      <c r="U75" s="32">
        <f ca="1">'Module C Corrected'!DM75-'Module C Initial'!DM75</f>
        <v>-44.860000000000014</v>
      </c>
      <c r="V75" s="32">
        <f ca="1">'Module C Corrected'!DN75-'Module C Initial'!DN75</f>
        <v>-62.080000000000041</v>
      </c>
      <c r="W75" s="32">
        <f ca="1">'Module C Corrected'!DO75-'Module C Initial'!DO75</f>
        <v>-120.89999999999998</v>
      </c>
      <c r="X75" s="32">
        <f ca="1">'Module C Corrected'!DP75-'Module C Initial'!DP75</f>
        <v>-28.72</v>
      </c>
      <c r="Y75" s="32">
        <f ca="1">'Module C Corrected'!DQ75-'Module C Initial'!DQ75</f>
        <v>-51.339999999999975</v>
      </c>
      <c r="Z75" s="32">
        <f ca="1">'Module C Corrected'!DR75-'Module C Initial'!DR75</f>
        <v>-94.940000000000055</v>
      </c>
      <c r="AA75" s="32">
        <f ca="1">'Module C Corrected'!DS75-'Module C Initial'!DS75</f>
        <v>-76.149999999999977</v>
      </c>
      <c r="AB75" s="32">
        <f ca="1">'Module C Corrected'!DT75-'Module C Initial'!DT75</f>
        <v>-81.840000000000032</v>
      </c>
      <c r="AC75" s="31">
        <f ca="1">'Module C Corrected'!DU75-'Module C Initial'!DU75</f>
        <v>-666.17000000000007</v>
      </c>
      <c r="AD75" s="31">
        <f ca="1">'Module C Corrected'!DV75-'Module C Initial'!DV75</f>
        <v>-681.35999999999967</v>
      </c>
      <c r="AE75" s="31">
        <f ca="1">'Module C Corrected'!DW75-'Module C Initial'!DW75</f>
        <v>-278.27999999999997</v>
      </c>
      <c r="AF75" s="31">
        <f ca="1">'Module C Corrected'!DX75-'Module C Initial'!DX75</f>
        <v>-230.26</v>
      </c>
      <c r="AG75" s="31">
        <f ca="1">'Module C Corrected'!DY75-'Module C Initial'!DY75</f>
        <v>-159.14999999999998</v>
      </c>
      <c r="AH75" s="31">
        <f ca="1">'Module C Corrected'!DZ75-'Module C Initial'!DZ75</f>
        <v>-217.29999999999995</v>
      </c>
      <c r="AI75" s="31">
        <f ca="1">'Module C Corrected'!EA75-'Module C Initial'!EA75</f>
        <v>-417.75</v>
      </c>
      <c r="AJ75" s="31">
        <f ca="1">'Module C Corrected'!EB75-'Module C Initial'!EB75</f>
        <v>-97.919999999999959</v>
      </c>
      <c r="AK75" s="31">
        <f ca="1">'Module C Corrected'!EC75-'Module C Initial'!EC75</f>
        <v>-172.6099999999999</v>
      </c>
      <c r="AL75" s="31">
        <f ca="1">'Module C Corrected'!ED75-'Module C Initial'!ED75</f>
        <v>-314.90000000000009</v>
      </c>
      <c r="AM75" s="31">
        <f ca="1">'Module C Corrected'!EE75-'Module C Initial'!EE75</f>
        <v>-249.01000000000022</v>
      </c>
      <c r="AN75" s="31">
        <f ca="1">'Module C Corrected'!EF75-'Module C Initial'!EF75</f>
        <v>-263.94000000000005</v>
      </c>
      <c r="AO75" s="32">
        <f t="shared" ca="1" si="31"/>
        <v>-4418.4299999999675</v>
      </c>
      <c r="AP75" s="32">
        <f t="shared" ca="1" si="31"/>
        <v>-4567.919999999981</v>
      </c>
      <c r="AQ75" s="32">
        <f t="shared" ca="1" si="31"/>
        <v>-1884.0600000000049</v>
      </c>
      <c r="AR75" s="32">
        <f t="shared" ca="1" si="30"/>
        <v>-1576.1599999999976</v>
      </c>
      <c r="AS75" s="32">
        <f t="shared" ca="1" si="30"/>
        <v>-1101.2399999999959</v>
      </c>
      <c r="AT75" s="32">
        <f t="shared" ca="1" si="30"/>
        <v>-1520.839999999999</v>
      </c>
      <c r="AU75" s="32">
        <f t="shared" ca="1" si="30"/>
        <v>-2956.5300000000047</v>
      </c>
      <c r="AV75" s="32">
        <f t="shared" ca="1" si="30"/>
        <v>-701.16000000000042</v>
      </c>
      <c r="AW75" s="32">
        <f t="shared" ca="1" si="30"/>
        <v>-1250.7300000000059</v>
      </c>
      <c r="AX75" s="32">
        <f t="shared" ca="1" si="30"/>
        <v>-2308.6000000000095</v>
      </c>
      <c r="AY75" s="32">
        <f t="shared" ca="1" si="30"/>
        <v>-1848.0699999999965</v>
      </c>
      <c r="AZ75" s="32">
        <f t="shared" ca="1" si="30"/>
        <v>-1982.5700000000011</v>
      </c>
      <c r="BA75" s="31">
        <f t="shared" ca="1" si="56"/>
        <v>-71.459999999999994</v>
      </c>
      <c r="BB75" s="31">
        <f t="shared" ca="1" si="34"/>
        <v>-74.010000000000005</v>
      </c>
      <c r="BC75" s="31">
        <f t="shared" ca="1" si="35"/>
        <v>-30.58</v>
      </c>
      <c r="BD75" s="31">
        <f t="shared" ca="1" si="36"/>
        <v>-25.63</v>
      </c>
      <c r="BE75" s="31">
        <f t="shared" ca="1" si="37"/>
        <v>-17.940000000000001</v>
      </c>
      <c r="BF75" s="31">
        <f t="shared" ca="1" si="38"/>
        <v>-24.82</v>
      </c>
      <c r="BG75" s="31">
        <f t="shared" ca="1" si="39"/>
        <v>-48.35</v>
      </c>
      <c r="BH75" s="31">
        <f t="shared" ca="1" si="40"/>
        <v>-11.49</v>
      </c>
      <c r="BI75" s="31">
        <f t="shared" ca="1" si="41"/>
        <v>-20.53</v>
      </c>
      <c r="BJ75" s="31">
        <f t="shared" ca="1" si="42"/>
        <v>-37.97</v>
      </c>
      <c r="BK75" s="31">
        <f t="shared" ca="1" si="43"/>
        <v>-30.45</v>
      </c>
      <c r="BL75" s="31">
        <f t="shared" ca="1" si="44"/>
        <v>-32.729999999999997</v>
      </c>
      <c r="BM75" s="32">
        <f t="shared" ca="1" si="57"/>
        <v>-4489.8899999999676</v>
      </c>
      <c r="BN75" s="32">
        <f t="shared" ca="1" si="45"/>
        <v>-4641.9299999999812</v>
      </c>
      <c r="BO75" s="32">
        <f t="shared" ca="1" si="46"/>
        <v>-1914.6400000000049</v>
      </c>
      <c r="BP75" s="32">
        <f t="shared" ca="1" si="47"/>
        <v>-1601.7899999999977</v>
      </c>
      <c r="BQ75" s="32">
        <f t="shared" ca="1" si="48"/>
        <v>-1119.179999999996</v>
      </c>
      <c r="BR75" s="32">
        <f t="shared" ca="1" si="49"/>
        <v>-1545.6599999999989</v>
      </c>
      <c r="BS75" s="32">
        <f t="shared" ca="1" si="50"/>
        <v>-3004.8800000000047</v>
      </c>
      <c r="BT75" s="32">
        <f t="shared" ca="1" si="51"/>
        <v>-712.65000000000043</v>
      </c>
      <c r="BU75" s="32">
        <f t="shared" ca="1" si="52"/>
        <v>-1271.2600000000059</v>
      </c>
      <c r="BV75" s="32">
        <f t="shared" ca="1" si="53"/>
        <v>-2346.5700000000093</v>
      </c>
      <c r="BW75" s="32">
        <f t="shared" ca="1" si="54"/>
        <v>-1878.5199999999966</v>
      </c>
      <c r="BX75" s="32">
        <f t="shared" ca="1" si="55"/>
        <v>-2015.3000000000011</v>
      </c>
    </row>
    <row r="76" spans="1:76" x14ac:dyDescent="0.25">
      <c r="A76" t="s">
        <v>486</v>
      </c>
      <c r="B76" s="1" t="s">
        <v>92</v>
      </c>
      <c r="C76" t="str">
        <f t="shared" ca="1" si="32"/>
        <v>HRM</v>
      </c>
      <c r="D76" t="str">
        <f t="shared" ca="1" si="33"/>
        <v>H. R. Milner</v>
      </c>
      <c r="E76" s="31">
        <f ca="1">'Module C Corrected'!CW76-'Module C Initial'!CW76</f>
        <v>-2493.8099999999977</v>
      </c>
      <c r="F76" s="31">
        <f ca="1">'Module C Corrected'!CX76-'Module C Initial'!CX76</f>
        <v>-7655.6799999999348</v>
      </c>
      <c r="G76" s="31">
        <f ca="1">'Module C Corrected'!CY76-'Module C Initial'!CY76</f>
        <v>-2581.3099999999977</v>
      </c>
      <c r="H76" s="31">
        <f ca="1">'Module C Corrected'!CZ76-'Module C Initial'!CZ76</f>
        <v>-1671.3199999999779</v>
      </c>
      <c r="I76" s="31">
        <f ca="1">'Module C Corrected'!DA76-'Module C Initial'!DA76</f>
        <v>-3945.2999999999884</v>
      </c>
      <c r="J76" s="31">
        <f ca="1">'Module C Corrected'!DB76-'Module C Initial'!DB76</f>
        <v>-2730.5899999999674</v>
      </c>
      <c r="K76" s="31">
        <f ca="1">'Module C Corrected'!DC76-'Module C Initial'!DC76</f>
        <v>-9300.6999999999534</v>
      </c>
      <c r="L76" s="31">
        <f ca="1">'Module C Corrected'!DD76-'Module C Initial'!DD76</f>
        <v>-1031.7200000000012</v>
      </c>
      <c r="M76" s="31">
        <f ca="1">'Module C Corrected'!DE76-'Module C Initial'!DE76</f>
        <v>-738.83999999999651</v>
      </c>
      <c r="N76" s="31">
        <f ca="1">'Module C Corrected'!DF76-'Module C Initial'!DF76</f>
        <v>-1323.3800000000047</v>
      </c>
      <c r="O76" s="31">
        <f ca="1">'Module C Corrected'!DG76-'Module C Initial'!DG76</f>
        <v>-2362.2600000000093</v>
      </c>
      <c r="P76" s="31">
        <f ca="1">'Module C Corrected'!DH76-'Module C Initial'!DH76</f>
        <v>-1180.7799999999988</v>
      </c>
      <c r="Q76" s="32">
        <f ca="1">'Module C Corrected'!DI76-'Module C Initial'!DI76</f>
        <v>-124.69000000000051</v>
      </c>
      <c r="R76" s="32">
        <f ca="1">'Module C Corrected'!DJ76-'Module C Initial'!DJ76</f>
        <v>-382.79000000000087</v>
      </c>
      <c r="S76" s="32">
        <f ca="1">'Module C Corrected'!DK76-'Module C Initial'!DK76</f>
        <v>-129.06999999999971</v>
      </c>
      <c r="T76" s="32">
        <f ca="1">'Module C Corrected'!DL76-'Module C Initial'!DL76</f>
        <v>-83.569999999999709</v>
      </c>
      <c r="U76" s="32">
        <f ca="1">'Module C Corrected'!DM76-'Module C Initial'!DM76</f>
        <v>-197.27000000000044</v>
      </c>
      <c r="V76" s="32">
        <f ca="1">'Module C Corrected'!DN76-'Module C Initial'!DN76</f>
        <v>-136.52999999999884</v>
      </c>
      <c r="W76" s="32">
        <f ca="1">'Module C Corrected'!DO76-'Module C Initial'!DO76</f>
        <v>-465.02999999999884</v>
      </c>
      <c r="X76" s="32">
        <f ca="1">'Module C Corrected'!DP76-'Module C Initial'!DP76</f>
        <v>-51.590000000000146</v>
      </c>
      <c r="Y76" s="32">
        <f ca="1">'Module C Corrected'!DQ76-'Module C Initial'!DQ76</f>
        <v>-36.940000000000055</v>
      </c>
      <c r="Z76" s="32">
        <f ca="1">'Module C Corrected'!DR76-'Module C Initial'!DR76</f>
        <v>-66.169999999999163</v>
      </c>
      <c r="AA76" s="32">
        <f ca="1">'Module C Corrected'!DS76-'Module C Initial'!DS76</f>
        <v>-118.11000000000058</v>
      </c>
      <c r="AB76" s="32">
        <f ca="1">'Module C Corrected'!DT76-'Module C Initial'!DT76</f>
        <v>-59.039999999999964</v>
      </c>
      <c r="AC76" s="31">
        <f ca="1">'Module C Corrected'!DU76-'Module C Initial'!DU76</f>
        <v>-464.88000000000466</v>
      </c>
      <c r="AD76" s="31">
        <f ca="1">'Module C Corrected'!DV76-'Module C Initial'!DV76</f>
        <v>-1409.25</v>
      </c>
      <c r="AE76" s="31">
        <f ca="1">'Module C Corrected'!DW76-'Module C Initial'!DW76</f>
        <v>-469.72000000000116</v>
      </c>
      <c r="AF76" s="31">
        <f ca="1">'Module C Corrected'!DX76-'Module C Initial'!DX76</f>
        <v>-300.22000000000116</v>
      </c>
      <c r="AG76" s="31">
        <f ca="1">'Module C Corrected'!DY76-'Module C Initial'!DY76</f>
        <v>-699.79000000000087</v>
      </c>
      <c r="AH76" s="31">
        <f ca="1">'Module C Corrected'!DZ76-'Module C Initial'!DZ76</f>
        <v>-477.95999999999913</v>
      </c>
      <c r="AI76" s="31">
        <f ca="1">'Module C Corrected'!EA76-'Module C Initial'!EA76</f>
        <v>-1606.9500000000116</v>
      </c>
      <c r="AJ76" s="31">
        <f ca="1">'Module C Corrected'!EB76-'Module C Initial'!EB76</f>
        <v>-175.84999999999854</v>
      </c>
      <c r="AK76" s="31">
        <f ca="1">'Module C Corrected'!EC76-'Module C Initial'!EC76</f>
        <v>-124.20999999999913</v>
      </c>
      <c r="AL76" s="31">
        <f ca="1">'Module C Corrected'!ED76-'Module C Initial'!ED76</f>
        <v>-219.47999999999956</v>
      </c>
      <c r="AM76" s="31">
        <f ca="1">'Module C Corrected'!EE76-'Module C Initial'!EE76</f>
        <v>-386.25</v>
      </c>
      <c r="AN76" s="31">
        <f ca="1">'Module C Corrected'!EF76-'Module C Initial'!EF76</f>
        <v>-190.39999999999782</v>
      </c>
      <c r="AO76" s="32">
        <f t="shared" ca="1" si="31"/>
        <v>-3083.3800000000028</v>
      </c>
      <c r="AP76" s="32">
        <f t="shared" ca="1" si="31"/>
        <v>-9447.7199999999357</v>
      </c>
      <c r="AQ76" s="32">
        <f t="shared" ca="1" si="31"/>
        <v>-3180.0999999999985</v>
      </c>
      <c r="AR76" s="32">
        <f t="shared" ca="1" si="30"/>
        <v>-2055.1099999999788</v>
      </c>
      <c r="AS76" s="32">
        <f t="shared" ca="1" si="30"/>
        <v>-4842.3599999999897</v>
      </c>
      <c r="AT76" s="32">
        <f t="shared" ca="1" si="30"/>
        <v>-3345.0799999999654</v>
      </c>
      <c r="AU76" s="32">
        <f t="shared" ca="1" si="30"/>
        <v>-11372.679999999964</v>
      </c>
      <c r="AV76" s="32">
        <f t="shared" ca="1" si="30"/>
        <v>-1259.1599999999999</v>
      </c>
      <c r="AW76" s="32">
        <f t="shared" ca="1" si="30"/>
        <v>-899.98999999999569</v>
      </c>
      <c r="AX76" s="32">
        <f t="shared" ca="1" si="30"/>
        <v>-1609.0300000000034</v>
      </c>
      <c r="AY76" s="32">
        <f t="shared" ca="1" si="30"/>
        <v>-2866.6200000000099</v>
      </c>
      <c r="AZ76" s="32">
        <f t="shared" ca="1" si="30"/>
        <v>-1430.2199999999966</v>
      </c>
      <c r="BA76" s="31">
        <f t="shared" ca="1" si="56"/>
        <v>-49.86</v>
      </c>
      <c r="BB76" s="31">
        <f t="shared" ca="1" si="34"/>
        <v>-153.08000000000001</v>
      </c>
      <c r="BC76" s="31">
        <f t="shared" ca="1" si="35"/>
        <v>-51.61</v>
      </c>
      <c r="BD76" s="31">
        <f t="shared" ca="1" si="36"/>
        <v>-33.42</v>
      </c>
      <c r="BE76" s="31">
        <f t="shared" ca="1" si="37"/>
        <v>-78.89</v>
      </c>
      <c r="BF76" s="31">
        <f t="shared" ca="1" si="38"/>
        <v>-54.6</v>
      </c>
      <c r="BG76" s="31">
        <f t="shared" ca="1" si="39"/>
        <v>-185.97</v>
      </c>
      <c r="BH76" s="31">
        <f t="shared" ca="1" si="40"/>
        <v>-20.63</v>
      </c>
      <c r="BI76" s="31">
        <f t="shared" ca="1" si="41"/>
        <v>-14.77</v>
      </c>
      <c r="BJ76" s="31">
        <f t="shared" ca="1" si="42"/>
        <v>-26.46</v>
      </c>
      <c r="BK76" s="31">
        <f t="shared" ca="1" si="43"/>
        <v>-47.23</v>
      </c>
      <c r="BL76" s="31">
        <f t="shared" ca="1" si="44"/>
        <v>-23.61</v>
      </c>
      <c r="BM76" s="32">
        <f t="shared" ca="1" si="57"/>
        <v>-3133.240000000003</v>
      </c>
      <c r="BN76" s="32">
        <f t="shared" ca="1" si="45"/>
        <v>-9600.7999999999356</v>
      </c>
      <c r="BO76" s="32">
        <f t="shared" ca="1" si="46"/>
        <v>-3231.7099999999987</v>
      </c>
      <c r="BP76" s="32">
        <f t="shared" ca="1" si="47"/>
        <v>-2088.5299999999788</v>
      </c>
      <c r="BQ76" s="32">
        <f t="shared" ca="1" si="48"/>
        <v>-4921.24999999999</v>
      </c>
      <c r="BR76" s="32">
        <f t="shared" ca="1" si="49"/>
        <v>-3399.6799999999653</v>
      </c>
      <c r="BS76" s="32">
        <f t="shared" ca="1" si="50"/>
        <v>-11558.649999999963</v>
      </c>
      <c r="BT76" s="32">
        <f t="shared" ca="1" si="51"/>
        <v>-1279.79</v>
      </c>
      <c r="BU76" s="32">
        <f t="shared" ca="1" si="52"/>
        <v>-914.75999999999567</v>
      </c>
      <c r="BV76" s="32">
        <f t="shared" ca="1" si="53"/>
        <v>-1635.4900000000034</v>
      </c>
      <c r="BW76" s="32">
        <f t="shared" ca="1" si="54"/>
        <v>-2913.8500000000099</v>
      </c>
      <c r="BX76" s="32">
        <f t="shared" ca="1" si="55"/>
        <v>-1453.8299999999965</v>
      </c>
    </row>
    <row r="77" spans="1:76" x14ac:dyDescent="0.25">
      <c r="A77" t="s">
        <v>461</v>
      </c>
      <c r="B77" s="1" t="s">
        <v>128</v>
      </c>
      <c r="C77" t="str">
        <f t="shared" ca="1" si="32"/>
        <v>HSH</v>
      </c>
      <c r="D77" t="str">
        <f t="shared" ca="1" si="33"/>
        <v>Horseshoe Hydro Facility</v>
      </c>
      <c r="E77" s="31">
        <f ca="1">'Module C Corrected'!CW77-'Module C Initial'!CW77</f>
        <v>0</v>
      </c>
      <c r="F77" s="31">
        <f ca="1">'Module C Corrected'!CX77-'Module C Initial'!CX77</f>
        <v>0</v>
      </c>
      <c r="G77" s="31">
        <f ca="1">'Module C Corrected'!CY77-'Module C Initial'!CY77</f>
        <v>0</v>
      </c>
      <c r="H77" s="31">
        <f ca="1">'Module C Corrected'!CZ77-'Module C Initial'!CZ77</f>
        <v>0</v>
      </c>
      <c r="I77" s="31">
        <f ca="1">'Module C Corrected'!DA77-'Module C Initial'!DA77</f>
        <v>0</v>
      </c>
      <c r="J77" s="31">
        <f ca="1">'Module C Corrected'!DB77-'Module C Initial'!DB77</f>
        <v>0</v>
      </c>
      <c r="K77" s="31">
        <f ca="1">'Module C Corrected'!DC77-'Module C Initial'!DC77</f>
        <v>0</v>
      </c>
      <c r="L77" s="31">
        <f ca="1">'Module C Corrected'!DD77-'Module C Initial'!DD77</f>
        <v>0</v>
      </c>
      <c r="M77" s="31">
        <f ca="1">'Module C Corrected'!DE77-'Module C Initial'!DE77</f>
        <v>0</v>
      </c>
      <c r="N77" s="31">
        <f ca="1">'Module C Corrected'!DF77-'Module C Initial'!DF77</f>
        <v>0</v>
      </c>
      <c r="O77" s="31">
        <f ca="1">'Module C Corrected'!DG77-'Module C Initial'!DG77</f>
        <v>0</v>
      </c>
      <c r="P77" s="31">
        <f ca="1">'Module C Corrected'!DH77-'Module C Initial'!DH77</f>
        <v>0</v>
      </c>
      <c r="Q77" s="32">
        <f ca="1">'Module C Corrected'!DI77-'Module C Initial'!DI77</f>
        <v>0</v>
      </c>
      <c r="R77" s="32">
        <f ca="1">'Module C Corrected'!DJ77-'Module C Initial'!DJ77</f>
        <v>0</v>
      </c>
      <c r="S77" s="32">
        <f ca="1">'Module C Corrected'!DK77-'Module C Initial'!DK77</f>
        <v>0</v>
      </c>
      <c r="T77" s="32">
        <f ca="1">'Module C Corrected'!DL77-'Module C Initial'!DL77</f>
        <v>0</v>
      </c>
      <c r="U77" s="32">
        <f ca="1">'Module C Corrected'!DM77-'Module C Initial'!DM77</f>
        <v>0</v>
      </c>
      <c r="V77" s="32">
        <f ca="1">'Module C Corrected'!DN77-'Module C Initial'!DN77</f>
        <v>0</v>
      </c>
      <c r="W77" s="32">
        <f ca="1">'Module C Corrected'!DO77-'Module C Initial'!DO77</f>
        <v>0</v>
      </c>
      <c r="X77" s="32">
        <f ca="1">'Module C Corrected'!DP77-'Module C Initial'!DP77</f>
        <v>0</v>
      </c>
      <c r="Y77" s="32">
        <f ca="1">'Module C Corrected'!DQ77-'Module C Initial'!DQ77</f>
        <v>0</v>
      </c>
      <c r="Z77" s="32">
        <f ca="1">'Module C Corrected'!DR77-'Module C Initial'!DR77</f>
        <v>0</v>
      </c>
      <c r="AA77" s="32">
        <f ca="1">'Module C Corrected'!DS77-'Module C Initial'!DS77</f>
        <v>0</v>
      </c>
      <c r="AB77" s="32">
        <f ca="1">'Module C Corrected'!DT77-'Module C Initial'!DT77</f>
        <v>0</v>
      </c>
      <c r="AC77" s="31">
        <f ca="1">'Module C Corrected'!DU77-'Module C Initial'!DU77</f>
        <v>0</v>
      </c>
      <c r="AD77" s="31">
        <f ca="1">'Module C Corrected'!DV77-'Module C Initial'!DV77</f>
        <v>0</v>
      </c>
      <c r="AE77" s="31">
        <f ca="1">'Module C Corrected'!DW77-'Module C Initial'!DW77</f>
        <v>0</v>
      </c>
      <c r="AF77" s="31">
        <f ca="1">'Module C Corrected'!DX77-'Module C Initial'!DX77</f>
        <v>0</v>
      </c>
      <c r="AG77" s="31">
        <f ca="1">'Module C Corrected'!DY77-'Module C Initial'!DY77</f>
        <v>0</v>
      </c>
      <c r="AH77" s="31">
        <f ca="1">'Module C Corrected'!DZ77-'Module C Initial'!DZ77</f>
        <v>0</v>
      </c>
      <c r="AI77" s="31">
        <f ca="1">'Module C Corrected'!EA77-'Module C Initial'!EA77</f>
        <v>0</v>
      </c>
      <c r="AJ77" s="31">
        <f ca="1">'Module C Corrected'!EB77-'Module C Initial'!EB77</f>
        <v>0</v>
      </c>
      <c r="AK77" s="31">
        <f ca="1">'Module C Corrected'!EC77-'Module C Initial'!EC77</f>
        <v>0</v>
      </c>
      <c r="AL77" s="31">
        <f ca="1">'Module C Corrected'!ED77-'Module C Initial'!ED77</f>
        <v>0</v>
      </c>
      <c r="AM77" s="31">
        <f ca="1">'Module C Corrected'!EE77-'Module C Initial'!EE77</f>
        <v>0</v>
      </c>
      <c r="AN77" s="31">
        <f ca="1">'Module C Corrected'!EF77-'Module C Initial'!EF77</f>
        <v>0</v>
      </c>
      <c r="AO77" s="32">
        <f t="shared" ca="1" si="31"/>
        <v>0</v>
      </c>
      <c r="AP77" s="32">
        <f t="shared" ca="1" si="31"/>
        <v>0</v>
      </c>
      <c r="AQ77" s="32">
        <f t="shared" ca="1" si="31"/>
        <v>0</v>
      </c>
      <c r="AR77" s="32">
        <f t="shared" ca="1" si="30"/>
        <v>0</v>
      </c>
      <c r="AS77" s="32">
        <f t="shared" ca="1" si="30"/>
        <v>0</v>
      </c>
      <c r="AT77" s="32">
        <f t="shared" ca="1" si="30"/>
        <v>0</v>
      </c>
      <c r="AU77" s="32">
        <f t="shared" ca="1" si="30"/>
        <v>0</v>
      </c>
      <c r="AV77" s="32">
        <f t="shared" ca="1" si="30"/>
        <v>0</v>
      </c>
      <c r="AW77" s="32">
        <f t="shared" ca="1" si="30"/>
        <v>0</v>
      </c>
      <c r="AX77" s="32">
        <f t="shared" ca="1" si="30"/>
        <v>0</v>
      </c>
      <c r="AY77" s="32">
        <f t="shared" ca="1" si="30"/>
        <v>0</v>
      </c>
      <c r="AZ77" s="32">
        <f t="shared" ca="1" si="30"/>
        <v>0</v>
      </c>
      <c r="BA77" s="31">
        <f t="shared" ca="1" si="56"/>
        <v>0</v>
      </c>
      <c r="BB77" s="31">
        <f t="shared" ca="1" si="34"/>
        <v>0</v>
      </c>
      <c r="BC77" s="31">
        <f t="shared" ca="1" si="35"/>
        <v>0</v>
      </c>
      <c r="BD77" s="31">
        <f t="shared" ca="1" si="36"/>
        <v>0</v>
      </c>
      <c r="BE77" s="31">
        <f t="shared" ca="1" si="37"/>
        <v>0</v>
      </c>
      <c r="BF77" s="31">
        <f t="shared" ca="1" si="38"/>
        <v>0</v>
      </c>
      <c r="BG77" s="31">
        <f t="shared" ca="1" si="39"/>
        <v>0</v>
      </c>
      <c r="BH77" s="31">
        <f t="shared" ca="1" si="40"/>
        <v>0</v>
      </c>
      <c r="BI77" s="31">
        <f t="shared" ca="1" si="41"/>
        <v>0</v>
      </c>
      <c r="BJ77" s="31">
        <f t="shared" ca="1" si="42"/>
        <v>0</v>
      </c>
      <c r="BK77" s="31">
        <f t="shared" ca="1" si="43"/>
        <v>0</v>
      </c>
      <c r="BL77" s="31">
        <f t="shared" ca="1" si="44"/>
        <v>0</v>
      </c>
      <c r="BM77" s="32">
        <f t="shared" ca="1" si="57"/>
        <v>0</v>
      </c>
      <c r="BN77" s="32">
        <f t="shared" ca="1" si="45"/>
        <v>0</v>
      </c>
      <c r="BO77" s="32">
        <f t="shared" ca="1" si="46"/>
        <v>0</v>
      </c>
      <c r="BP77" s="32">
        <f t="shared" ca="1" si="47"/>
        <v>0</v>
      </c>
      <c r="BQ77" s="32">
        <f t="shared" ca="1" si="48"/>
        <v>0</v>
      </c>
      <c r="BR77" s="32">
        <f t="shared" ca="1" si="49"/>
        <v>0</v>
      </c>
      <c r="BS77" s="32">
        <f t="shared" ca="1" si="50"/>
        <v>0</v>
      </c>
      <c r="BT77" s="32">
        <f t="shared" ca="1" si="51"/>
        <v>0</v>
      </c>
      <c r="BU77" s="32">
        <f t="shared" ca="1" si="52"/>
        <v>0</v>
      </c>
      <c r="BV77" s="32">
        <f t="shared" ca="1" si="53"/>
        <v>0</v>
      </c>
      <c r="BW77" s="32">
        <f t="shared" ca="1" si="54"/>
        <v>0</v>
      </c>
      <c r="BX77" s="32">
        <f t="shared" ca="1" si="55"/>
        <v>0</v>
      </c>
    </row>
    <row r="78" spans="1:76" x14ac:dyDescent="0.25">
      <c r="A78" t="s">
        <v>460</v>
      </c>
      <c r="B78" s="1" t="s">
        <v>161</v>
      </c>
      <c r="C78" t="str">
        <f t="shared" ca="1" si="32"/>
        <v>IEW1</v>
      </c>
      <c r="D78" t="str">
        <f t="shared" ca="1" si="33"/>
        <v>Summerview 1 Wind Facility</v>
      </c>
      <c r="E78" s="31">
        <f ca="1">'Module C Corrected'!CW78-'Module C Initial'!CW78</f>
        <v>-916.29000000000087</v>
      </c>
      <c r="F78" s="31">
        <f ca="1">'Module C Corrected'!CX78-'Module C Initial'!CX78</f>
        <v>-975.92000000000189</v>
      </c>
      <c r="G78" s="31">
        <f ca="1">'Module C Corrected'!CY78-'Module C Initial'!CY78</f>
        <v>-494.1200000000008</v>
      </c>
      <c r="H78" s="31">
        <f ca="1">'Module C Corrected'!CZ78-'Module C Initial'!CZ78</f>
        <v>-710.27000000000044</v>
      </c>
      <c r="I78" s="31">
        <f ca="1">'Module C Corrected'!DA78-'Module C Initial'!DA78</f>
        <v>-231.01999999999953</v>
      </c>
      <c r="J78" s="31">
        <f ca="1">'Module C Corrected'!DB78-'Module C Initial'!DB78</f>
        <v>-377.25</v>
      </c>
      <c r="K78" s="31">
        <f ca="1">'Module C Corrected'!DC78-'Module C Initial'!DC78</f>
        <v>-791.47999999999956</v>
      </c>
      <c r="L78" s="31">
        <f ca="1">'Module C Corrected'!DD78-'Module C Initial'!DD78</f>
        <v>-351.04999999999927</v>
      </c>
      <c r="M78" s="31">
        <f ca="1">'Module C Corrected'!DE78-'Module C Initial'!DE78</f>
        <v>-337.22999999999956</v>
      </c>
      <c r="N78" s="31">
        <f ca="1">'Module C Corrected'!DF78-'Module C Initial'!DF78</f>
        <v>-778.81000000000131</v>
      </c>
      <c r="O78" s="31">
        <f ca="1">'Module C Corrected'!DG78-'Module C Initial'!DG78</f>
        <v>-663.5099999999984</v>
      </c>
      <c r="P78" s="31">
        <f ca="1">'Module C Corrected'!DH78-'Module C Initial'!DH78</f>
        <v>-902.65999999999985</v>
      </c>
      <c r="Q78" s="32">
        <f ca="1">'Module C Corrected'!DI78-'Module C Initial'!DI78</f>
        <v>-45.81</v>
      </c>
      <c r="R78" s="32">
        <f ca="1">'Module C Corrected'!DJ78-'Module C Initial'!DJ78</f>
        <v>-48.800000000000011</v>
      </c>
      <c r="S78" s="32">
        <f ca="1">'Module C Corrected'!DK78-'Module C Initial'!DK78</f>
        <v>-24.710000000000008</v>
      </c>
      <c r="T78" s="32">
        <f ca="1">'Module C Corrected'!DL78-'Module C Initial'!DL78</f>
        <v>-35.509999999999991</v>
      </c>
      <c r="U78" s="32">
        <f ca="1">'Module C Corrected'!DM78-'Module C Initial'!DM78</f>
        <v>-11.549999999999997</v>
      </c>
      <c r="V78" s="32">
        <f ca="1">'Module C Corrected'!DN78-'Module C Initial'!DN78</f>
        <v>-18.86</v>
      </c>
      <c r="W78" s="32">
        <f ca="1">'Module C Corrected'!DO78-'Module C Initial'!DO78</f>
        <v>-39.569999999999993</v>
      </c>
      <c r="X78" s="32">
        <f ca="1">'Module C Corrected'!DP78-'Module C Initial'!DP78</f>
        <v>-17.560000000000002</v>
      </c>
      <c r="Y78" s="32">
        <f ca="1">'Module C Corrected'!DQ78-'Module C Initial'!DQ78</f>
        <v>-16.86</v>
      </c>
      <c r="Z78" s="32">
        <f ca="1">'Module C Corrected'!DR78-'Module C Initial'!DR78</f>
        <v>-38.94</v>
      </c>
      <c r="AA78" s="32">
        <f ca="1">'Module C Corrected'!DS78-'Module C Initial'!DS78</f>
        <v>-33.179999999999993</v>
      </c>
      <c r="AB78" s="32">
        <f ca="1">'Module C Corrected'!DT78-'Module C Initial'!DT78</f>
        <v>-45.13</v>
      </c>
      <c r="AC78" s="31">
        <f ca="1">'Module C Corrected'!DU78-'Module C Initial'!DU78</f>
        <v>-170.81000000000017</v>
      </c>
      <c r="AD78" s="31">
        <f ca="1">'Module C Corrected'!DV78-'Module C Initial'!DV78</f>
        <v>-179.63999999999987</v>
      </c>
      <c r="AE78" s="31">
        <f ca="1">'Module C Corrected'!DW78-'Module C Initial'!DW78</f>
        <v>-89.909999999999968</v>
      </c>
      <c r="AF78" s="31">
        <f ca="1">'Module C Corrected'!DX78-'Module C Initial'!DX78</f>
        <v>-127.59000000000003</v>
      </c>
      <c r="AG78" s="31">
        <f ca="1">'Module C Corrected'!DY78-'Module C Initial'!DY78</f>
        <v>-40.970000000000027</v>
      </c>
      <c r="AH78" s="31">
        <f ca="1">'Module C Corrected'!DZ78-'Module C Initial'!DZ78</f>
        <v>-66.029999999999973</v>
      </c>
      <c r="AI78" s="31">
        <f ca="1">'Module C Corrected'!EA78-'Module C Initial'!EA78</f>
        <v>-136.75</v>
      </c>
      <c r="AJ78" s="31">
        <f ca="1">'Module C Corrected'!EB78-'Module C Initial'!EB78</f>
        <v>-59.829999999999984</v>
      </c>
      <c r="AK78" s="31">
        <f ca="1">'Module C Corrected'!EC78-'Module C Initial'!EC78</f>
        <v>-56.69</v>
      </c>
      <c r="AL78" s="31">
        <f ca="1">'Module C Corrected'!ED78-'Module C Initial'!ED78</f>
        <v>-129.16000000000003</v>
      </c>
      <c r="AM78" s="31">
        <f ca="1">'Module C Corrected'!EE78-'Module C Initial'!EE78</f>
        <v>-108.49</v>
      </c>
      <c r="AN78" s="31">
        <f ca="1">'Module C Corrected'!EF78-'Module C Initial'!EF78</f>
        <v>-145.55000000000001</v>
      </c>
      <c r="AO78" s="32">
        <f t="shared" ca="1" si="31"/>
        <v>-1132.910000000001</v>
      </c>
      <c r="AP78" s="32">
        <f t="shared" ca="1" si="31"/>
        <v>-1204.3600000000017</v>
      </c>
      <c r="AQ78" s="32">
        <f t="shared" ca="1" si="31"/>
        <v>-608.7400000000008</v>
      </c>
      <c r="AR78" s="32">
        <f t="shared" ca="1" si="30"/>
        <v>-873.37000000000046</v>
      </c>
      <c r="AS78" s="32">
        <f t="shared" ca="1" si="30"/>
        <v>-283.53999999999957</v>
      </c>
      <c r="AT78" s="32">
        <f t="shared" ca="1" si="30"/>
        <v>-462.14</v>
      </c>
      <c r="AU78" s="32">
        <f t="shared" ca="1" si="30"/>
        <v>-967.7999999999995</v>
      </c>
      <c r="AV78" s="32">
        <f t="shared" ca="1" si="30"/>
        <v>-428.43999999999926</v>
      </c>
      <c r="AW78" s="32">
        <f t="shared" ca="1" si="30"/>
        <v>-410.77999999999957</v>
      </c>
      <c r="AX78" s="32">
        <f t="shared" ca="1" si="30"/>
        <v>-946.91000000000145</v>
      </c>
      <c r="AY78" s="32">
        <f t="shared" ca="1" si="30"/>
        <v>-805.17999999999836</v>
      </c>
      <c r="AZ78" s="32">
        <f t="shared" ca="1" si="30"/>
        <v>-1093.3399999999999</v>
      </c>
      <c r="BA78" s="31">
        <f t="shared" ca="1" si="56"/>
        <v>-18.32</v>
      </c>
      <c r="BB78" s="31">
        <f t="shared" ca="1" si="34"/>
        <v>-19.510000000000002</v>
      </c>
      <c r="BC78" s="31">
        <f t="shared" ca="1" si="35"/>
        <v>-9.8800000000000008</v>
      </c>
      <c r="BD78" s="31">
        <f t="shared" ca="1" si="36"/>
        <v>-14.2</v>
      </c>
      <c r="BE78" s="31">
        <f t="shared" ca="1" si="37"/>
        <v>-4.62</v>
      </c>
      <c r="BF78" s="31">
        <f t="shared" ca="1" si="38"/>
        <v>-7.54</v>
      </c>
      <c r="BG78" s="31">
        <f t="shared" ca="1" si="39"/>
        <v>-15.83</v>
      </c>
      <c r="BH78" s="31">
        <f t="shared" ca="1" si="40"/>
        <v>-7.02</v>
      </c>
      <c r="BI78" s="31">
        <f t="shared" ca="1" si="41"/>
        <v>-6.74</v>
      </c>
      <c r="BJ78" s="31">
        <f t="shared" ca="1" si="42"/>
        <v>-15.57</v>
      </c>
      <c r="BK78" s="31">
        <f t="shared" ca="1" si="43"/>
        <v>-13.27</v>
      </c>
      <c r="BL78" s="31">
        <f t="shared" ca="1" si="44"/>
        <v>-18.05</v>
      </c>
      <c r="BM78" s="32">
        <f t="shared" ca="1" si="57"/>
        <v>-1151.2300000000009</v>
      </c>
      <c r="BN78" s="32">
        <f t="shared" ca="1" si="45"/>
        <v>-1223.8700000000017</v>
      </c>
      <c r="BO78" s="32">
        <f t="shared" ca="1" si="46"/>
        <v>-618.6200000000008</v>
      </c>
      <c r="BP78" s="32">
        <f t="shared" ca="1" si="47"/>
        <v>-887.5700000000005</v>
      </c>
      <c r="BQ78" s="32">
        <f t="shared" ca="1" si="48"/>
        <v>-288.15999999999957</v>
      </c>
      <c r="BR78" s="32">
        <f t="shared" ca="1" si="49"/>
        <v>-469.68</v>
      </c>
      <c r="BS78" s="32">
        <f t="shared" ca="1" si="50"/>
        <v>-983.62999999999954</v>
      </c>
      <c r="BT78" s="32">
        <f t="shared" ca="1" si="51"/>
        <v>-435.45999999999924</v>
      </c>
      <c r="BU78" s="32">
        <f t="shared" ca="1" si="52"/>
        <v>-417.51999999999958</v>
      </c>
      <c r="BV78" s="32">
        <f t="shared" ca="1" si="53"/>
        <v>-962.4800000000015</v>
      </c>
      <c r="BW78" s="32">
        <f t="shared" ca="1" si="54"/>
        <v>-818.44999999999834</v>
      </c>
      <c r="BX78" s="32">
        <f t="shared" ca="1" si="55"/>
        <v>-1111.3899999999999</v>
      </c>
    </row>
    <row r="79" spans="1:76" x14ac:dyDescent="0.25">
      <c r="A79" t="s">
        <v>460</v>
      </c>
      <c r="B79" s="1" t="s">
        <v>162</v>
      </c>
      <c r="C79" t="str">
        <f t="shared" ca="1" si="32"/>
        <v>IEW2</v>
      </c>
      <c r="D79" t="str">
        <f t="shared" ca="1" si="33"/>
        <v>Summerview 2 Wind Facility</v>
      </c>
      <c r="E79" s="31">
        <f ca="1">'Module C Corrected'!CW79-'Module C Initial'!CW79</f>
        <v>-718.51000000000204</v>
      </c>
      <c r="F79" s="31">
        <f ca="1">'Module C Corrected'!CX79-'Module C Initial'!CX79</f>
        <v>-685.71999999999753</v>
      </c>
      <c r="G79" s="31">
        <f ca="1">'Module C Corrected'!CY79-'Module C Initial'!CY79</f>
        <v>-377.53000000000065</v>
      </c>
      <c r="H79" s="31">
        <f ca="1">'Module C Corrected'!CZ79-'Module C Initial'!CZ79</f>
        <v>-491.62999999999738</v>
      </c>
      <c r="I79" s="31">
        <f ca="1">'Module C Corrected'!DA79-'Module C Initial'!DA79</f>
        <v>-201.77000000000044</v>
      </c>
      <c r="J79" s="31">
        <f ca="1">'Module C Corrected'!DB79-'Module C Initial'!DB79</f>
        <v>-276.34999999999854</v>
      </c>
      <c r="K79" s="31">
        <f ca="1">'Module C Corrected'!DC79-'Module C Initial'!DC79</f>
        <v>-554.11999999999898</v>
      </c>
      <c r="L79" s="31">
        <f ca="1">'Module C Corrected'!DD79-'Module C Initial'!DD79</f>
        <v>-223.59000000000015</v>
      </c>
      <c r="M79" s="31">
        <f ca="1">'Module C Corrected'!DE79-'Module C Initial'!DE79</f>
        <v>-225.6299999999992</v>
      </c>
      <c r="N79" s="31">
        <f ca="1">'Module C Corrected'!DF79-'Module C Initial'!DF79</f>
        <v>-521.77999999999884</v>
      </c>
      <c r="O79" s="31">
        <f ca="1">'Module C Corrected'!DG79-'Module C Initial'!DG79</f>
        <v>-480.5</v>
      </c>
      <c r="P79" s="31">
        <f ca="1">'Module C Corrected'!DH79-'Module C Initial'!DH79</f>
        <v>-568.16999999999825</v>
      </c>
      <c r="Q79" s="32">
        <f ca="1">'Module C Corrected'!DI79-'Module C Initial'!DI79</f>
        <v>-35.930000000000007</v>
      </c>
      <c r="R79" s="32">
        <f ca="1">'Module C Corrected'!DJ79-'Module C Initial'!DJ79</f>
        <v>-34.28000000000003</v>
      </c>
      <c r="S79" s="32">
        <f ca="1">'Module C Corrected'!DK79-'Module C Initial'!DK79</f>
        <v>-18.879999999999995</v>
      </c>
      <c r="T79" s="32">
        <f ca="1">'Module C Corrected'!DL79-'Module C Initial'!DL79</f>
        <v>-24.580000000000041</v>
      </c>
      <c r="U79" s="32">
        <f ca="1">'Module C Corrected'!DM79-'Module C Initial'!DM79</f>
        <v>-10.089999999999989</v>
      </c>
      <c r="V79" s="32">
        <f ca="1">'Module C Corrected'!DN79-'Module C Initial'!DN79</f>
        <v>-13.820000000000007</v>
      </c>
      <c r="W79" s="32">
        <f ca="1">'Module C Corrected'!DO79-'Module C Initial'!DO79</f>
        <v>-27.710000000000008</v>
      </c>
      <c r="X79" s="32">
        <f ca="1">'Module C Corrected'!DP79-'Module C Initial'!DP79</f>
        <v>-11.179999999999993</v>
      </c>
      <c r="Y79" s="32">
        <f ca="1">'Module C Corrected'!DQ79-'Module C Initial'!DQ79</f>
        <v>-11.279999999999994</v>
      </c>
      <c r="Z79" s="32">
        <f ca="1">'Module C Corrected'!DR79-'Module C Initial'!DR79</f>
        <v>-26.090000000000003</v>
      </c>
      <c r="AA79" s="32">
        <f ca="1">'Module C Corrected'!DS79-'Module C Initial'!DS79</f>
        <v>-24.03</v>
      </c>
      <c r="AB79" s="32">
        <f ca="1">'Module C Corrected'!DT79-'Module C Initial'!DT79</f>
        <v>-28.410000000000004</v>
      </c>
      <c r="AC79" s="31">
        <f ca="1">'Module C Corrected'!DU79-'Module C Initial'!DU79</f>
        <v>-133.94000000000005</v>
      </c>
      <c r="AD79" s="31">
        <f ca="1">'Module C Corrected'!DV79-'Module C Initial'!DV79</f>
        <v>-126.22000000000003</v>
      </c>
      <c r="AE79" s="31">
        <f ca="1">'Module C Corrected'!DW79-'Module C Initial'!DW79</f>
        <v>-68.699999999999932</v>
      </c>
      <c r="AF79" s="31">
        <f ca="1">'Module C Corrected'!DX79-'Module C Initial'!DX79</f>
        <v>-88.309999999999945</v>
      </c>
      <c r="AG79" s="31">
        <f ca="1">'Module C Corrected'!DY79-'Module C Initial'!DY79</f>
        <v>-35.79000000000002</v>
      </c>
      <c r="AH79" s="31">
        <f ca="1">'Module C Corrected'!DZ79-'Module C Initial'!DZ79</f>
        <v>-48.370000000000005</v>
      </c>
      <c r="AI79" s="31">
        <f ca="1">'Module C Corrected'!EA79-'Module C Initial'!EA79</f>
        <v>-95.740000000000009</v>
      </c>
      <c r="AJ79" s="31">
        <f ca="1">'Module C Corrected'!EB79-'Module C Initial'!EB79</f>
        <v>-38.109999999999985</v>
      </c>
      <c r="AK79" s="31">
        <f ca="1">'Module C Corrected'!EC79-'Module C Initial'!EC79</f>
        <v>-37.929999999999978</v>
      </c>
      <c r="AL79" s="31">
        <f ca="1">'Module C Corrected'!ED79-'Module C Initial'!ED79</f>
        <v>-86.529999999999987</v>
      </c>
      <c r="AM79" s="31">
        <f ca="1">'Module C Corrected'!EE79-'Module C Initial'!EE79</f>
        <v>-78.560000000000016</v>
      </c>
      <c r="AN79" s="31">
        <f ca="1">'Module C Corrected'!EF79-'Module C Initial'!EF79</f>
        <v>-91.61999999999999</v>
      </c>
      <c r="AO79" s="32">
        <f t="shared" ca="1" si="31"/>
        <v>-888.38000000000216</v>
      </c>
      <c r="AP79" s="32">
        <f t="shared" ca="1" si="31"/>
        <v>-846.21999999999753</v>
      </c>
      <c r="AQ79" s="32">
        <f t="shared" ca="1" si="31"/>
        <v>-465.11000000000058</v>
      </c>
      <c r="AR79" s="32">
        <f t="shared" ca="1" si="30"/>
        <v>-604.51999999999737</v>
      </c>
      <c r="AS79" s="32">
        <f t="shared" ca="1" si="30"/>
        <v>-247.65000000000043</v>
      </c>
      <c r="AT79" s="32">
        <f t="shared" ca="1" si="30"/>
        <v>-338.53999999999854</v>
      </c>
      <c r="AU79" s="32">
        <f t="shared" ca="1" si="30"/>
        <v>-677.56999999999903</v>
      </c>
      <c r="AV79" s="32">
        <f t="shared" ca="1" si="30"/>
        <v>-272.88000000000011</v>
      </c>
      <c r="AW79" s="32">
        <f t="shared" ca="1" si="30"/>
        <v>-274.83999999999918</v>
      </c>
      <c r="AX79" s="32">
        <f t="shared" ca="1" si="30"/>
        <v>-634.39999999999884</v>
      </c>
      <c r="AY79" s="32">
        <f t="shared" ca="1" si="30"/>
        <v>-583.09</v>
      </c>
      <c r="AZ79" s="32">
        <f t="shared" ca="1" si="30"/>
        <v>-688.19999999999823</v>
      </c>
      <c r="BA79" s="31">
        <f t="shared" ca="1" si="56"/>
        <v>-14.37</v>
      </c>
      <c r="BB79" s="31">
        <f t="shared" ca="1" si="34"/>
        <v>-13.71</v>
      </c>
      <c r="BC79" s="31">
        <f t="shared" ca="1" si="35"/>
        <v>-7.55</v>
      </c>
      <c r="BD79" s="31">
        <f t="shared" ca="1" si="36"/>
        <v>-9.83</v>
      </c>
      <c r="BE79" s="31">
        <f t="shared" ca="1" si="37"/>
        <v>-4.03</v>
      </c>
      <c r="BF79" s="31">
        <f t="shared" ca="1" si="38"/>
        <v>-5.53</v>
      </c>
      <c r="BG79" s="31">
        <f t="shared" ca="1" si="39"/>
        <v>-11.08</v>
      </c>
      <c r="BH79" s="31">
        <f t="shared" ca="1" si="40"/>
        <v>-4.47</v>
      </c>
      <c r="BI79" s="31">
        <f t="shared" ca="1" si="41"/>
        <v>-4.51</v>
      </c>
      <c r="BJ79" s="31">
        <f t="shared" ca="1" si="42"/>
        <v>-10.43</v>
      </c>
      <c r="BK79" s="31">
        <f t="shared" ca="1" si="43"/>
        <v>-9.61</v>
      </c>
      <c r="BL79" s="31">
        <f t="shared" ca="1" si="44"/>
        <v>-11.36</v>
      </c>
      <c r="BM79" s="32">
        <f t="shared" ca="1" si="57"/>
        <v>-902.75000000000216</v>
      </c>
      <c r="BN79" s="32">
        <f t="shared" ca="1" si="45"/>
        <v>-859.92999999999756</v>
      </c>
      <c r="BO79" s="32">
        <f t="shared" ca="1" si="46"/>
        <v>-472.66000000000059</v>
      </c>
      <c r="BP79" s="32">
        <f t="shared" ca="1" si="47"/>
        <v>-614.34999999999741</v>
      </c>
      <c r="BQ79" s="32">
        <f t="shared" ca="1" si="48"/>
        <v>-251.68000000000043</v>
      </c>
      <c r="BR79" s="32">
        <f t="shared" ca="1" si="49"/>
        <v>-344.06999999999852</v>
      </c>
      <c r="BS79" s="32">
        <f t="shared" ca="1" si="50"/>
        <v>-688.64999999999907</v>
      </c>
      <c r="BT79" s="32">
        <f t="shared" ca="1" si="51"/>
        <v>-277.35000000000014</v>
      </c>
      <c r="BU79" s="32">
        <f t="shared" ca="1" si="52"/>
        <v>-279.34999999999917</v>
      </c>
      <c r="BV79" s="32">
        <f t="shared" ca="1" si="53"/>
        <v>-644.82999999999879</v>
      </c>
      <c r="BW79" s="32">
        <f t="shared" ca="1" si="54"/>
        <v>-592.70000000000005</v>
      </c>
      <c r="BX79" s="32">
        <f t="shared" ca="1" si="55"/>
        <v>-699.55999999999824</v>
      </c>
    </row>
    <row r="80" spans="1:76" x14ac:dyDescent="0.25">
      <c r="A80" t="s">
        <v>461</v>
      </c>
      <c r="B80" s="1" t="s">
        <v>129</v>
      </c>
      <c r="C80" t="str">
        <f t="shared" ca="1" si="32"/>
        <v>INT</v>
      </c>
      <c r="D80" t="str">
        <f t="shared" ca="1" si="33"/>
        <v>Interlakes Hydro Facility</v>
      </c>
      <c r="E80" s="31">
        <f ca="1">'Module C Corrected'!CW80-'Module C Initial'!CW80</f>
        <v>-6.2800000000000864</v>
      </c>
      <c r="F80" s="31">
        <f ca="1">'Module C Corrected'!CX80-'Module C Initial'!CX80</f>
        <v>-8.7799999999999727</v>
      </c>
      <c r="G80" s="31">
        <f ca="1">'Module C Corrected'!CY80-'Module C Initial'!CY80</f>
        <v>-3.6900000000000546</v>
      </c>
      <c r="H80" s="31">
        <f ca="1">'Module C Corrected'!CZ80-'Module C Initial'!CZ80</f>
        <v>-2.2700000000000387</v>
      </c>
      <c r="I80" s="31">
        <f ca="1">'Module C Corrected'!DA80-'Module C Initial'!DA80</f>
        <v>-4.7099999999999227</v>
      </c>
      <c r="J80" s="31">
        <f ca="1">'Module C Corrected'!DB80-'Module C Initial'!DB80</f>
        <v>-2.339999999999975</v>
      </c>
      <c r="K80" s="31">
        <f ca="1">'Module C Corrected'!DC80-'Module C Initial'!DC80</f>
        <v>-22.369999999999891</v>
      </c>
      <c r="L80" s="31">
        <f ca="1">'Module C Corrected'!DD80-'Module C Initial'!DD80</f>
        <v>-6.4300000000000637</v>
      </c>
      <c r="M80" s="31">
        <f ca="1">'Module C Corrected'!DE80-'Module C Initial'!DE80</f>
        <v>-2.2200000000000273</v>
      </c>
      <c r="N80" s="31">
        <f ca="1">'Module C Corrected'!DF80-'Module C Initial'!DF80</f>
        <v>-1.7300000000000182</v>
      </c>
      <c r="O80" s="31">
        <f ca="1">'Module C Corrected'!DG80-'Module C Initial'!DG80</f>
        <v>-3.8199999999999363</v>
      </c>
      <c r="P80" s="31">
        <f ca="1">'Module C Corrected'!DH80-'Module C Initial'!DH80</f>
        <v>-1.9199999999999591</v>
      </c>
      <c r="Q80" s="32">
        <f ca="1">'Module C Corrected'!DI80-'Module C Initial'!DI80</f>
        <v>-0.32000000000000028</v>
      </c>
      <c r="R80" s="32">
        <f ca="1">'Module C Corrected'!DJ80-'Module C Initial'!DJ80</f>
        <v>-0.44000000000000483</v>
      </c>
      <c r="S80" s="32">
        <f ca="1">'Module C Corrected'!DK80-'Module C Initial'!DK80</f>
        <v>-0.17999999999999972</v>
      </c>
      <c r="T80" s="32">
        <f ca="1">'Module C Corrected'!DL80-'Module C Initial'!DL80</f>
        <v>-0.10999999999999943</v>
      </c>
      <c r="U80" s="32">
        <f ca="1">'Module C Corrected'!DM80-'Module C Initial'!DM80</f>
        <v>-0.24000000000000199</v>
      </c>
      <c r="V80" s="32">
        <f ca="1">'Module C Corrected'!DN80-'Module C Initial'!DN80</f>
        <v>-0.12000000000000099</v>
      </c>
      <c r="W80" s="32">
        <f ca="1">'Module C Corrected'!DO80-'Module C Initial'!DO80</f>
        <v>-1.1200000000000045</v>
      </c>
      <c r="X80" s="32">
        <f ca="1">'Module C Corrected'!DP80-'Module C Initial'!DP80</f>
        <v>-0.32000000000000028</v>
      </c>
      <c r="Y80" s="32">
        <f ca="1">'Module C Corrected'!DQ80-'Module C Initial'!DQ80</f>
        <v>-0.10999999999999943</v>
      </c>
      <c r="Z80" s="32">
        <f ca="1">'Module C Corrected'!DR80-'Module C Initial'!DR80</f>
        <v>-8.0000000000001847E-2</v>
      </c>
      <c r="AA80" s="32">
        <f ca="1">'Module C Corrected'!DS80-'Module C Initial'!DS80</f>
        <v>-0.18999999999999773</v>
      </c>
      <c r="AB80" s="32">
        <f ca="1">'Module C Corrected'!DT80-'Module C Initial'!DT80</f>
        <v>-0.10000000000000142</v>
      </c>
      <c r="AC80" s="31">
        <f ca="1">'Module C Corrected'!DU80-'Module C Initial'!DU80</f>
        <v>-1.1700000000000159</v>
      </c>
      <c r="AD80" s="31">
        <f ca="1">'Module C Corrected'!DV80-'Module C Initial'!DV80</f>
        <v>-1.6199999999999761</v>
      </c>
      <c r="AE80" s="31">
        <f ca="1">'Module C Corrected'!DW80-'Module C Initial'!DW80</f>
        <v>-0.68000000000000682</v>
      </c>
      <c r="AF80" s="31">
        <f ca="1">'Module C Corrected'!DX80-'Module C Initial'!DX80</f>
        <v>-0.39999999999999858</v>
      </c>
      <c r="AG80" s="31">
        <f ca="1">'Module C Corrected'!DY80-'Module C Initial'!DY80</f>
        <v>-0.84000000000000341</v>
      </c>
      <c r="AH80" s="31">
        <f ca="1">'Module C Corrected'!DZ80-'Module C Initial'!DZ80</f>
        <v>-0.40999999999999659</v>
      </c>
      <c r="AI80" s="31">
        <f ca="1">'Module C Corrected'!EA80-'Module C Initial'!EA80</f>
        <v>-3.8600000000000136</v>
      </c>
      <c r="AJ80" s="31">
        <f ca="1">'Module C Corrected'!EB80-'Module C Initial'!EB80</f>
        <v>-1.0999999999999943</v>
      </c>
      <c r="AK80" s="31">
        <f ca="1">'Module C Corrected'!EC80-'Module C Initial'!EC80</f>
        <v>-0.37000000000000455</v>
      </c>
      <c r="AL80" s="31">
        <f ca="1">'Module C Corrected'!ED80-'Module C Initial'!ED80</f>
        <v>-0.28999999999999915</v>
      </c>
      <c r="AM80" s="31">
        <f ca="1">'Module C Corrected'!EE80-'Module C Initial'!EE80</f>
        <v>-0.62000000000000455</v>
      </c>
      <c r="AN80" s="31">
        <f ca="1">'Module C Corrected'!EF80-'Module C Initial'!EF80</f>
        <v>-0.30999999999999517</v>
      </c>
      <c r="AO80" s="32">
        <f t="shared" ca="1" si="31"/>
        <v>-7.7700000000001026</v>
      </c>
      <c r="AP80" s="32">
        <f t="shared" ca="1" si="31"/>
        <v>-10.839999999999954</v>
      </c>
      <c r="AQ80" s="32">
        <f t="shared" ca="1" si="31"/>
        <v>-4.5500000000000611</v>
      </c>
      <c r="AR80" s="32">
        <f t="shared" ca="1" si="30"/>
        <v>-2.7800000000000367</v>
      </c>
      <c r="AS80" s="32">
        <f t="shared" ca="1" si="30"/>
        <v>-5.7899999999999281</v>
      </c>
      <c r="AT80" s="32">
        <f t="shared" ca="1" si="30"/>
        <v>-2.8699999999999726</v>
      </c>
      <c r="AU80" s="32">
        <f t="shared" ca="1" si="30"/>
        <v>-27.349999999999909</v>
      </c>
      <c r="AV80" s="32">
        <f t="shared" ca="1" si="30"/>
        <v>-7.8500000000000583</v>
      </c>
      <c r="AW80" s="32">
        <f t="shared" ca="1" si="30"/>
        <v>-2.7000000000000313</v>
      </c>
      <c r="AX80" s="32">
        <f t="shared" ca="1" si="30"/>
        <v>-2.1000000000000192</v>
      </c>
      <c r="AY80" s="32">
        <f t="shared" ca="1" si="30"/>
        <v>-4.6299999999999386</v>
      </c>
      <c r="AZ80" s="32">
        <f t="shared" ca="1" si="30"/>
        <v>-2.3299999999999557</v>
      </c>
      <c r="BA80" s="31">
        <f t="shared" ca="1" si="56"/>
        <v>-0.13</v>
      </c>
      <c r="BB80" s="31">
        <f t="shared" ca="1" si="34"/>
        <v>-0.18</v>
      </c>
      <c r="BC80" s="31">
        <f t="shared" ca="1" si="35"/>
        <v>-7.0000000000000007E-2</v>
      </c>
      <c r="BD80" s="31">
        <f t="shared" ca="1" si="36"/>
        <v>-0.05</v>
      </c>
      <c r="BE80" s="31">
        <f t="shared" ca="1" si="37"/>
        <v>-0.09</v>
      </c>
      <c r="BF80" s="31">
        <f t="shared" ca="1" si="38"/>
        <v>-0.05</v>
      </c>
      <c r="BG80" s="31">
        <f t="shared" ca="1" si="39"/>
        <v>-0.45</v>
      </c>
      <c r="BH80" s="31">
        <f t="shared" ca="1" si="40"/>
        <v>-0.13</v>
      </c>
      <c r="BI80" s="31">
        <f t="shared" ca="1" si="41"/>
        <v>-0.04</v>
      </c>
      <c r="BJ80" s="31">
        <f t="shared" ca="1" si="42"/>
        <v>-0.03</v>
      </c>
      <c r="BK80" s="31">
        <f t="shared" ca="1" si="43"/>
        <v>-0.08</v>
      </c>
      <c r="BL80" s="31">
        <f t="shared" ca="1" si="44"/>
        <v>-0.04</v>
      </c>
      <c r="BM80" s="32">
        <f t="shared" ca="1" si="57"/>
        <v>-7.9000000000001025</v>
      </c>
      <c r="BN80" s="32">
        <f t="shared" ca="1" si="45"/>
        <v>-11.019999999999953</v>
      </c>
      <c r="BO80" s="32">
        <f t="shared" ca="1" si="46"/>
        <v>-4.6200000000000614</v>
      </c>
      <c r="BP80" s="32">
        <f t="shared" ca="1" si="47"/>
        <v>-2.8300000000000365</v>
      </c>
      <c r="BQ80" s="32">
        <f t="shared" ca="1" si="48"/>
        <v>-5.879999999999928</v>
      </c>
      <c r="BR80" s="32">
        <f t="shared" ca="1" si="49"/>
        <v>-2.9199999999999724</v>
      </c>
      <c r="BS80" s="32">
        <f t="shared" ca="1" si="50"/>
        <v>-27.799999999999908</v>
      </c>
      <c r="BT80" s="32">
        <f t="shared" ca="1" si="51"/>
        <v>-7.9800000000000582</v>
      </c>
      <c r="BU80" s="32">
        <f t="shared" ca="1" si="52"/>
        <v>-2.7400000000000313</v>
      </c>
      <c r="BV80" s="32">
        <f t="shared" ca="1" si="53"/>
        <v>-2.130000000000019</v>
      </c>
      <c r="BW80" s="32">
        <f t="shared" ca="1" si="54"/>
        <v>-4.7099999999999387</v>
      </c>
      <c r="BX80" s="32">
        <f t="shared" ca="1" si="55"/>
        <v>-2.3699999999999557</v>
      </c>
    </row>
    <row r="81" spans="1:76" x14ac:dyDescent="0.25">
      <c r="A81" t="s">
        <v>487</v>
      </c>
      <c r="B81" s="1" t="s">
        <v>81</v>
      </c>
      <c r="C81" t="str">
        <f t="shared" ca="1" si="32"/>
        <v>IOR1</v>
      </c>
      <c r="D81" t="str">
        <f t="shared" ca="1" si="33"/>
        <v>Cold Lake Industrial System</v>
      </c>
      <c r="E81" s="31">
        <f ca="1">'Module C Corrected'!CW81-'Module C Initial'!CW81</f>
        <v>9217.64</v>
      </c>
      <c r="F81" s="31">
        <f ca="1">'Module C Corrected'!CX81-'Module C Initial'!CX81</f>
        <v>19364.389999999992</v>
      </c>
      <c r="G81" s="31">
        <f ca="1">'Module C Corrected'!CY81-'Module C Initial'!CY81</f>
        <v>8817.3999999999978</v>
      </c>
      <c r="H81" s="31">
        <f ca="1">'Module C Corrected'!CZ81-'Module C Initial'!CZ81</f>
        <v>2079.7200000000003</v>
      </c>
      <c r="I81" s="31">
        <f ca="1">'Module C Corrected'!DA81-'Module C Initial'!DA81</f>
        <v>12170.400000000001</v>
      </c>
      <c r="J81" s="31">
        <f ca="1">'Module C Corrected'!DB81-'Module C Initial'!DB81</f>
        <v>12472.96</v>
      </c>
      <c r="K81" s="31">
        <f ca="1">'Module C Corrected'!DC81-'Module C Initial'!DC81</f>
        <v>16774.269999999997</v>
      </c>
      <c r="L81" s="31">
        <f ca="1">'Module C Corrected'!DD81-'Module C Initial'!DD81</f>
        <v>6389.52</v>
      </c>
      <c r="M81" s="31">
        <f ca="1">'Module C Corrected'!DE81-'Module C Initial'!DE81</f>
        <v>4832.1100000000006</v>
      </c>
      <c r="N81" s="31">
        <f ca="1">'Module C Corrected'!DF81-'Module C Initial'!DF81</f>
        <v>4948.2299999999996</v>
      </c>
      <c r="O81" s="31">
        <f ca="1">'Module C Corrected'!DG81-'Module C Initial'!DG81</f>
        <v>6654.9800000000032</v>
      </c>
      <c r="P81" s="31">
        <f ca="1">'Module C Corrected'!DH81-'Module C Initial'!DH81</f>
        <v>3938.7400000000016</v>
      </c>
      <c r="Q81" s="32">
        <f ca="1">'Module C Corrected'!DI81-'Module C Initial'!DI81</f>
        <v>460.87999999999988</v>
      </c>
      <c r="R81" s="32">
        <f ca="1">'Module C Corrected'!DJ81-'Module C Initial'!DJ81</f>
        <v>968.2199999999998</v>
      </c>
      <c r="S81" s="32">
        <f ca="1">'Module C Corrected'!DK81-'Module C Initial'!DK81</f>
        <v>440.87</v>
      </c>
      <c r="T81" s="32">
        <f ca="1">'Module C Corrected'!DL81-'Module C Initial'!DL81</f>
        <v>103.98999999999998</v>
      </c>
      <c r="U81" s="32">
        <f ca="1">'Module C Corrected'!DM81-'Module C Initial'!DM81</f>
        <v>608.52</v>
      </c>
      <c r="V81" s="32">
        <f ca="1">'Module C Corrected'!DN81-'Module C Initial'!DN81</f>
        <v>623.63999999999987</v>
      </c>
      <c r="W81" s="32">
        <f ca="1">'Module C Corrected'!DO81-'Module C Initial'!DO81</f>
        <v>838.71</v>
      </c>
      <c r="X81" s="32">
        <f ca="1">'Module C Corrected'!DP81-'Module C Initial'!DP81</f>
        <v>319.47000000000003</v>
      </c>
      <c r="Y81" s="32">
        <f ca="1">'Module C Corrected'!DQ81-'Module C Initial'!DQ81</f>
        <v>241.59999999999997</v>
      </c>
      <c r="Z81" s="32">
        <f ca="1">'Module C Corrected'!DR81-'Module C Initial'!DR81</f>
        <v>247.41999999999996</v>
      </c>
      <c r="AA81" s="32">
        <f ca="1">'Module C Corrected'!DS81-'Module C Initial'!DS81</f>
        <v>332.74999999999989</v>
      </c>
      <c r="AB81" s="32">
        <f ca="1">'Module C Corrected'!DT81-'Module C Initial'!DT81</f>
        <v>196.93000000000006</v>
      </c>
      <c r="AC81" s="31">
        <f ca="1">'Module C Corrected'!DU81-'Module C Initial'!DU81</f>
        <v>1718.2999999999997</v>
      </c>
      <c r="AD81" s="31">
        <f ca="1">'Module C Corrected'!DV81-'Module C Initial'!DV81</f>
        <v>3564.58</v>
      </c>
      <c r="AE81" s="31">
        <f ca="1">'Module C Corrected'!DW81-'Module C Initial'!DW81</f>
        <v>1604.5000000000005</v>
      </c>
      <c r="AF81" s="31">
        <f ca="1">'Module C Corrected'!DX81-'Module C Initial'!DX81</f>
        <v>373.59000000000003</v>
      </c>
      <c r="AG81" s="31">
        <f ca="1">'Module C Corrected'!DY81-'Module C Initial'!DY81</f>
        <v>2158.6999999999998</v>
      </c>
      <c r="AH81" s="31">
        <f ca="1">'Module C Corrected'!DZ81-'Module C Initial'!DZ81</f>
        <v>2183.2399999999998</v>
      </c>
      <c r="AI81" s="31">
        <f ca="1">'Module C Corrected'!EA81-'Module C Initial'!EA81</f>
        <v>2898.21</v>
      </c>
      <c r="AJ81" s="31">
        <f ca="1">'Module C Corrected'!EB81-'Module C Initial'!EB81</f>
        <v>1089.04</v>
      </c>
      <c r="AK81" s="31">
        <f ca="1">'Module C Corrected'!EC81-'Module C Initial'!EC81</f>
        <v>812.31</v>
      </c>
      <c r="AL81" s="31">
        <f ca="1">'Module C Corrected'!ED81-'Module C Initial'!ED81</f>
        <v>820.65000000000009</v>
      </c>
      <c r="AM81" s="31">
        <f ca="1">'Module C Corrected'!EE81-'Module C Initial'!EE81</f>
        <v>1088.1599999999999</v>
      </c>
      <c r="AN81" s="31">
        <f ca="1">'Module C Corrected'!EF81-'Module C Initial'!EF81</f>
        <v>635.12000000000012</v>
      </c>
      <c r="AO81" s="32">
        <f t="shared" ca="1" si="31"/>
        <v>11396.819999999998</v>
      </c>
      <c r="AP81" s="32">
        <f t="shared" ca="1" si="31"/>
        <v>23897.189999999995</v>
      </c>
      <c r="AQ81" s="32">
        <f t="shared" ca="1" si="31"/>
        <v>10862.769999999999</v>
      </c>
      <c r="AR81" s="32">
        <f t="shared" ca="1" si="30"/>
        <v>2557.3000000000002</v>
      </c>
      <c r="AS81" s="32">
        <f t="shared" ca="1" si="30"/>
        <v>14937.620000000003</v>
      </c>
      <c r="AT81" s="32">
        <f t="shared" ca="1" si="30"/>
        <v>15279.839999999998</v>
      </c>
      <c r="AU81" s="32">
        <f t="shared" ca="1" si="30"/>
        <v>20511.189999999995</v>
      </c>
      <c r="AV81" s="32">
        <f t="shared" ca="1" si="30"/>
        <v>7798.0300000000007</v>
      </c>
      <c r="AW81" s="32">
        <f t="shared" ca="1" si="30"/>
        <v>5886.02</v>
      </c>
      <c r="AX81" s="32">
        <f t="shared" ca="1" si="30"/>
        <v>6016.2999999999993</v>
      </c>
      <c r="AY81" s="32">
        <f t="shared" ca="1" si="30"/>
        <v>8075.8900000000031</v>
      </c>
      <c r="AZ81" s="32">
        <f t="shared" ca="1" si="30"/>
        <v>4770.7900000000018</v>
      </c>
      <c r="BA81" s="31">
        <f t="shared" ca="1" si="56"/>
        <v>184.31</v>
      </c>
      <c r="BB81" s="31">
        <f t="shared" ca="1" si="34"/>
        <v>387.2</v>
      </c>
      <c r="BC81" s="31">
        <f t="shared" ca="1" si="35"/>
        <v>176.31</v>
      </c>
      <c r="BD81" s="31">
        <f t="shared" ca="1" si="36"/>
        <v>41.58</v>
      </c>
      <c r="BE81" s="31">
        <f t="shared" ca="1" si="37"/>
        <v>243.35</v>
      </c>
      <c r="BF81" s="31">
        <f t="shared" ca="1" si="38"/>
        <v>249.4</v>
      </c>
      <c r="BG81" s="31">
        <f t="shared" ca="1" si="39"/>
        <v>335.41</v>
      </c>
      <c r="BH81" s="31">
        <f t="shared" ca="1" si="40"/>
        <v>127.76</v>
      </c>
      <c r="BI81" s="31">
        <f t="shared" ca="1" si="41"/>
        <v>96.62</v>
      </c>
      <c r="BJ81" s="31">
        <f t="shared" ca="1" si="42"/>
        <v>98.94</v>
      </c>
      <c r="BK81" s="31">
        <f t="shared" ca="1" si="43"/>
        <v>133.07</v>
      </c>
      <c r="BL81" s="31">
        <f t="shared" ca="1" si="44"/>
        <v>78.760000000000005</v>
      </c>
      <c r="BM81" s="32">
        <f t="shared" ca="1" si="57"/>
        <v>11581.129999999997</v>
      </c>
      <c r="BN81" s="32">
        <f t="shared" ca="1" si="45"/>
        <v>24284.389999999996</v>
      </c>
      <c r="BO81" s="32">
        <f t="shared" ca="1" si="46"/>
        <v>11039.079999999998</v>
      </c>
      <c r="BP81" s="32">
        <f t="shared" ca="1" si="47"/>
        <v>2598.88</v>
      </c>
      <c r="BQ81" s="32">
        <f t="shared" ca="1" si="48"/>
        <v>15180.970000000003</v>
      </c>
      <c r="BR81" s="32">
        <f t="shared" ca="1" si="49"/>
        <v>15529.239999999998</v>
      </c>
      <c r="BS81" s="32">
        <f t="shared" ca="1" si="50"/>
        <v>20846.599999999995</v>
      </c>
      <c r="BT81" s="32">
        <f t="shared" ca="1" si="51"/>
        <v>7925.7900000000009</v>
      </c>
      <c r="BU81" s="32">
        <f t="shared" ca="1" si="52"/>
        <v>5982.64</v>
      </c>
      <c r="BV81" s="32">
        <f t="shared" ca="1" si="53"/>
        <v>6115.2399999999989</v>
      </c>
      <c r="BW81" s="32">
        <f t="shared" ca="1" si="54"/>
        <v>8208.9600000000028</v>
      </c>
      <c r="BX81" s="32">
        <f t="shared" ca="1" si="55"/>
        <v>4849.550000000002</v>
      </c>
    </row>
    <row r="82" spans="1:76" x14ac:dyDescent="0.25">
      <c r="A82" t="s">
        <v>488</v>
      </c>
      <c r="B82" s="1" t="s">
        <v>253</v>
      </c>
      <c r="C82" t="str">
        <f t="shared" ca="1" si="32"/>
        <v>IOR3</v>
      </c>
      <c r="D82" t="str">
        <f t="shared" ca="1" si="33"/>
        <v>Kearl Oil Sands Industrial System</v>
      </c>
      <c r="E82" s="31">
        <f ca="1">'Module C Corrected'!CW82-'Module C Initial'!CW82</f>
        <v>0</v>
      </c>
      <c r="F82" s="31">
        <f ca="1">'Module C Corrected'!CX82-'Module C Initial'!CX82</f>
        <v>0</v>
      </c>
      <c r="G82" s="31">
        <f ca="1">'Module C Corrected'!CY82-'Module C Initial'!CY82</f>
        <v>0</v>
      </c>
      <c r="H82" s="31">
        <f ca="1">'Module C Corrected'!CZ82-'Module C Initial'!CZ82</f>
        <v>0</v>
      </c>
      <c r="I82" s="31">
        <f ca="1">'Module C Corrected'!DA82-'Module C Initial'!DA82</f>
        <v>0</v>
      </c>
      <c r="J82" s="31">
        <f ca="1">'Module C Corrected'!DB82-'Module C Initial'!DB82</f>
        <v>0</v>
      </c>
      <c r="K82" s="31">
        <f ca="1">'Module C Corrected'!DC82-'Module C Initial'!DC82</f>
        <v>0</v>
      </c>
      <c r="L82" s="31">
        <f ca="1">'Module C Corrected'!DD82-'Module C Initial'!DD82</f>
        <v>0</v>
      </c>
      <c r="M82" s="31">
        <f ca="1">'Module C Corrected'!DE82-'Module C Initial'!DE82</f>
        <v>0</v>
      </c>
      <c r="N82" s="31">
        <f ca="1">'Module C Corrected'!DF82-'Module C Initial'!DF82</f>
        <v>0</v>
      </c>
      <c r="O82" s="31">
        <f ca="1">'Module C Corrected'!DG82-'Module C Initial'!DG82</f>
        <v>0</v>
      </c>
      <c r="P82" s="31">
        <f ca="1">'Module C Corrected'!DH82-'Module C Initial'!DH82</f>
        <v>0</v>
      </c>
      <c r="Q82" s="32">
        <f ca="1">'Module C Corrected'!DI82-'Module C Initial'!DI82</f>
        <v>0</v>
      </c>
      <c r="R82" s="32">
        <f ca="1">'Module C Corrected'!DJ82-'Module C Initial'!DJ82</f>
        <v>0</v>
      </c>
      <c r="S82" s="32">
        <f ca="1">'Module C Corrected'!DK82-'Module C Initial'!DK82</f>
        <v>0</v>
      </c>
      <c r="T82" s="32">
        <f ca="1">'Module C Corrected'!DL82-'Module C Initial'!DL82</f>
        <v>0</v>
      </c>
      <c r="U82" s="32">
        <f ca="1">'Module C Corrected'!DM82-'Module C Initial'!DM82</f>
        <v>0</v>
      </c>
      <c r="V82" s="32">
        <f ca="1">'Module C Corrected'!DN82-'Module C Initial'!DN82</f>
        <v>0</v>
      </c>
      <c r="W82" s="32">
        <f ca="1">'Module C Corrected'!DO82-'Module C Initial'!DO82</f>
        <v>0</v>
      </c>
      <c r="X82" s="32">
        <f ca="1">'Module C Corrected'!DP82-'Module C Initial'!DP82</f>
        <v>0</v>
      </c>
      <c r="Y82" s="32">
        <f ca="1">'Module C Corrected'!DQ82-'Module C Initial'!DQ82</f>
        <v>0</v>
      </c>
      <c r="Z82" s="32">
        <f ca="1">'Module C Corrected'!DR82-'Module C Initial'!DR82</f>
        <v>0</v>
      </c>
      <c r="AA82" s="32">
        <f ca="1">'Module C Corrected'!DS82-'Module C Initial'!DS82</f>
        <v>0</v>
      </c>
      <c r="AB82" s="32">
        <f ca="1">'Module C Corrected'!DT82-'Module C Initial'!DT82</f>
        <v>0</v>
      </c>
      <c r="AC82" s="31">
        <f ca="1">'Module C Corrected'!DU82-'Module C Initial'!DU82</f>
        <v>0</v>
      </c>
      <c r="AD82" s="31">
        <f ca="1">'Module C Corrected'!DV82-'Module C Initial'!DV82</f>
        <v>0</v>
      </c>
      <c r="AE82" s="31">
        <f ca="1">'Module C Corrected'!DW82-'Module C Initial'!DW82</f>
        <v>0</v>
      </c>
      <c r="AF82" s="31">
        <f ca="1">'Module C Corrected'!DX82-'Module C Initial'!DX82</f>
        <v>0</v>
      </c>
      <c r="AG82" s="31">
        <f ca="1">'Module C Corrected'!DY82-'Module C Initial'!DY82</f>
        <v>0</v>
      </c>
      <c r="AH82" s="31">
        <f ca="1">'Module C Corrected'!DZ82-'Module C Initial'!DZ82</f>
        <v>0</v>
      </c>
      <c r="AI82" s="31">
        <f ca="1">'Module C Corrected'!EA82-'Module C Initial'!EA82</f>
        <v>0</v>
      </c>
      <c r="AJ82" s="31">
        <f ca="1">'Module C Corrected'!EB82-'Module C Initial'!EB82</f>
        <v>0</v>
      </c>
      <c r="AK82" s="31">
        <f ca="1">'Module C Corrected'!EC82-'Module C Initial'!EC82</f>
        <v>0</v>
      </c>
      <c r="AL82" s="31">
        <f ca="1">'Module C Corrected'!ED82-'Module C Initial'!ED82</f>
        <v>0</v>
      </c>
      <c r="AM82" s="31">
        <f ca="1">'Module C Corrected'!EE82-'Module C Initial'!EE82</f>
        <v>0</v>
      </c>
      <c r="AN82" s="31">
        <f ca="1">'Module C Corrected'!EF82-'Module C Initial'!EF82</f>
        <v>0</v>
      </c>
      <c r="AO82" s="32">
        <f t="shared" ca="1" si="31"/>
        <v>0</v>
      </c>
      <c r="AP82" s="32">
        <f t="shared" ca="1" si="31"/>
        <v>0</v>
      </c>
      <c r="AQ82" s="32">
        <f t="shared" ca="1" si="31"/>
        <v>0</v>
      </c>
      <c r="AR82" s="32">
        <f t="shared" ca="1" si="30"/>
        <v>0</v>
      </c>
      <c r="AS82" s="32">
        <f t="shared" ca="1" si="30"/>
        <v>0</v>
      </c>
      <c r="AT82" s="32">
        <f t="shared" ca="1" si="30"/>
        <v>0</v>
      </c>
      <c r="AU82" s="32">
        <f t="shared" ca="1" si="30"/>
        <v>0</v>
      </c>
      <c r="AV82" s="32">
        <f t="shared" ca="1" si="30"/>
        <v>0</v>
      </c>
      <c r="AW82" s="32">
        <f t="shared" ca="1" si="30"/>
        <v>0</v>
      </c>
      <c r="AX82" s="32">
        <f t="shared" ca="1" si="30"/>
        <v>0</v>
      </c>
      <c r="AY82" s="32">
        <f t="shared" ca="1" si="30"/>
        <v>0</v>
      </c>
      <c r="AZ82" s="32">
        <f t="shared" ca="1" si="30"/>
        <v>0</v>
      </c>
      <c r="BA82" s="31">
        <f t="shared" ca="1" si="56"/>
        <v>0</v>
      </c>
      <c r="BB82" s="31">
        <f t="shared" ca="1" si="34"/>
        <v>0</v>
      </c>
      <c r="BC82" s="31">
        <f t="shared" ca="1" si="35"/>
        <v>0</v>
      </c>
      <c r="BD82" s="31">
        <f t="shared" ca="1" si="36"/>
        <v>0</v>
      </c>
      <c r="BE82" s="31">
        <f t="shared" ca="1" si="37"/>
        <v>0</v>
      </c>
      <c r="BF82" s="31">
        <f t="shared" ca="1" si="38"/>
        <v>0</v>
      </c>
      <c r="BG82" s="31">
        <f t="shared" ca="1" si="39"/>
        <v>0</v>
      </c>
      <c r="BH82" s="31">
        <f t="shared" ca="1" si="40"/>
        <v>0</v>
      </c>
      <c r="BI82" s="31">
        <f t="shared" ca="1" si="41"/>
        <v>0</v>
      </c>
      <c r="BJ82" s="31">
        <f t="shared" ca="1" si="42"/>
        <v>0</v>
      </c>
      <c r="BK82" s="31">
        <f t="shared" ca="1" si="43"/>
        <v>0</v>
      </c>
      <c r="BL82" s="31">
        <f t="shared" ca="1" si="44"/>
        <v>0</v>
      </c>
      <c r="BM82" s="32">
        <f t="shared" ca="1" si="57"/>
        <v>0</v>
      </c>
      <c r="BN82" s="32">
        <f t="shared" ca="1" si="45"/>
        <v>0</v>
      </c>
      <c r="BO82" s="32">
        <f t="shared" ca="1" si="46"/>
        <v>0</v>
      </c>
      <c r="BP82" s="32">
        <f t="shared" ca="1" si="47"/>
        <v>0</v>
      </c>
      <c r="BQ82" s="32">
        <f t="shared" ca="1" si="48"/>
        <v>0</v>
      </c>
      <c r="BR82" s="32">
        <f t="shared" ca="1" si="49"/>
        <v>0</v>
      </c>
      <c r="BS82" s="32">
        <f t="shared" ca="1" si="50"/>
        <v>0</v>
      </c>
      <c r="BT82" s="32">
        <f t="shared" ca="1" si="51"/>
        <v>0</v>
      </c>
      <c r="BU82" s="32">
        <f t="shared" ca="1" si="52"/>
        <v>0</v>
      </c>
      <c r="BV82" s="32">
        <f t="shared" ca="1" si="53"/>
        <v>0</v>
      </c>
      <c r="BW82" s="32">
        <f t="shared" ca="1" si="54"/>
        <v>0</v>
      </c>
      <c r="BX82" s="32">
        <f t="shared" ca="1" si="55"/>
        <v>0</v>
      </c>
    </row>
    <row r="83" spans="1:76" x14ac:dyDescent="0.25">
      <c r="A83" t="s">
        <v>461</v>
      </c>
      <c r="B83" s="1" t="s">
        <v>130</v>
      </c>
      <c r="C83" t="str">
        <f t="shared" ca="1" si="32"/>
        <v>KAN</v>
      </c>
      <c r="D83" t="str">
        <f t="shared" ca="1" si="33"/>
        <v>Kananaskis Hydro Facility</v>
      </c>
      <c r="E83" s="31">
        <f ca="1">'Module C Corrected'!CW83-'Module C Initial'!CW83</f>
        <v>58.269999999998618</v>
      </c>
      <c r="F83" s="31">
        <f ca="1">'Module C Corrected'!CX83-'Module C Initial'!CX83</f>
        <v>102.31000000000131</v>
      </c>
      <c r="G83" s="31">
        <f ca="1">'Module C Corrected'!CY83-'Module C Initial'!CY83</f>
        <v>44.470000000001164</v>
      </c>
      <c r="H83" s="31">
        <f ca="1">'Module C Corrected'!CZ83-'Module C Initial'!CZ83</f>
        <v>34.610000000000582</v>
      </c>
      <c r="I83" s="31">
        <f ca="1">'Module C Corrected'!DA83-'Module C Initial'!DA83</f>
        <v>108.81000000000131</v>
      </c>
      <c r="J83" s="31">
        <f ca="1">'Module C Corrected'!DB83-'Module C Initial'!DB83</f>
        <v>107.46999999999753</v>
      </c>
      <c r="K83" s="31">
        <f ca="1">'Module C Corrected'!DC83-'Module C Initial'!DC83</f>
        <v>316.20000000001164</v>
      </c>
      <c r="L83" s="31">
        <f ca="1">'Module C Corrected'!DD83-'Module C Initial'!DD83</f>
        <v>101.7699999999968</v>
      </c>
      <c r="M83" s="31">
        <f ca="1">'Module C Corrected'!DE83-'Module C Initial'!DE83</f>
        <v>39.029999999998836</v>
      </c>
      <c r="N83" s="31">
        <f ca="1">'Module C Corrected'!DF83-'Module C Initial'!DF83</f>
        <v>37.300000000001091</v>
      </c>
      <c r="O83" s="31">
        <f ca="1">'Module C Corrected'!DG83-'Module C Initial'!DG83</f>
        <v>41.430000000000291</v>
      </c>
      <c r="P83" s="31">
        <f ca="1">'Module C Corrected'!DH83-'Module C Initial'!DH83</f>
        <v>27.690000000000509</v>
      </c>
      <c r="Q83" s="32">
        <f ca="1">'Module C Corrected'!DI83-'Module C Initial'!DI83</f>
        <v>2.9199999999999591</v>
      </c>
      <c r="R83" s="32">
        <f ca="1">'Module C Corrected'!DJ83-'Module C Initial'!DJ83</f>
        <v>5.1200000000001182</v>
      </c>
      <c r="S83" s="32">
        <f ca="1">'Module C Corrected'!DK83-'Module C Initial'!DK83</f>
        <v>2.2300000000000182</v>
      </c>
      <c r="T83" s="32">
        <f ca="1">'Module C Corrected'!DL83-'Module C Initial'!DL83</f>
        <v>1.7299999999999613</v>
      </c>
      <c r="U83" s="32">
        <f ca="1">'Module C Corrected'!DM83-'Module C Initial'!DM83</f>
        <v>5.4400000000000546</v>
      </c>
      <c r="V83" s="32">
        <f ca="1">'Module C Corrected'!DN83-'Module C Initial'!DN83</f>
        <v>5.3700000000001182</v>
      </c>
      <c r="W83" s="32">
        <f ca="1">'Module C Corrected'!DO83-'Module C Initial'!DO83</f>
        <v>15.809999999999945</v>
      </c>
      <c r="X83" s="32">
        <f ca="1">'Module C Corrected'!DP83-'Module C Initial'!DP83</f>
        <v>5.0899999999999181</v>
      </c>
      <c r="Y83" s="32">
        <f ca="1">'Module C Corrected'!DQ83-'Module C Initial'!DQ83</f>
        <v>1.9499999999999886</v>
      </c>
      <c r="Z83" s="32">
        <f ca="1">'Module C Corrected'!DR83-'Module C Initial'!DR83</f>
        <v>1.8700000000000045</v>
      </c>
      <c r="AA83" s="32">
        <f ca="1">'Module C Corrected'!DS83-'Module C Initial'!DS83</f>
        <v>2.07000000000005</v>
      </c>
      <c r="AB83" s="32">
        <f ca="1">'Module C Corrected'!DT83-'Module C Initial'!DT83</f>
        <v>1.3799999999999955</v>
      </c>
      <c r="AC83" s="31">
        <f ca="1">'Module C Corrected'!DU83-'Module C Initial'!DU83</f>
        <v>10.860000000000127</v>
      </c>
      <c r="AD83" s="31">
        <f ca="1">'Module C Corrected'!DV83-'Module C Initial'!DV83</f>
        <v>18.839999999999691</v>
      </c>
      <c r="AE83" s="31">
        <f ca="1">'Module C Corrected'!DW83-'Module C Initial'!DW83</f>
        <v>8.0899999999999181</v>
      </c>
      <c r="AF83" s="31">
        <f ca="1">'Module C Corrected'!DX83-'Module C Initial'!DX83</f>
        <v>6.2200000000000273</v>
      </c>
      <c r="AG83" s="31">
        <f ca="1">'Module C Corrected'!DY83-'Module C Initial'!DY83</f>
        <v>19.299999999999272</v>
      </c>
      <c r="AH83" s="31">
        <f ca="1">'Module C Corrected'!DZ83-'Module C Initial'!DZ83</f>
        <v>18.809999999999945</v>
      </c>
      <c r="AI83" s="31">
        <f ca="1">'Module C Corrected'!EA83-'Module C Initial'!EA83</f>
        <v>54.639999999999418</v>
      </c>
      <c r="AJ83" s="31">
        <f ca="1">'Module C Corrected'!EB83-'Module C Initial'!EB83</f>
        <v>17.349999999999909</v>
      </c>
      <c r="AK83" s="31">
        <f ca="1">'Module C Corrected'!EC83-'Module C Initial'!EC83</f>
        <v>6.5600000000001728</v>
      </c>
      <c r="AL83" s="31">
        <f ca="1">'Module C Corrected'!ED83-'Module C Initial'!ED83</f>
        <v>6.1800000000000637</v>
      </c>
      <c r="AM83" s="31">
        <f ca="1">'Module C Corrected'!EE83-'Module C Initial'!EE83</f>
        <v>6.7699999999999818</v>
      </c>
      <c r="AN83" s="31">
        <f ca="1">'Module C Corrected'!EF83-'Module C Initial'!EF83</f>
        <v>4.4600000000000364</v>
      </c>
      <c r="AO83" s="32">
        <f t="shared" ca="1" si="31"/>
        <v>72.049999999998704</v>
      </c>
      <c r="AP83" s="32">
        <f t="shared" ca="1" si="31"/>
        <v>126.27000000000112</v>
      </c>
      <c r="AQ83" s="32">
        <f t="shared" ca="1" si="31"/>
        <v>54.7900000000011</v>
      </c>
      <c r="AR83" s="32">
        <f t="shared" ca="1" si="30"/>
        <v>42.560000000000571</v>
      </c>
      <c r="AS83" s="32">
        <f t="shared" ca="1" si="30"/>
        <v>133.55000000000064</v>
      </c>
      <c r="AT83" s="32">
        <f t="shared" ca="1" si="30"/>
        <v>131.64999999999759</v>
      </c>
      <c r="AU83" s="32">
        <f t="shared" ca="1" si="30"/>
        <v>386.650000000011</v>
      </c>
      <c r="AV83" s="32">
        <f t="shared" ca="1" si="30"/>
        <v>124.20999999999663</v>
      </c>
      <c r="AW83" s="32">
        <f t="shared" ca="1" si="30"/>
        <v>47.539999999998997</v>
      </c>
      <c r="AX83" s="32">
        <f t="shared" ca="1" si="30"/>
        <v>45.35000000000116</v>
      </c>
      <c r="AY83" s="32">
        <f t="shared" ca="1" si="30"/>
        <v>50.270000000000323</v>
      </c>
      <c r="AZ83" s="32">
        <f t="shared" ca="1" si="30"/>
        <v>33.530000000000541</v>
      </c>
      <c r="BA83" s="31">
        <f t="shared" ca="1" si="56"/>
        <v>1.17</v>
      </c>
      <c r="BB83" s="31">
        <f t="shared" ca="1" si="34"/>
        <v>2.0499999999999998</v>
      </c>
      <c r="BC83" s="31">
        <f t="shared" ca="1" si="35"/>
        <v>0.89</v>
      </c>
      <c r="BD83" s="31">
        <f t="shared" ca="1" si="36"/>
        <v>0.69</v>
      </c>
      <c r="BE83" s="31">
        <f t="shared" ca="1" si="37"/>
        <v>2.1800000000000002</v>
      </c>
      <c r="BF83" s="31">
        <f t="shared" ca="1" si="38"/>
        <v>2.15</v>
      </c>
      <c r="BG83" s="31">
        <f t="shared" ca="1" si="39"/>
        <v>6.32</v>
      </c>
      <c r="BH83" s="31">
        <f t="shared" ca="1" si="40"/>
        <v>2.0299999999999998</v>
      </c>
      <c r="BI83" s="31">
        <f t="shared" ca="1" si="41"/>
        <v>0.78</v>
      </c>
      <c r="BJ83" s="31">
        <f t="shared" ca="1" si="42"/>
        <v>0.75</v>
      </c>
      <c r="BK83" s="31">
        <f t="shared" ca="1" si="43"/>
        <v>0.83</v>
      </c>
      <c r="BL83" s="31">
        <f t="shared" ca="1" si="44"/>
        <v>0.55000000000000004</v>
      </c>
      <c r="BM83" s="32">
        <f t="shared" ca="1" si="57"/>
        <v>73.219999999998706</v>
      </c>
      <c r="BN83" s="32">
        <f t="shared" ca="1" si="45"/>
        <v>128.32000000000113</v>
      </c>
      <c r="BO83" s="32">
        <f t="shared" ca="1" si="46"/>
        <v>55.680000000001101</v>
      </c>
      <c r="BP83" s="32">
        <f t="shared" ca="1" si="47"/>
        <v>43.250000000000568</v>
      </c>
      <c r="BQ83" s="32">
        <f t="shared" ca="1" si="48"/>
        <v>135.73000000000064</v>
      </c>
      <c r="BR83" s="32">
        <f t="shared" ca="1" si="49"/>
        <v>133.7999999999976</v>
      </c>
      <c r="BS83" s="32">
        <f t="shared" ca="1" si="50"/>
        <v>392.970000000011</v>
      </c>
      <c r="BT83" s="32">
        <f t="shared" ca="1" si="51"/>
        <v>126.23999999999663</v>
      </c>
      <c r="BU83" s="32">
        <f t="shared" ca="1" si="52"/>
        <v>48.319999999998998</v>
      </c>
      <c r="BV83" s="32">
        <f t="shared" ca="1" si="53"/>
        <v>46.10000000000116</v>
      </c>
      <c r="BW83" s="32">
        <f t="shared" ca="1" si="54"/>
        <v>51.100000000000321</v>
      </c>
      <c r="BX83" s="32">
        <f t="shared" ca="1" si="55"/>
        <v>34.080000000000538</v>
      </c>
    </row>
    <row r="84" spans="1:76" x14ac:dyDescent="0.25">
      <c r="A84" t="s">
        <v>458</v>
      </c>
      <c r="B84" s="1" t="s">
        <v>63</v>
      </c>
      <c r="C84" t="str">
        <f t="shared" ca="1" si="32"/>
        <v>KH1</v>
      </c>
      <c r="D84" t="str">
        <f t="shared" ca="1" si="33"/>
        <v>Keephills #1</v>
      </c>
      <c r="E84" s="31">
        <f ca="1">'Module C Corrected'!CW84-'Module C Initial'!CW84</f>
        <v>2555.140000000014</v>
      </c>
      <c r="F84" s="31">
        <f ca="1">'Module C Corrected'!CX84-'Module C Initial'!CX84</f>
        <v>4875.089999999851</v>
      </c>
      <c r="G84" s="31">
        <f ca="1">'Module C Corrected'!CY84-'Module C Initial'!CY84</f>
        <v>2366.2100000000792</v>
      </c>
      <c r="H84" s="31">
        <f ca="1">'Module C Corrected'!CZ84-'Module C Initial'!CZ84</f>
        <v>1496.2700000000186</v>
      </c>
      <c r="I84" s="31">
        <f ca="1">'Module C Corrected'!DA84-'Module C Initial'!DA84</f>
        <v>2750.5499999999302</v>
      </c>
      <c r="J84" s="31">
        <f ca="1">'Module C Corrected'!DB84-'Module C Initial'!DB84</f>
        <v>2240.8199999999488</v>
      </c>
      <c r="K84" s="31">
        <f ca="1">'Module C Corrected'!DC84-'Module C Initial'!DC84</f>
        <v>6062.3700000001118</v>
      </c>
      <c r="L84" s="31">
        <f ca="1">'Module C Corrected'!DD84-'Module C Initial'!DD84</f>
        <v>2177</v>
      </c>
      <c r="M84" s="31">
        <f ca="1">'Module C Corrected'!DE84-'Module C Initial'!DE84</f>
        <v>1247.7199999999721</v>
      </c>
      <c r="N84" s="31">
        <f ca="1">'Module C Corrected'!DF84-'Module C Initial'!DF84</f>
        <v>1345.8399999999674</v>
      </c>
      <c r="O84" s="31">
        <f ca="1">'Module C Corrected'!DG84-'Module C Initial'!DG84</f>
        <v>1877.4699999999721</v>
      </c>
      <c r="P84" s="31">
        <f ca="1">'Module C Corrected'!DH84-'Module C Initial'!DH84</f>
        <v>1404.3400000000256</v>
      </c>
      <c r="Q84" s="32">
        <f ca="1">'Module C Corrected'!DI84-'Module C Initial'!DI84</f>
        <v>127.76000000000022</v>
      </c>
      <c r="R84" s="32">
        <f ca="1">'Module C Corrected'!DJ84-'Module C Initial'!DJ84</f>
        <v>243.7599999999984</v>
      </c>
      <c r="S84" s="32">
        <f ca="1">'Module C Corrected'!DK84-'Module C Initial'!DK84</f>
        <v>118.31000000000131</v>
      </c>
      <c r="T84" s="32">
        <f ca="1">'Module C Corrected'!DL84-'Module C Initial'!DL84</f>
        <v>74.819999999999709</v>
      </c>
      <c r="U84" s="32">
        <f ca="1">'Module C Corrected'!DM84-'Module C Initial'!DM84</f>
        <v>137.52000000000044</v>
      </c>
      <c r="V84" s="32">
        <f ca="1">'Module C Corrected'!DN84-'Module C Initial'!DN84</f>
        <v>112.03999999999905</v>
      </c>
      <c r="W84" s="32">
        <f ca="1">'Module C Corrected'!DO84-'Module C Initial'!DO84</f>
        <v>303.11999999999898</v>
      </c>
      <c r="X84" s="32">
        <f ca="1">'Module C Corrected'!DP84-'Module C Initial'!DP84</f>
        <v>108.85000000000036</v>
      </c>
      <c r="Y84" s="32">
        <f ca="1">'Module C Corrected'!DQ84-'Module C Initial'!DQ84</f>
        <v>62.380000000000109</v>
      </c>
      <c r="Z84" s="32">
        <f ca="1">'Module C Corrected'!DR84-'Module C Initial'!DR84</f>
        <v>67.300000000000182</v>
      </c>
      <c r="AA84" s="32">
        <f ca="1">'Module C Corrected'!DS84-'Module C Initial'!DS84</f>
        <v>93.869999999999891</v>
      </c>
      <c r="AB84" s="32">
        <f ca="1">'Module C Corrected'!DT84-'Module C Initial'!DT84</f>
        <v>70.210000000000036</v>
      </c>
      <c r="AC84" s="31">
        <f ca="1">'Module C Corrected'!DU84-'Module C Initial'!DU84</f>
        <v>476.32000000000698</v>
      </c>
      <c r="AD84" s="31">
        <f ca="1">'Module C Corrected'!DV84-'Module C Initial'!DV84</f>
        <v>897.40000000000873</v>
      </c>
      <c r="AE84" s="31">
        <f ca="1">'Module C Corrected'!DW84-'Module C Initial'!DW84</f>
        <v>430.58000000000175</v>
      </c>
      <c r="AF84" s="31">
        <f ca="1">'Module C Corrected'!DX84-'Module C Initial'!DX84</f>
        <v>268.77999999999884</v>
      </c>
      <c r="AG84" s="31">
        <f ca="1">'Module C Corrected'!DY84-'Module C Initial'!DY84</f>
        <v>487.88000000000466</v>
      </c>
      <c r="AH84" s="31">
        <f ca="1">'Module C Corrected'!DZ84-'Module C Initial'!DZ84</f>
        <v>392.22999999999593</v>
      </c>
      <c r="AI84" s="31">
        <f ca="1">'Module C Corrected'!EA84-'Module C Initial'!EA84</f>
        <v>1047.4400000000023</v>
      </c>
      <c r="AJ84" s="31">
        <f ca="1">'Module C Corrected'!EB84-'Module C Initial'!EB84</f>
        <v>371.04999999999927</v>
      </c>
      <c r="AK84" s="31">
        <f ca="1">'Module C Corrected'!EC84-'Module C Initial'!EC84</f>
        <v>209.75</v>
      </c>
      <c r="AL84" s="31">
        <f ca="1">'Module C Corrected'!ED84-'Module C Initial'!ED84</f>
        <v>223.20000000000073</v>
      </c>
      <c r="AM84" s="31">
        <f ca="1">'Module C Corrected'!EE84-'Module C Initial'!EE84</f>
        <v>306.98999999999978</v>
      </c>
      <c r="AN84" s="31">
        <f ca="1">'Module C Corrected'!EF84-'Module C Initial'!EF84</f>
        <v>226.45000000000073</v>
      </c>
      <c r="AO84" s="32">
        <f t="shared" ca="1" si="31"/>
        <v>3159.2200000000212</v>
      </c>
      <c r="AP84" s="32">
        <f t="shared" ca="1" si="31"/>
        <v>6016.2499999998581</v>
      </c>
      <c r="AQ84" s="32">
        <f t="shared" ca="1" si="31"/>
        <v>2915.1000000000822</v>
      </c>
      <c r="AR84" s="32">
        <f t="shared" ca="1" si="30"/>
        <v>1839.8700000000172</v>
      </c>
      <c r="AS84" s="32">
        <f t="shared" ca="1" si="30"/>
        <v>3375.9499999999352</v>
      </c>
      <c r="AT84" s="32">
        <f t="shared" ca="1" si="30"/>
        <v>2745.0899999999438</v>
      </c>
      <c r="AU84" s="32">
        <f t="shared" ca="1" si="30"/>
        <v>7412.9300000001131</v>
      </c>
      <c r="AV84" s="32">
        <f t="shared" ca="1" si="30"/>
        <v>2656.8999999999996</v>
      </c>
      <c r="AW84" s="32">
        <f t="shared" ca="1" si="30"/>
        <v>1519.8499999999722</v>
      </c>
      <c r="AX84" s="32">
        <f t="shared" ca="1" si="30"/>
        <v>1636.3399999999683</v>
      </c>
      <c r="AY84" s="32">
        <f t="shared" ca="1" si="30"/>
        <v>2278.3299999999717</v>
      </c>
      <c r="AZ84" s="32">
        <f t="shared" ca="1" si="30"/>
        <v>1701.0000000000264</v>
      </c>
      <c r="BA84" s="31">
        <f t="shared" ca="1" si="56"/>
        <v>51.09</v>
      </c>
      <c r="BB84" s="31">
        <f t="shared" ca="1" si="34"/>
        <v>97.48</v>
      </c>
      <c r="BC84" s="31">
        <f t="shared" ca="1" si="35"/>
        <v>47.31</v>
      </c>
      <c r="BD84" s="31">
        <f t="shared" ca="1" si="36"/>
        <v>29.92</v>
      </c>
      <c r="BE84" s="31">
        <f t="shared" ca="1" si="37"/>
        <v>55</v>
      </c>
      <c r="BF84" s="31">
        <f t="shared" ca="1" si="38"/>
        <v>44.81</v>
      </c>
      <c r="BG84" s="31">
        <f t="shared" ca="1" si="39"/>
        <v>121.22</v>
      </c>
      <c r="BH84" s="31">
        <f t="shared" ca="1" si="40"/>
        <v>43.53</v>
      </c>
      <c r="BI84" s="31">
        <f t="shared" ca="1" si="41"/>
        <v>24.95</v>
      </c>
      <c r="BJ84" s="31">
        <f t="shared" ca="1" si="42"/>
        <v>26.91</v>
      </c>
      <c r="BK84" s="31">
        <f t="shared" ca="1" si="43"/>
        <v>37.54</v>
      </c>
      <c r="BL84" s="31">
        <f t="shared" ca="1" si="44"/>
        <v>28.08</v>
      </c>
      <c r="BM84" s="32">
        <f t="shared" ca="1" si="57"/>
        <v>3210.3100000000213</v>
      </c>
      <c r="BN84" s="32">
        <f t="shared" ca="1" si="45"/>
        <v>6113.7299999998577</v>
      </c>
      <c r="BO84" s="32">
        <f t="shared" ca="1" si="46"/>
        <v>2962.4100000000822</v>
      </c>
      <c r="BP84" s="32">
        <f t="shared" ca="1" si="47"/>
        <v>1869.7900000000172</v>
      </c>
      <c r="BQ84" s="32">
        <f t="shared" ca="1" si="48"/>
        <v>3430.9499999999352</v>
      </c>
      <c r="BR84" s="32">
        <f t="shared" ca="1" si="49"/>
        <v>2789.8999999999437</v>
      </c>
      <c r="BS84" s="32">
        <f t="shared" ca="1" si="50"/>
        <v>7534.1500000001133</v>
      </c>
      <c r="BT84" s="32">
        <f t="shared" ca="1" si="51"/>
        <v>2700.43</v>
      </c>
      <c r="BU84" s="32">
        <f t="shared" ca="1" si="52"/>
        <v>1544.7999999999722</v>
      </c>
      <c r="BV84" s="32">
        <f t="shared" ca="1" si="53"/>
        <v>1663.2499999999684</v>
      </c>
      <c r="BW84" s="32">
        <f t="shared" ca="1" si="54"/>
        <v>2315.8699999999717</v>
      </c>
      <c r="BX84" s="32">
        <f t="shared" ca="1" si="55"/>
        <v>1729.0800000000263</v>
      </c>
    </row>
    <row r="85" spans="1:76" x14ac:dyDescent="0.25">
      <c r="A85" t="s">
        <v>458</v>
      </c>
      <c r="B85" s="1" t="s">
        <v>64</v>
      </c>
      <c r="C85" t="str">
        <f t="shared" ca="1" si="32"/>
        <v>KH2</v>
      </c>
      <c r="D85" t="str">
        <f t="shared" ca="1" si="33"/>
        <v>Keephills #2</v>
      </c>
      <c r="E85" s="31">
        <f ca="1">'Module C Corrected'!CW85-'Module C Initial'!CW85</f>
        <v>1240.5499999999302</v>
      </c>
      <c r="F85" s="31">
        <f ca="1">'Module C Corrected'!CX85-'Module C Initial'!CX85</f>
        <v>0</v>
      </c>
      <c r="G85" s="31">
        <f ca="1">'Module C Corrected'!CY85-'Module C Initial'!CY85</f>
        <v>434.34000000002561</v>
      </c>
      <c r="H85" s="31">
        <f ca="1">'Module C Corrected'!CZ85-'Module C Initial'!CZ85</f>
        <v>792.70999999996275</v>
      </c>
      <c r="I85" s="31">
        <f ca="1">'Module C Corrected'!DA85-'Module C Initial'!DA85</f>
        <v>1417.4900000001071</v>
      </c>
      <c r="J85" s="31">
        <f ca="1">'Module C Corrected'!DB85-'Module C Initial'!DB85</f>
        <v>1169.7899999999208</v>
      </c>
      <c r="K85" s="31">
        <f ca="1">'Module C Corrected'!DC85-'Module C Initial'!DC85</f>
        <v>3046.6099999999278</v>
      </c>
      <c r="L85" s="31">
        <f ca="1">'Module C Corrected'!DD85-'Module C Initial'!DD85</f>
        <v>800.15000000002328</v>
      </c>
      <c r="M85" s="31">
        <f ca="1">'Module C Corrected'!DE85-'Module C Initial'!DE85</f>
        <v>661.72999999998137</v>
      </c>
      <c r="N85" s="31">
        <f ca="1">'Module C Corrected'!DF85-'Module C Initial'!DF85</f>
        <v>719.71000000002095</v>
      </c>
      <c r="O85" s="31">
        <f ca="1">'Module C Corrected'!DG85-'Module C Initial'!DG85</f>
        <v>988.48000000009779</v>
      </c>
      <c r="P85" s="31">
        <f ca="1">'Module C Corrected'!DH85-'Module C Initial'!DH85</f>
        <v>727.27000000001863</v>
      </c>
      <c r="Q85" s="32">
        <f ca="1">'Module C Corrected'!DI85-'Module C Initial'!DI85</f>
        <v>62.029999999998836</v>
      </c>
      <c r="R85" s="32">
        <f ca="1">'Module C Corrected'!DJ85-'Module C Initial'!DJ85</f>
        <v>0</v>
      </c>
      <c r="S85" s="32">
        <f ca="1">'Module C Corrected'!DK85-'Module C Initial'!DK85</f>
        <v>21.710000000000036</v>
      </c>
      <c r="T85" s="32">
        <f ca="1">'Module C Corrected'!DL85-'Module C Initial'!DL85</f>
        <v>39.639999999999418</v>
      </c>
      <c r="U85" s="32">
        <f ca="1">'Module C Corrected'!DM85-'Module C Initial'!DM85</f>
        <v>70.870000000002619</v>
      </c>
      <c r="V85" s="32">
        <f ca="1">'Module C Corrected'!DN85-'Module C Initial'!DN85</f>
        <v>58.489999999999782</v>
      </c>
      <c r="W85" s="32">
        <f ca="1">'Module C Corrected'!DO85-'Module C Initial'!DO85</f>
        <v>152.33000000000175</v>
      </c>
      <c r="X85" s="32">
        <f ca="1">'Module C Corrected'!DP85-'Module C Initial'!DP85</f>
        <v>40.010000000000218</v>
      </c>
      <c r="Y85" s="32">
        <f ca="1">'Module C Corrected'!DQ85-'Module C Initial'!DQ85</f>
        <v>33.090000000000146</v>
      </c>
      <c r="Z85" s="32">
        <f ca="1">'Module C Corrected'!DR85-'Module C Initial'!DR85</f>
        <v>35.979999999999563</v>
      </c>
      <c r="AA85" s="32">
        <f ca="1">'Module C Corrected'!DS85-'Module C Initial'!DS85</f>
        <v>49.420000000000073</v>
      </c>
      <c r="AB85" s="32">
        <f ca="1">'Module C Corrected'!DT85-'Module C Initial'!DT85</f>
        <v>36.359999999999673</v>
      </c>
      <c r="AC85" s="31">
        <f ca="1">'Module C Corrected'!DU85-'Module C Initial'!DU85</f>
        <v>231.26000000000204</v>
      </c>
      <c r="AD85" s="31">
        <f ca="1">'Module C Corrected'!DV85-'Module C Initial'!DV85</f>
        <v>0</v>
      </c>
      <c r="AE85" s="31">
        <f ca="1">'Module C Corrected'!DW85-'Module C Initial'!DW85</f>
        <v>79.040000000000873</v>
      </c>
      <c r="AF85" s="31">
        <f ca="1">'Module C Corrected'!DX85-'Module C Initial'!DX85</f>
        <v>142.38999999999942</v>
      </c>
      <c r="AG85" s="31">
        <f ca="1">'Module C Corrected'!DY85-'Module C Initial'!DY85</f>
        <v>251.42000000000553</v>
      </c>
      <c r="AH85" s="31">
        <f ca="1">'Module C Corrected'!DZ85-'Module C Initial'!DZ85</f>
        <v>204.75999999999476</v>
      </c>
      <c r="AI85" s="31">
        <f ca="1">'Module C Corrected'!EA85-'Module C Initial'!EA85</f>
        <v>526.3799999999901</v>
      </c>
      <c r="AJ85" s="31">
        <f ca="1">'Module C Corrected'!EB85-'Module C Initial'!EB85</f>
        <v>136.36999999999898</v>
      </c>
      <c r="AK85" s="31">
        <f ca="1">'Module C Corrected'!EC85-'Module C Initial'!EC85</f>
        <v>111.2400000000016</v>
      </c>
      <c r="AL85" s="31">
        <f ca="1">'Module C Corrected'!ED85-'Module C Initial'!ED85</f>
        <v>119.35999999999876</v>
      </c>
      <c r="AM85" s="31">
        <f ca="1">'Module C Corrected'!EE85-'Module C Initial'!EE85</f>
        <v>161.63000000000102</v>
      </c>
      <c r="AN85" s="31">
        <f ca="1">'Module C Corrected'!EF85-'Module C Initial'!EF85</f>
        <v>117.26999999999862</v>
      </c>
      <c r="AO85" s="32">
        <f t="shared" ca="1" si="31"/>
        <v>1533.839999999931</v>
      </c>
      <c r="AP85" s="32">
        <f t="shared" ca="1" si="31"/>
        <v>0</v>
      </c>
      <c r="AQ85" s="32">
        <f t="shared" ca="1" si="31"/>
        <v>535.09000000002652</v>
      </c>
      <c r="AR85" s="32">
        <f t="shared" ca="1" si="30"/>
        <v>974.73999999996158</v>
      </c>
      <c r="AS85" s="32">
        <f t="shared" ca="1" si="30"/>
        <v>1739.7800000001153</v>
      </c>
      <c r="AT85" s="32">
        <f t="shared" ca="1" si="30"/>
        <v>1433.0399999999154</v>
      </c>
      <c r="AU85" s="32">
        <f t="shared" ca="1" si="30"/>
        <v>3725.3199999999197</v>
      </c>
      <c r="AV85" s="32">
        <f t="shared" ca="1" si="30"/>
        <v>976.53000000002248</v>
      </c>
      <c r="AW85" s="32">
        <f t="shared" ca="1" si="30"/>
        <v>806.05999999998312</v>
      </c>
      <c r="AX85" s="32">
        <f t="shared" ca="1" si="30"/>
        <v>875.05000000001928</v>
      </c>
      <c r="AY85" s="32">
        <f t="shared" ca="1" si="30"/>
        <v>1199.5300000000989</v>
      </c>
      <c r="AZ85" s="32">
        <f t="shared" ca="1" si="30"/>
        <v>880.90000000001692</v>
      </c>
      <c r="BA85" s="31">
        <f t="shared" ca="1" si="56"/>
        <v>24.81</v>
      </c>
      <c r="BB85" s="31">
        <f t="shared" ca="1" si="34"/>
        <v>0</v>
      </c>
      <c r="BC85" s="31">
        <f t="shared" ca="1" si="35"/>
        <v>8.68</v>
      </c>
      <c r="BD85" s="31">
        <f t="shared" ca="1" si="36"/>
        <v>15.85</v>
      </c>
      <c r="BE85" s="31">
        <f t="shared" ca="1" si="37"/>
        <v>28.34</v>
      </c>
      <c r="BF85" s="31">
        <f t="shared" ca="1" si="38"/>
        <v>23.39</v>
      </c>
      <c r="BG85" s="31">
        <f t="shared" ca="1" si="39"/>
        <v>60.92</v>
      </c>
      <c r="BH85" s="31">
        <f t="shared" ca="1" si="40"/>
        <v>16</v>
      </c>
      <c r="BI85" s="31">
        <f t="shared" ca="1" si="41"/>
        <v>13.23</v>
      </c>
      <c r="BJ85" s="31">
        <f t="shared" ca="1" si="42"/>
        <v>14.39</v>
      </c>
      <c r="BK85" s="31">
        <f t="shared" ca="1" si="43"/>
        <v>19.77</v>
      </c>
      <c r="BL85" s="31">
        <f t="shared" ca="1" si="44"/>
        <v>14.54</v>
      </c>
      <c r="BM85" s="32">
        <f t="shared" ca="1" si="57"/>
        <v>1558.649999999931</v>
      </c>
      <c r="BN85" s="32">
        <f t="shared" ca="1" si="45"/>
        <v>0</v>
      </c>
      <c r="BO85" s="32">
        <f t="shared" ca="1" si="46"/>
        <v>543.77000000002647</v>
      </c>
      <c r="BP85" s="32">
        <f t="shared" ca="1" si="47"/>
        <v>990.58999999996161</v>
      </c>
      <c r="BQ85" s="32">
        <f t="shared" ca="1" si="48"/>
        <v>1768.1200000001152</v>
      </c>
      <c r="BR85" s="32">
        <f t="shared" ca="1" si="49"/>
        <v>1456.4299999999155</v>
      </c>
      <c r="BS85" s="32">
        <f t="shared" ca="1" si="50"/>
        <v>3786.2399999999197</v>
      </c>
      <c r="BT85" s="32">
        <f t="shared" ca="1" si="51"/>
        <v>992.53000000002248</v>
      </c>
      <c r="BU85" s="32">
        <f t="shared" ca="1" si="52"/>
        <v>819.28999999998314</v>
      </c>
      <c r="BV85" s="32">
        <f t="shared" ca="1" si="53"/>
        <v>889.44000000001927</v>
      </c>
      <c r="BW85" s="32">
        <f t="shared" ca="1" si="54"/>
        <v>1219.3000000000989</v>
      </c>
      <c r="BX85" s="32">
        <f t="shared" ca="1" si="55"/>
        <v>895.44000000001688</v>
      </c>
    </row>
    <row r="86" spans="1:76" x14ac:dyDescent="0.25">
      <c r="A86" t="s">
        <v>489</v>
      </c>
      <c r="B86" s="1" t="s">
        <v>121</v>
      </c>
      <c r="C86" t="str">
        <f t="shared" ca="1" si="32"/>
        <v>KH3</v>
      </c>
      <c r="D86" t="str">
        <f t="shared" ca="1" si="33"/>
        <v>Keephills #3</v>
      </c>
      <c r="E86" s="31">
        <f ca="1">'Module C Corrected'!CW86-'Module C Initial'!CW86</f>
        <v>-1259.1600000000326</v>
      </c>
      <c r="F86" s="31">
        <f ca="1">'Module C Corrected'!CX86-'Module C Initial'!CX86</f>
        <v>-2522.0600000000559</v>
      </c>
      <c r="G86" s="31">
        <f ca="1">'Module C Corrected'!CY86-'Module C Initial'!CY86</f>
        <v>-1033.2700000000186</v>
      </c>
      <c r="H86" s="31">
        <f ca="1">'Module C Corrected'!CZ86-'Module C Initial'!CZ86</f>
        <v>-743.10000000003492</v>
      </c>
      <c r="I86" s="31">
        <f ca="1">'Module C Corrected'!DA86-'Module C Initial'!DA86</f>
        <v>-1396.3200000000652</v>
      </c>
      <c r="J86" s="31">
        <f ca="1">'Module C Corrected'!DB86-'Module C Initial'!DB86</f>
        <v>-1064.109999999986</v>
      </c>
      <c r="K86" s="31">
        <f ca="1">'Module C Corrected'!DC86-'Module C Initial'!DC86</f>
        <v>-3249.2600000000093</v>
      </c>
      <c r="L86" s="31">
        <f ca="1">'Module C Corrected'!DD86-'Module C Initial'!DD86</f>
        <v>-1455.7000000000698</v>
      </c>
      <c r="M86" s="31">
        <f ca="1">'Module C Corrected'!DE86-'Module C Initial'!DE86</f>
        <v>-750.89000000001397</v>
      </c>
      <c r="N86" s="31">
        <f ca="1">'Module C Corrected'!DF86-'Module C Initial'!DF86</f>
        <v>-861.4199999999837</v>
      </c>
      <c r="O86" s="31">
        <f ca="1">'Module C Corrected'!DG86-'Module C Initial'!DG86</f>
        <v>-914.70999999996275</v>
      </c>
      <c r="P86" s="31">
        <f ca="1">'Module C Corrected'!DH86-'Module C Initial'!DH86</f>
        <v>-660.65999999997439</v>
      </c>
      <c r="Q86" s="32">
        <f ca="1">'Module C Corrected'!DI86-'Module C Initial'!DI86</f>
        <v>-62.950000000000728</v>
      </c>
      <c r="R86" s="32">
        <f ca="1">'Module C Corrected'!DJ86-'Module C Initial'!DJ86</f>
        <v>-126.09999999999854</v>
      </c>
      <c r="S86" s="32">
        <f ca="1">'Module C Corrected'!DK86-'Module C Initial'!DK86</f>
        <v>-51.670000000000073</v>
      </c>
      <c r="T86" s="32">
        <f ca="1">'Module C Corrected'!DL86-'Module C Initial'!DL86</f>
        <v>-37.149999999999636</v>
      </c>
      <c r="U86" s="32">
        <f ca="1">'Module C Corrected'!DM86-'Module C Initial'!DM86</f>
        <v>-69.809999999999491</v>
      </c>
      <c r="V86" s="32">
        <f ca="1">'Module C Corrected'!DN86-'Module C Initial'!DN86</f>
        <v>-53.210000000000946</v>
      </c>
      <c r="W86" s="32">
        <f ca="1">'Module C Corrected'!DO86-'Module C Initial'!DO86</f>
        <v>-162.47000000000116</v>
      </c>
      <c r="X86" s="32">
        <f ca="1">'Module C Corrected'!DP86-'Module C Initial'!DP86</f>
        <v>-72.779999999998836</v>
      </c>
      <c r="Y86" s="32">
        <f ca="1">'Module C Corrected'!DQ86-'Module C Initial'!DQ86</f>
        <v>-37.550000000000182</v>
      </c>
      <c r="Z86" s="32">
        <f ca="1">'Module C Corrected'!DR86-'Module C Initial'!DR86</f>
        <v>-43.070000000000164</v>
      </c>
      <c r="AA86" s="32">
        <f ca="1">'Module C Corrected'!DS86-'Module C Initial'!DS86</f>
        <v>-45.730000000000018</v>
      </c>
      <c r="AB86" s="32">
        <f ca="1">'Module C Corrected'!DT86-'Module C Initial'!DT86</f>
        <v>-33.0300000000002</v>
      </c>
      <c r="AC86" s="31">
        <f ca="1">'Module C Corrected'!DU86-'Module C Initial'!DU86</f>
        <v>-234.72999999999593</v>
      </c>
      <c r="AD86" s="31">
        <f ca="1">'Module C Corrected'!DV86-'Module C Initial'!DV86</f>
        <v>-464.25</v>
      </c>
      <c r="AE86" s="31">
        <f ca="1">'Module C Corrected'!DW86-'Module C Initial'!DW86</f>
        <v>-188.02999999999884</v>
      </c>
      <c r="AF86" s="31">
        <f ca="1">'Module C Corrected'!DX86-'Module C Initial'!DX86</f>
        <v>-133.47999999999956</v>
      </c>
      <c r="AG86" s="31">
        <f ca="1">'Module C Corrected'!DY86-'Module C Initial'!DY86</f>
        <v>-247.66999999999825</v>
      </c>
      <c r="AH86" s="31">
        <f ca="1">'Module C Corrected'!DZ86-'Module C Initial'!DZ86</f>
        <v>-186.26000000000204</v>
      </c>
      <c r="AI86" s="31">
        <f ca="1">'Module C Corrected'!EA86-'Module C Initial'!EA86</f>
        <v>-561.39999999999418</v>
      </c>
      <c r="AJ86" s="31">
        <f ca="1">'Module C Corrected'!EB86-'Module C Initial'!EB86</f>
        <v>-248.11999999999898</v>
      </c>
      <c r="AK86" s="31">
        <f ca="1">'Module C Corrected'!EC86-'Module C Initial'!EC86</f>
        <v>-126.23000000000138</v>
      </c>
      <c r="AL86" s="31">
        <f ca="1">'Module C Corrected'!ED86-'Module C Initial'!ED86</f>
        <v>-142.86000000000058</v>
      </c>
      <c r="AM86" s="31">
        <f ca="1">'Module C Corrected'!EE86-'Module C Initial'!EE86</f>
        <v>-149.56999999999971</v>
      </c>
      <c r="AN86" s="31">
        <f ca="1">'Module C Corrected'!EF86-'Module C Initial'!EF86</f>
        <v>-106.52999999999975</v>
      </c>
      <c r="AO86" s="32">
        <f t="shared" ca="1" si="31"/>
        <v>-1556.8400000000292</v>
      </c>
      <c r="AP86" s="32">
        <f t="shared" ca="1" si="31"/>
        <v>-3112.4100000000544</v>
      </c>
      <c r="AQ86" s="32">
        <f t="shared" ca="1" si="31"/>
        <v>-1272.9700000000175</v>
      </c>
      <c r="AR86" s="32">
        <f t="shared" ca="1" si="30"/>
        <v>-913.73000000003412</v>
      </c>
      <c r="AS86" s="32">
        <f t="shared" ca="1" si="30"/>
        <v>-1713.8000000000629</v>
      </c>
      <c r="AT86" s="32">
        <f t="shared" ca="1" si="30"/>
        <v>-1303.579999999989</v>
      </c>
      <c r="AU86" s="32">
        <f t="shared" ca="1" si="30"/>
        <v>-3973.1300000000047</v>
      </c>
      <c r="AV86" s="32">
        <f t="shared" ca="1" si="30"/>
        <v>-1776.6000000000677</v>
      </c>
      <c r="AW86" s="32">
        <f t="shared" ca="1" si="30"/>
        <v>-914.67000000001553</v>
      </c>
      <c r="AX86" s="32">
        <f t="shared" ca="1" si="30"/>
        <v>-1047.3499999999844</v>
      </c>
      <c r="AY86" s="32">
        <f t="shared" ca="1" si="30"/>
        <v>-1110.0099999999625</v>
      </c>
      <c r="AZ86" s="32">
        <f t="shared" ca="1" si="30"/>
        <v>-800.21999999997433</v>
      </c>
      <c r="BA86" s="31">
        <f t="shared" ca="1" si="56"/>
        <v>-25.18</v>
      </c>
      <c r="BB86" s="31">
        <f t="shared" ca="1" si="34"/>
        <v>-50.43</v>
      </c>
      <c r="BC86" s="31">
        <f t="shared" ca="1" si="35"/>
        <v>-20.66</v>
      </c>
      <c r="BD86" s="31">
        <f t="shared" ca="1" si="36"/>
        <v>-14.86</v>
      </c>
      <c r="BE86" s="31">
        <f t="shared" ca="1" si="37"/>
        <v>-27.92</v>
      </c>
      <c r="BF86" s="31">
        <f t="shared" ca="1" si="38"/>
        <v>-21.28</v>
      </c>
      <c r="BG86" s="31">
        <f t="shared" ca="1" si="39"/>
        <v>-64.97</v>
      </c>
      <c r="BH86" s="31">
        <f t="shared" ca="1" si="40"/>
        <v>-29.11</v>
      </c>
      <c r="BI86" s="31">
        <f t="shared" ca="1" si="41"/>
        <v>-15.01</v>
      </c>
      <c r="BJ86" s="31">
        <f t="shared" ca="1" si="42"/>
        <v>-17.22</v>
      </c>
      <c r="BK86" s="31">
        <f t="shared" ca="1" si="43"/>
        <v>-18.29</v>
      </c>
      <c r="BL86" s="31">
        <f t="shared" ca="1" si="44"/>
        <v>-13.21</v>
      </c>
      <c r="BM86" s="32">
        <f t="shared" ca="1" si="57"/>
        <v>-1582.0200000000293</v>
      </c>
      <c r="BN86" s="32">
        <f t="shared" ca="1" si="45"/>
        <v>-3162.8400000000543</v>
      </c>
      <c r="BO86" s="32">
        <f t="shared" ca="1" si="46"/>
        <v>-1293.6300000000176</v>
      </c>
      <c r="BP86" s="32">
        <f t="shared" ca="1" si="47"/>
        <v>-928.59000000003414</v>
      </c>
      <c r="BQ86" s="32">
        <f t="shared" ca="1" si="48"/>
        <v>-1741.720000000063</v>
      </c>
      <c r="BR86" s="32">
        <f t="shared" ca="1" si="49"/>
        <v>-1324.859999999989</v>
      </c>
      <c r="BS86" s="32">
        <f t="shared" ca="1" si="50"/>
        <v>-4038.1000000000045</v>
      </c>
      <c r="BT86" s="32">
        <f t="shared" ca="1" si="51"/>
        <v>-1805.7100000000676</v>
      </c>
      <c r="BU86" s="32">
        <f t="shared" ca="1" si="52"/>
        <v>-929.68000000001553</v>
      </c>
      <c r="BV86" s="32">
        <f t="shared" ca="1" si="53"/>
        <v>-1064.5699999999845</v>
      </c>
      <c r="BW86" s="32">
        <f t="shared" ca="1" si="54"/>
        <v>-1128.2999999999624</v>
      </c>
      <c r="BX86" s="32">
        <f t="shared" ca="1" si="55"/>
        <v>-813.42999999997437</v>
      </c>
    </row>
    <row r="87" spans="1:76" x14ac:dyDescent="0.25">
      <c r="A87" t="s">
        <v>490</v>
      </c>
      <c r="B87" s="1" t="s">
        <v>88</v>
      </c>
      <c r="C87" t="str">
        <f t="shared" ca="1" si="32"/>
        <v>KHW1</v>
      </c>
      <c r="D87" t="str">
        <f t="shared" ca="1" si="33"/>
        <v>Kettles Hill Wind Facility</v>
      </c>
      <c r="E87" s="31">
        <f ca="1">'Module C Corrected'!CW87-'Module C Initial'!CW87</f>
        <v>-717.68000000000052</v>
      </c>
      <c r="F87" s="31">
        <f ca="1">'Module C Corrected'!CX87-'Module C Initial'!CX87</f>
        <v>-702.92000000000189</v>
      </c>
      <c r="G87" s="31">
        <f ca="1">'Module C Corrected'!CY87-'Module C Initial'!CY87</f>
        <v>-338.17999999999847</v>
      </c>
      <c r="H87" s="31">
        <f ca="1">'Module C Corrected'!CZ87-'Module C Initial'!CZ87</f>
        <v>-491.67000000000007</v>
      </c>
      <c r="I87" s="31">
        <f ca="1">'Module C Corrected'!DA87-'Module C Initial'!DA87</f>
        <v>-540.51000000000022</v>
      </c>
      <c r="J87" s="31">
        <f ca="1">'Module C Corrected'!DB87-'Module C Initial'!DB87</f>
        <v>-243.38000000000017</v>
      </c>
      <c r="K87" s="31">
        <f ca="1">'Module C Corrected'!DC87-'Module C Initial'!DC87</f>
        <v>-551.64000000000124</v>
      </c>
      <c r="L87" s="31">
        <f ca="1">'Module C Corrected'!DD87-'Module C Initial'!DD87</f>
        <v>-247.98999999999978</v>
      </c>
      <c r="M87" s="31">
        <f ca="1">'Module C Corrected'!DE87-'Module C Initial'!DE87</f>
        <v>-248.72999999999956</v>
      </c>
      <c r="N87" s="31">
        <f ca="1">'Module C Corrected'!DF87-'Module C Initial'!DF87</f>
        <v>-547.92000000000007</v>
      </c>
      <c r="O87" s="31">
        <f ca="1">'Module C Corrected'!DG87-'Module C Initial'!DG87</f>
        <v>-438.51000000000022</v>
      </c>
      <c r="P87" s="31">
        <f ca="1">'Module C Corrected'!DH87-'Module C Initial'!DH87</f>
        <v>-526.19999999999891</v>
      </c>
      <c r="Q87" s="32">
        <f ca="1">'Module C Corrected'!DI87-'Module C Initial'!DI87</f>
        <v>-35.88000000000001</v>
      </c>
      <c r="R87" s="32">
        <f ca="1">'Module C Corrected'!DJ87-'Module C Initial'!DJ87</f>
        <v>-35.150000000000006</v>
      </c>
      <c r="S87" s="32">
        <f ca="1">'Module C Corrected'!DK87-'Module C Initial'!DK87</f>
        <v>-16.909999999999997</v>
      </c>
      <c r="T87" s="32">
        <f ca="1">'Module C Corrected'!DL87-'Module C Initial'!DL87</f>
        <v>-24.589999999999996</v>
      </c>
      <c r="U87" s="32">
        <f ca="1">'Module C Corrected'!DM87-'Module C Initial'!DM87</f>
        <v>-27.03</v>
      </c>
      <c r="V87" s="32">
        <f ca="1">'Module C Corrected'!DN87-'Module C Initial'!DN87</f>
        <v>-12.169999999999998</v>
      </c>
      <c r="W87" s="32">
        <f ca="1">'Module C Corrected'!DO87-'Module C Initial'!DO87</f>
        <v>-27.580000000000013</v>
      </c>
      <c r="X87" s="32">
        <f ca="1">'Module C Corrected'!DP87-'Module C Initial'!DP87</f>
        <v>-12.399999999999999</v>
      </c>
      <c r="Y87" s="32">
        <f ca="1">'Module C Corrected'!DQ87-'Module C Initial'!DQ87</f>
        <v>-12.43</v>
      </c>
      <c r="Z87" s="32">
        <f ca="1">'Module C Corrected'!DR87-'Module C Initial'!DR87</f>
        <v>-27.399999999999977</v>
      </c>
      <c r="AA87" s="32">
        <f ca="1">'Module C Corrected'!DS87-'Module C Initial'!DS87</f>
        <v>-21.929999999999978</v>
      </c>
      <c r="AB87" s="32">
        <f ca="1">'Module C Corrected'!DT87-'Module C Initial'!DT87</f>
        <v>-26.310000000000002</v>
      </c>
      <c r="AC87" s="31">
        <f ca="1">'Module C Corrected'!DU87-'Module C Initial'!DU87</f>
        <v>-133.79000000000002</v>
      </c>
      <c r="AD87" s="31">
        <f ca="1">'Module C Corrected'!DV87-'Module C Initial'!DV87</f>
        <v>-129.38999999999999</v>
      </c>
      <c r="AE87" s="31">
        <f ca="1">'Module C Corrected'!DW87-'Module C Initial'!DW87</f>
        <v>-61.53</v>
      </c>
      <c r="AF87" s="31">
        <f ca="1">'Module C Corrected'!DX87-'Module C Initial'!DX87</f>
        <v>-88.320000000000022</v>
      </c>
      <c r="AG87" s="31">
        <f ca="1">'Module C Corrected'!DY87-'Module C Initial'!DY87</f>
        <v>-95.879999999999967</v>
      </c>
      <c r="AH87" s="31">
        <f ca="1">'Module C Corrected'!DZ87-'Module C Initial'!DZ87</f>
        <v>-42.599999999999994</v>
      </c>
      <c r="AI87" s="31">
        <f ca="1">'Module C Corrected'!EA87-'Module C Initial'!EA87</f>
        <v>-95.31</v>
      </c>
      <c r="AJ87" s="31">
        <f ca="1">'Module C Corrected'!EB87-'Module C Initial'!EB87</f>
        <v>-42.269999999999982</v>
      </c>
      <c r="AK87" s="31">
        <f ca="1">'Module C Corrected'!EC87-'Module C Initial'!EC87</f>
        <v>-41.819999999999993</v>
      </c>
      <c r="AL87" s="31">
        <f ca="1">'Module C Corrected'!ED87-'Module C Initial'!ED87</f>
        <v>-90.869999999999891</v>
      </c>
      <c r="AM87" s="31">
        <f ca="1">'Module C Corrected'!EE87-'Module C Initial'!EE87</f>
        <v>-71.700000000000045</v>
      </c>
      <c r="AN87" s="31">
        <f ca="1">'Module C Corrected'!EF87-'Module C Initial'!EF87</f>
        <v>-84.849999999999909</v>
      </c>
      <c r="AO87" s="32">
        <f t="shared" ca="1" si="31"/>
        <v>-887.35000000000059</v>
      </c>
      <c r="AP87" s="32">
        <f t="shared" ca="1" si="31"/>
        <v>-867.46000000000186</v>
      </c>
      <c r="AQ87" s="32">
        <f t="shared" ca="1" si="31"/>
        <v>-416.61999999999841</v>
      </c>
      <c r="AR87" s="32">
        <f t="shared" ca="1" si="30"/>
        <v>-604.58000000000015</v>
      </c>
      <c r="AS87" s="32">
        <f t="shared" ca="1" si="30"/>
        <v>-663.42000000000019</v>
      </c>
      <c r="AT87" s="32">
        <f t="shared" ca="1" si="30"/>
        <v>-298.15000000000015</v>
      </c>
      <c r="AU87" s="32">
        <f t="shared" ca="1" si="30"/>
        <v>-674.53000000000134</v>
      </c>
      <c r="AV87" s="32">
        <f t="shared" ca="1" si="30"/>
        <v>-302.65999999999974</v>
      </c>
      <c r="AW87" s="32">
        <f t="shared" ca="1" si="30"/>
        <v>-302.97999999999956</v>
      </c>
      <c r="AX87" s="32">
        <f t="shared" ca="1" si="30"/>
        <v>-666.18999999999994</v>
      </c>
      <c r="AY87" s="32">
        <f t="shared" ca="1" si="30"/>
        <v>-532.14000000000021</v>
      </c>
      <c r="AZ87" s="32">
        <f t="shared" ca="1" si="30"/>
        <v>-637.35999999999876</v>
      </c>
      <c r="BA87" s="31">
        <f t="shared" ca="1" si="56"/>
        <v>-14.35</v>
      </c>
      <c r="BB87" s="31">
        <f t="shared" ca="1" si="34"/>
        <v>-14.06</v>
      </c>
      <c r="BC87" s="31">
        <f t="shared" ca="1" si="35"/>
        <v>-6.76</v>
      </c>
      <c r="BD87" s="31">
        <f t="shared" ca="1" si="36"/>
        <v>-9.83</v>
      </c>
      <c r="BE87" s="31">
        <f t="shared" ca="1" si="37"/>
        <v>-10.81</v>
      </c>
      <c r="BF87" s="31">
        <f t="shared" ca="1" si="38"/>
        <v>-4.87</v>
      </c>
      <c r="BG87" s="31">
        <f t="shared" ca="1" si="39"/>
        <v>-11.03</v>
      </c>
      <c r="BH87" s="31">
        <f t="shared" ca="1" si="40"/>
        <v>-4.96</v>
      </c>
      <c r="BI87" s="31">
        <f t="shared" ca="1" si="41"/>
        <v>-4.97</v>
      </c>
      <c r="BJ87" s="31">
        <f t="shared" ca="1" si="42"/>
        <v>-10.96</v>
      </c>
      <c r="BK87" s="31">
        <f t="shared" ca="1" si="43"/>
        <v>-8.77</v>
      </c>
      <c r="BL87" s="31">
        <f t="shared" ca="1" si="44"/>
        <v>-10.52</v>
      </c>
      <c r="BM87" s="32">
        <f t="shared" ca="1" si="57"/>
        <v>-901.70000000000061</v>
      </c>
      <c r="BN87" s="32">
        <f t="shared" ca="1" si="45"/>
        <v>-881.5200000000018</v>
      </c>
      <c r="BO87" s="32">
        <f t="shared" ca="1" si="46"/>
        <v>-423.3799999999984</v>
      </c>
      <c r="BP87" s="32">
        <f t="shared" ca="1" si="47"/>
        <v>-614.4100000000002</v>
      </c>
      <c r="BQ87" s="32">
        <f t="shared" ca="1" si="48"/>
        <v>-674.23000000000013</v>
      </c>
      <c r="BR87" s="32">
        <f t="shared" ca="1" si="49"/>
        <v>-303.02000000000015</v>
      </c>
      <c r="BS87" s="32">
        <f t="shared" ca="1" si="50"/>
        <v>-685.56000000000131</v>
      </c>
      <c r="BT87" s="32">
        <f t="shared" ca="1" si="51"/>
        <v>-307.61999999999972</v>
      </c>
      <c r="BU87" s="32">
        <f t="shared" ca="1" si="52"/>
        <v>-307.94999999999959</v>
      </c>
      <c r="BV87" s="32">
        <f t="shared" ca="1" si="53"/>
        <v>-677.15</v>
      </c>
      <c r="BW87" s="32">
        <f t="shared" ca="1" si="54"/>
        <v>-540.9100000000002</v>
      </c>
      <c r="BX87" s="32">
        <f t="shared" ca="1" si="55"/>
        <v>-647.87999999999874</v>
      </c>
    </row>
    <row r="88" spans="1:76" x14ac:dyDescent="0.25">
      <c r="A88" t="s">
        <v>491</v>
      </c>
      <c r="B88" s="1" t="s">
        <v>90</v>
      </c>
      <c r="C88" t="str">
        <f t="shared" ca="1" si="32"/>
        <v>SPCIMP</v>
      </c>
      <c r="D88" t="str">
        <f t="shared" ca="1" si="33"/>
        <v>Alberta-Saskatchewan Intertie - Import</v>
      </c>
      <c r="E88" s="31">
        <f ca="1">'Module C Corrected'!CW88-'Module C Initial'!CW88</f>
        <v>-19.289999999999964</v>
      </c>
      <c r="F88" s="31">
        <f ca="1">'Module C Corrected'!CX88-'Module C Initial'!CX88</f>
        <v>-23.909999999999854</v>
      </c>
      <c r="G88" s="31">
        <f ca="1">'Module C Corrected'!CY88-'Module C Initial'!CY88</f>
        <v>-9.0900000000001455</v>
      </c>
      <c r="H88" s="31">
        <f ca="1">'Module C Corrected'!CZ88-'Module C Initial'!CZ88</f>
        <v>-24.630000000000109</v>
      </c>
      <c r="I88" s="31">
        <f ca="1">'Module C Corrected'!DA88-'Module C Initial'!DA88</f>
        <v>-94.450000000000728</v>
      </c>
      <c r="J88" s="31">
        <f ca="1">'Module C Corrected'!DB88-'Module C Initial'!DB88</f>
        <v>0</v>
      </c>
      <c r="K88" s="31">
        <f ca="1">'Module C Corrected'!DC88-'Module C Initial'!DC88</f>
        <v>0</v>
      </c>
      <c r="L88" s="31">
        <f ca="1">'Module C Corrected'!DD88-'Module C Initial'!DD88</f>
        <v>0</v>
      </c>
      <c r="M88" s="31">
        <f ca="1">'Module C Corrected'!DE88-'Module C Initial'!DE88</f>
        <v>0</v>
      </c>
      <c r="N88" s="31">
        <f ca="1">'Module C Corrected'!DF88-'Module C Initial'!DF88</f>
        <v>0</v>
      </c>
      <c r="O88" s="31">
        <f ca="1">'Module C Corrected'!DG88-'Module C Initial'!DG88</f>
        <v>0</v>
      </c>
      <c r="P88" s="31">
        <f ca="1">'Module C Corrected'!DH88-'Module C Initial'!DH88</f>
        <v>0</v>
      </c>
      <c r="Q88" s="32">
        <f ca="1">'Module C Corrected'!DI88-'Module C Initial'!DI88</f>
        <v>-0.96999999999999886</v>
      </c>
      <c r="R88" s="32">
        <f ca="1">'Module C Corrected'!DJ88-'Module C Initial'!DJ88</f>
        <v>-1.2000000000000028</v>
      </c>
      <c r="S88" s="32">
        <f ca="1">'Module C Corrected'!DK88-'Module C Initial'!DK88</f>
        <v>-0.46000000000000085</v>
      </c>
      <c r="T88" s="32">
        <f ca="1">'Module C Corrected'!DL88-'Module C Initial'!DL88</f>
        <v>-1.2399999999999949</v>
      </c>
      <c r="U88" s="32">
        <f ca="1">'Module C Corrected'!DM88-'Module C Initial'!DM88</f>
        <v>-4.7199999999999704</v>
      </c>
      <c r="V88" s="32">
        <f ca="1">'Module C Corrected'!DN88-'Module C Initial'!DN88</f>
        <v>0</v>
      </c>
      <c r="W88" s="32">
        <f ca="1">'Module C Corrected'!DO88-'Module C Initial'!DO88</f>
        <v>0</v>
      </c>
      <c r="X88" s="32">
        <f ca="1">'Module C Corrected'!DP88-'Module C Initial'!DP88</f>
        <v>0</v>
      </c>
      <c r="Y88" s="32">
        <f ca="1">'Module C Corrected'!DQ88-'Module C Initial'!DQ88</f>
        <v>0</v>
      </c>
      <c r="Z88" s="32">
        <f ca="1">'Module C Corrected'!DR88-'Module C Initial'!DR88</f>
        <v>0</v>
      </c>
      <c r="AA88" s="32">
        <f ca="1">'Module C Corrected'!DS88-'Module C Initial'!DS88</f>
        <v>0</v>
      </c>
      <c r="AB88" s="32">
        <f ca="1">'Module C Corrected'!DT88-'Module C Initial'!DT88</f>
        <v>0</v>
      </c>
      <c r="AC88" s="31">
        <f ca="1">'Module C Corrected'!DU88-'Module C Initial'!DU88</f>
        <v>-3.6000000000000227</v>
      </c>
      <c r="AD88" s="31">
        <f ca="1">'Module C Corrected'!DV88-'Module C Initial'!DV88</f>
        <v>-4.3999999999999773</v>
      </c>
      <c r="AE88" s="31">
        <f ca="1">'Module C Corrected'!DW88-'Module C Initial'!DW88</f>
        <v>-1.6499999999999915</v>
      </c>
      <c r="AF88" s="31">
        <f ca="1">'Module C Corrected'!DX88-'Module C Initial'!DX88</f>
        <v>-4.42999999999995</v>
      </c>
      <c r="AG88" s="31">
        <f ca="1">'Module C Corrected'!DY88-'Module C Initial'!DY88</f>
        <v>-16.759999999999991</v>
      </c>
      <c r="AH88" s="31">
        <f ca="1">'Module C Corrected'!DZ88-'Module C Initial'!DZ88</f>
        <v>0</v>
      </c>
      <c r="AI88" s="31">
        <f ca="1">'Module C Corrected'!EA88-'Module C Initial'!EA88</f>
        <v>0</v>
      </c>
      <c r="AJ88" s="31">
        <f ca="1">'Module C Corrected'!EB88-'Module C Initial'!EB88</f>
        <v>0</v>
      </c>
      <c r="AK88" s="31">
        <f ca="1">'Module C Corrected'!EC88-'Module C Initial'!EC88</f>
        <v>0</v>
      </c>
      <c r="AL88" s="31">
        <f ca="1">'Module C Corrected'!ED88-'Module C Initial'!ED88</f>
        <v>0</v>
      </c>
      <c r="AM88" s="31">
        <f ca="1">'Module C Corrected'!EE88-'Module C Initial'!EE88</f>
        <v>0</v>
      </c>
      <c r="AN88" s="31">
        <f ca="1">'Module C Corrected'!EF88-'Module C Initial'!EF88</f>
        <v>0</v>
      </c>
      <c r="AO88" s="32">
        <f t="shared" ca="1" si="31"/>
        <v>-23.859999999999985</v>
      </c>
      <c r="AP88" s="32">
        <f t="shared" ca="1" si="31"/>
        <v>-29.509999999999835</v>
      </c>
      <c r="AQ88" s="32">
        <f t="shared" ca="1" si="31"/>
        <v>-11.200000000000138</v>
      </c>
      <c r="AR88" s="32">
        <f t="shared" ca="1" si="30"/>
        <v>-30.300000000000054</v>
      </c>
      <c r="AS88" s="32">
        <f t="shared" ca="1" si="30"/>
        <v>-115.93000000000069</v>
      </c>
      <c r="AT88" s="32">
        <f t="shared" ca="1" si="30"/>
        <v>0</v>
      </c>
      <c r="AU88" s="32">
        <f t="shared" ca="1" si="30"/>
        <v>0</v>
      </c>
      <c r="AV88" s="32">
        <f t="shared" ca="1" si="30"/>
        <v>0</v>
      </c>
      <c r="AW88" s="32">
        <f t="shared" ca="1" si="30"/>
        <v>0</v>
      </c>
      <c r="AX88" s="32">
        <f t="shared" ca="1" si="30"/>
        <v>0</v>
      </c>
      <c r="AY88" s="32">
        <f t="shared" ca="1" si="30"/>
        <v>0</v>
      </c>
      <c r="AZ88" s="32">
        <f t="shared" ca="1" si="30"/>
        <v>0</v>
      </c>
      <c r="BA88" s="31">
        <f t="shared" ca="1" si="56"/>
        <v>-0.39</v>
      </c>
      <c r="BB88" s="31">
        <f t="shared" ca="1" si="34"/>
        <v>-0.48</v>
      </c>
      <c r="BC88" s="31">
        <f t="shared" ca="1" si="35"/>
        <v>-0.18</v>
      </c>
      <c r="BD88" s="31">
        <f t="shared" ca="1" si="36"/>
        <v>-0.49</v>
      </c>
      <c r="BE88" s="31">
        <f t="shared" ca="1" si="37"/>
        <v>-1.89</v>
      </c>
      <c r="BF88" s="31">
        <f t="shared" ca="1" si="38"/>
        <v>0</v>
      </c>
      <c r="BG88" s="31">
        <f t="shared" ca="1" si="39"/>
        <v>0</v>
      </c>
      <c r="BH88" s="31">
        <f t="shared" ca="1" si="40"/>
        <v>0</v>
      </c>
      <c r="BI88" s="31">
        <f t="shared" ca="1" si="41"/>
        <v>0</v>
      </c>
      <c r="BJ88" s="31">
        <f t="shared" ca="1" si="42"/>
        <v>0</v>
      </c>
      <c r="BK88" s="31">
        <f t="shared" ca="1" si="43"/>
        <v>0</v>
      </c>
      <c r="BL88" s="31">
        <f t="shared" ca="1" si="44"/>
        <v>0</v>
      </c>
      <c r="BM88" s="32">
        <f t="shared" ca="1" si="57"/>
        <v>-24.249999999999986</v>
      </c>
      <c r="BN88" s="32">
        <f t="shared" ca="1" si="45"/>
        <v>-29.989999999999835</v>
      </c>
      <c r="BO88" s="32">
        <f t="shared" ca="1" si="46"/>
        <v>-11.380000000000138</v>
      </c>
      <c r="BP88" s="32">
        <f t="shared" ca="1" si="47"/>
        <v>-30.790000000000052</v>
      </c>
      <c r="BQ88" s="32">
        <f t="shared" ca="1" si="48"/>
        <v>-117.82000000000069</v>
      </c>
      <c r="BR88" s="32">
        <f t="shared" ca="1" si="49"/>
        <v>0</v>
      </c>
      <c r="BS88" s="32">
        <f t="shared" ca="1" si="50"/>
        <v>0</v>
      </c>
      <c r="BT88" s="32">
        <f t="shared" ca="1" si="51"/>
        <v>0</v>
      </c>
      <c r="BU88" s="32">
        <f t="shared" ca="1" si="52"/>
        <v>0</v>
      </c>
      <c r="BV88" s="32">
        <f t="shared" ca="1" si="53"/>
        <v>0</v>
      </c>
      <c r="BW88" s="32">
        <f t="shared" ca="1" si="54"/>
        <v>0</v>
      </c>
      <c r="BX88" s="32">
        <f t="shared" ca="1" si="55"/>
        <v>0</v>
      </c>
    </row>
    <row r="89" spans="1:76" x14ac:dyDescent="0.25">
      <c r="A89" t="s">
        <v>492</v>
      </c>
      <c r="B89" s="1" t="s">
        <v>91</v>
      </c>
      <c r="C89" t="str">
        <f t="shared" ca="1" si="32"/>
        <v>MEG1</v>
      </c>
      <c r="D89" t="str">
        <f t="shared" ca="1" si="33"/>
        <v>MEG Christina Lake Industrial System</v>
      </c>
      <c r="E89" s="31">
        <f ca="1">'Module C Corrected'!CW89-'Module C Initial'!CW89</f>
        <v>8210.2999999999884</v>
      </c>
      <c r="F89" s="31">
        <f ca="1">'Module C Corrected'!CX89-'Module C Initial'!CX89</f>
        <v>15977.210000000021</v>
      </c>
      <c r="G89" s="31">
        <f ca="1">'Module C Corrected'!CY89-'Module C Initial'!CY89</f>
        <v>7641.2399999999907</v>
      </c>
      <c r="H89" s="31">
        <f ca="1">'Module C Corrected'!CZ89-'Module C Initial'!CZ89</f>
        <v>4546.9300000000076</v>
      </c>
      <c r="I89" s="31">
        <f ca="1">'Module C Corrected'!DA89-'Module C Initial'!DA89</f>
        <v>7940.3600000000151</v>
      </c>
      <c r="J89" s="31">
        <f ca="1">'Module C Corrected'!DB89-'Module C Initial'!DB89</f>
        <v>3547.9300000000076</v>
      </c>
      <c r="K89" s="31">
        <f ca="1">'Module C Corrected'!DC89-'Module C Initial'!DC89</f>
        <v>16595.660000000033</v>
      </c>
      <c r="L89" s="31">
        <f ca="1">'Module C Corrected'!DD89-'Module C Initial'!DD89</f>
        <v>5988.4900000000198</v>
      </c>
      <c r="M89" s="31">
        <f ca="1">'Module C Corrected'!DE89-'Module C Initial'!DE89</f>
        <v>3502.5099999999948</v>
      </c>
      <c r="N89" s="31">
        <f ca="1">'Module C Corrected'!DF89-'Module C Initial'!DF89</f>
        <v>4255.2900000000081</v>
      </c>
      <c r="O89" s="31">
        <f ca="1">'Module C Corrected'!DG89-'Module C Initial'!DG89</f>
        <v>6002.2399999999907</v>
      </c>
      <c r="P89" s="31">
        <f ca="1">'Module C Corrected'!DH89-'Module C Initial'!DH89</f>
        <v>4429.2299999999959</v>
      </c>
      <c r="Q89" s="32">
        <f ca="1">'Module C Corrected'!DI89-'Module C Initial'!DI89</f>
        <v>410.51000000000022</v>
      </c>
      <c r="R89" s="32">
        <f ca="1">'Module C Corrected'!DJ89-'Module C Initial'!DJ89</f>
        <v>798.85999999999876</v>
      </c>
      <c r="S89" s="32">
        <f ca="1">'Module C Corrected'!DK89-'Module C Initial'!DK89</f>
        <v>382.0600000000004</v>
      </c>
      <c r="T89" s="32">
        <f ca="1">'Module C Corrected'!DL89-'Module C Initial'!DL89</f>
        <v>227.34999999999991</v>
      </c>
      <c r="U89" s="32">
        <f ca="1">'Module C Corrected'!DM89-'Module C Initial'!DM89</f>
        <v>397.02</v>
      </c>
      <c r="V89" s="32">
        <f ca="1">'Module C Corrected'!DN89-'Module C Initial'!DN89</f>
        <v>177.40000000000009</v>
      </c>
      <c r="W89" s="32">
        <f ca="1">'Module C Corrected'!DO89-'Module C Initial'!DO89</f>
        <v>829.78000000000065</v>
      </c>
      <c r="X89" s="32">
        <f ca="1">'Module C Corrected'!DP89-'Module C Initial'!DP89</f>
        <v>299.42000000000007</v>
      </c>
      <c r="Y89" s="32">
        <f ca="1">'Module C Corrected'!DQ89-'Module C Initial'!DQ89</f>
        <v>175.12999999999965</v>
      </c>
      <c r="Z89" s="32">
        <f ca="1">'Module C Corrected'!DR89-'Module C Initial'!DR89</f>
        <v>212.76999999999998</v>
      </c>
      <c r="AA89" s="32">
        <f ca="1">'Module C Corrected'!DS89-'Module C Initial'!DS89</f>
        <v>300.11000000000013</v>
      </c>
      <c r="AB89" s="32">
        <f ca="1">'Module C Corrected'!DT89-'Module C Initial'!DT89</f>
        <v>221.46000000000026</v>
      </c>
      <c r="AC89" s="31">
        <f ca="1">'Module C Corrected'!DU89-'Module C Initial'!DU89</f>
        <v>1530.5200000000004</v>
      </c>
      <c r="AD89" s="31">
        <f ca="1">'Module C Corrected'!DV89-'Module C Initial'!DV89</f>
        <v>2941.0700000000033</v>
      </c>
      <c r="AE89" s="31">
        <f ca="1">'Module C Corrected'!DW89-'Module C Initial'!DW89</f>
        <v>1390.4700000000012</v>
      </c>
      <c r="AF89" s="31">
        <f ca="1">'Module C Corrected'!DX89-'Module C Initial'!DX89</f>
        <v>816.77999999999884</v>
      </c>
      <c r="AG89" s="31">
        <f ca="1">'Module C Corrected'!DY89-'Module C Initial'!DY89</f>
        <v>1408.4099999999999</v>
      </c>
      <c r="AH89" s="31">
        <f ca="1">'Module C Corrected'!DZ89-'Module C Initial'!DZ89</f>
        <v>621.02000000000044</v>
      </c>
      <c r="AI89" s="31">
        <f ca="1">'Module C Corrected'!EA89-'Module C Initial'!EA89</f>
        <v>2867.3599999999933</v>
      </c>
      <c r="AJ89" s="31">
        <f ca="1">'Module C Corrected'!EB89-'Module C Initial'!EB89</f>
        <v>1020.6900000000005</v>
      </c>
      <c r="AK89" s="31">
        <f ca="1">'Module C Corrected'!EC89-'Module C Initial'!EC89</f>
        <v>588.79999999999927</v>
      </c>
      <c r="AL89" s="31">
        <f ca="1">'Module C Corrected'!ED89-'Module C Initial'!ED89</f>
        <v>705.73000000000047</v>
      </c>
      <c r="AM89" s="31">
        <f ca="1">'Module C Corrected'!EE89-'Module C Initial'!EE89</f>
        <v>981.43000000000029</v>
      </c>
      <c r="AN89" s="31">
        <f ca="1">'Module C Corrected'!EF89-'Module C Initial'!EF89</f>
        <v>714.21</v>
      </c>
      <c r="AO89" s="32">
        <f t="shared" ca="1" si="31"/>
        <v>10151.329999999989</v>
      </c>
      <c r="AP89" s="32">
        <f t="shared" ca="1" si="31"/>
        <v>19717.140000000025</v>
      </c>
      <c r="AQ89" s="32">
        <f t="shared" ca="1" si="31"/>
        <v>9413.7699999999932</v>
      </c>
      <c r="AR89" s="32">
        <f t="shared" ca="1" si="30"/>
        <v>5591.0600000000068</v>
      </c>
      <c r="AS89" s="32">
        <f t="shared" ca="1" si="30"/>
        <v>9745.7900000000154</v>
      </c>
      <c r="AT89" s="32">
        <f t="shared" ca="1" si="30"/>
        <v>4346.3500000000076</v>
      </c>
      <c r="AU89" s="32">
        <f t="shared" ca="1" si="30"/>
        <v>20292.800000000025</v>
      </c>
      <c r="AV89" s="32">
        <f t="shared" ca="1" si="30"/>
        <v>7308.6000000000204</v>
      </c>
      <c r="AW89" s="32">
        <f t="shared" ca="1" si="30"/>
        <v>4266.4399999999932</v>
      </c>
      <c r="AX89" s="32">
        <f t="shared" ca="1" si="30"/>
        <v>5173.7900000000091</v>
      </c>
      <c r="AY89" s="32">
        <f t="shared" ca="1" si="30"/>
        <v>7283.7799999999916</v>
      </c>
      <c r="AZ89" s="32">
        <f t="shared" ca="1" si="30"/>
        <v>5364.899999999996</v>
      </c>
      <c r="BA89" s="31">
        <f t="shared" ca="1" si="56"/>
        <v>164.17</v>
      </c>
      <c r="BB89" s="31">
        <f t="shared" ca="1" si="34"/>
        <v>319.47000000000003</v>
      </c>
      <c r="BC89" s="31">
        <f t="shared" ca="1" si="35"/>
        <v>152.79</v>
      </c>
      <c r="BD89" s="31">
        <f t="shared" ca="1" si="36"/>
        <v>90.92</v>
      </c>
      <c r="BE89" s="31">
        <f t="shared" ca="1" si="37"/>
        <v>158.77000000000001</v>
      </c>
      <c r="BF89" s="31">
        <f t="shared" ca="1" si="38"/>
        <v>70.94</v>
      </c>
      <c r="BG89" s="31">
        <f t="shared" ca="1" si="39"/>
        <v>331.84</v>
      </c>
      <c r="BH89" s="31">
        <f t="shared" ca="1" si="40"/>
        <v>119.74</v>
      </c>
      <c r="BI89" s="31">
        <f t="shared" ca="1" si="41"/>
        <v>70.03</v>
      </c>
      <c r="BJ89" s="31">
        <f t="shared" ca="1" si="42"/>
        <v>85.09</v>
      </c>
      <c r="BK89" s="31">
        <f t="shared" ca="1" si="43"/>
        <v>120.02</v>
      </c>
      <c r="BL89" s="31">
        <f t="shared" ca="1" si="44"/>
        <v>88.56</v>
      </c>
      <c r="BM89" s="32">
        <f t="shared" ca="1" si="57"/>
        <v>10315.499999999989</v>
      </c>
      <c r="BN89" s="32">
        <f t="shared" ca="1" si="45"/>
        <v>20036.610000000026</v>
      </c>
      <c r="BO89" s="32">
        <f t="shared" ca="1" si="46"/>
        <v>9566.559999999994</v>
      </c>
      <c r="BP89" s="32">
        <f t="shared" ca="1" si="47"/>
        <v>5681.9800000000068</v>
      </c>
      <c r="BQ89" s="32">
        <f t="shared" ca="1" si="48"/>
        <v>9904.5600000000159</v>
      </c>
      <c r="BR89" s="32">
        <f t="shared" ca="1" si="49"/>
        <v>4417.2900000000072</v>
      </c>
      <c r="BS89" s="32">
        <f t="shared" ca="1" si="50"/>
        <v>20624.640000000025</v>
      </c>
      <c r="BT89" s="32">
        <f t="shared" ca="1" si="51"/>
        <v>7428.3400000000202</v>
      </c>
      <c r="BU89" s="32">
        <f t="shared" ca="1" si="52"/>
        <v>4336.469999999993</v>
      </c>
      <c r="BV89" s="32">
        <f t="shared" ca="1" si="53"/>
        <v>5258.8800000000092</v>
      </c>
      <c r="BW89" s="32">
        <f t="shared" ca="1" si="54"/>
        <v>7403.799999999992</v>
      </c>
      <c r="BX89" s="32">
        <f t="shared" ca="1" si="55"/>
        <v>5453.4599999999964</v>
      </c>
    </row>
    <row r="90" spans="1:76" x14ac:dyDescent="0.25">
      <c r="A90" t="s">
        <v>493</v>
      </c>
      <c r="B90" s="1" t="s">
        <v>111</v>
      </c>
      <c r="C90" t="str">
        <f t="shared" ca="1" si="32"/>
        <v>MKR1</v>
      </c>
      <c r="D90" t="str">
        <f t="shared" ca="1" si="33"/>
        <v>Muskeg River Industrial System</v>
      </c>
      <c r="E90" s="31">
        <f ca="1">'Module C Corrected'!CW90-'Module C Initial'!CW90</f>
        <v>2000.3300000000017</v>
      </c>
      <c r="F90" s="31">
        <f ca="1">'Module C Corrected'!CX90-'Module C Initial'!CX90</f>
        <v>4979.5200000000186</v>
      </c>
      <c r="G90" s="31">
        <f ca="1">'Module C Corrected'!CY90-'Module C Initial'!CY90</f>
        <v>2412.7699999999895</v>
      </c>
      <c r="H90" s="31">
        <f ca="1">'Module C Corrected'!CZ90-'Module C Initial'!CZ90</f>
        <v>866.43000000000029</v>
      </c>
      <c r="I90" s="31">
        <f ca="1">'Module C Corrected'!DA90-'Module C Initial'!DA90</f>
        <v>2211.3500000000058</v>
      </c>
      <c r="J90" s="31">
        <f ca="1">'Module C Corrected'!DB90-'Module C Initial'!DB90</f>
        <v>974.57000000000698</v>
      </c>
      <c r="K90" s="31">
        <f ca="1">'Module C Corrected'!DC90-'Module C Initial'!DC90</f>
        <v>1164.5799999999945</v>
      </c>
      <c r="L90" s="31">
        <f ca="1">'Module C Corrected'!DD90-'Module C Initial'!DD90</f>
        <v>994.5</v>
      </c>
      <c r="M90" s="31">
        <f ca="1">'Module C Corrected'!DE90-'Module C Initial'!DE90</f>
        <v>441.90999999999985</v>
      </c>
      <c r="N90" s="31">
        <f ca="1">'Module C Corrected'!DF90-'Module C Initial'!DF90</f>
        <v>749.06999999999971</v>
      </c>
      <c r="O90" s="31">
        <f ca="1">'Module C Corrected'!DG90-'Module C Initial'!DG90</f>
        <v>1717.0999999999913</v>
      </c>
      <c r="P90" s="31">
        <f ca="1">'Module C Corrected'!DH90-'Module C Initial'!DH90</f>
        <v>726.18000000000029</v>
      </c>
      <c r="Q90" s="32">
        <f ca="1">'Module C Corrected'!DI90-'Module C Initial'!DI90</f>
        <v>100.01999999999998</v>
      </c>
      <c r="R90" s="32">
        <f ca="1">'Module C Corrected'!DJ90-'Module C Initial'!DJ90</f>
        <v>248.97999999999956</v>
      </c>
      <c r="S90" s="32">
        <f ca="1">'Module C Corrected'!DK90-'Module C Initial'!DK90</f>
        <v>120.64000000000033</v>
      </c>
      <c r="T90" s="32">
        <f ca="1">'Module C Corrected'!DL90-'Module C Initial'!DL90</f>
        <v>43.319999999999936</v>
      </c>
      <c r="U90" s="32">
        <f ca="1">'Module C Corrected'!DM90-'Module C Initial'!DM90</f>
        <v>110.56999999999971</v>
      </c>
      <c r="V90" s="32">
        <f ca="1">'Module C Corrected'!DN90-'Module C Initial'!DN90</f>
        <v>48.730000000000018</v>
      </c>
      <c r="W90" s="32">
        <f ca="1">'Module C Corrected'!DO90-'Module C Initial'!DO90</f>
        <v>58.229999999999791</v>
      </c>
      <c r="X90" s="32">
        <f ca="1">'Module C Corrected'!DP90-'Module C Initial'!DP90</f>
        <v>49.720000000000027</v>
      </c>
      <c r="Y90" s="32">
        <f ca="1">'Module C Corrected'!DQ90-'Module C Initial'!DQ90</f>
        <v>22.100000000000023</v>
      </c>
      <c r="Z90" s="32">
        <f ca="1">'Module C Corrected'!DR90-'Module C Initial'!DR90</f>
        <v>37.450000000000045</v>
      </c>
      <c r="AA90" s="32">
        <f ca="1">'Module C Corrected'!DS90-'Module C Initial'!DS90</f>
        <v>85.849999999999909</v>
      </c>
      <c r="AB90" s="32">
        <f ca="1">'Module C Corrected'!DT90-'Module C Initial'!DT90</f>
        <v>36.309999999999945</v>
      </c>
      <c r="AC90" s="31">
        <f ca="1">'Module C Corrected'!DU90-'Module C Initial'!DU90</f>
        <v>372.89000000000124</v>
      </c>
      <c r="AD90" s="31">
        <f ca="1">'Module C Corrected'!DV90-'Module C Initial'!DV90</f>
        <v>916.62999999999738</v>
      </c>
      <c r="AE90" s="31">
        <f ca="1">'Module C Corrected'!DW90-'Module C Initial'!DW90</f>
        <v>439.04999999999927</v>
      </c>
      <c r="AF90" s="31">
        <f ca="1">'Module C Corrected'!DX90-'Module C Initial'!DX90</f>
        <v>155.63999999999942</v>
      </c>
      <c r="AG90" s="31">
        <f ca="1">'Module C Corrected'!DY90-'Module C Initial'!DY90</f>
        <v>392.23000000000138</v>
      </c>
      <c r="AH90" s="31">
        <f ca="1">'Module C Corrected'!DZ90-'Module C Initial'!DZ90</f>
        <v>170.57999999999993</v>
      </c>
      <c r="AI90" s="31">
        <f ca="1">'Module C Corrected'!EA90-'Module C Initial'!EA90</f>
        <v>201.21000000000004</v>
      </c>
      <c r="AJ90" s="31">
        <f ca="1">'Module C Corrected'!EB90-'Module C Initial'!EB90</f>
        <v>169.50999999999931</v>
      </c>
      <c r="AK90" s="31">
        <f ca="1">'Module C Corrected'!EC90-'Module C Initial'!EC90</f>
        <v>74.289999999999964</v>
      </c>
      <c r="AL90" s="31">
        <f ca="1">'Module C Corrected'!ED90-'Module C Initial'!ED90</f>
        <v>124.23000000000002</v>
      </c>
      <c r="AM90" s="31">
        <f ca="1">'Module C Corrected'!EE90-'Module C Initial'!EE90</f>
        <v>280.76000000000022</v>
      </c>
      <c r="AN90" s="31">
        <f ca="1">'Module C Corrected'!EF90-'Module C Initial'!EF90</f>
        <v>117.09999999999991</v>
      </c>
      <c r="AO90" s="32">
        <f t="shared" ca="1" si="31"/>
        <v>2473.240000000003</v>
      </c>
      <c r="AP90" s="32">
        <f t="shared" ca="1" si="31"/>
        <v>6145.1300000000156</v>
      </c>
      <c r="AQ90" s="32">
        <f t="shared" ca="1" si="31"/>
        <v>2972.4599999999891</v>
      </c>
      <c r="AR90" s="32">
        <f t="shared" ca="1" si="30"/>
        <v>1065.3899999999996</v>
      </c>
      <c r="AS90" s="32">
        <f t="shared" ca="1" si="30"/>
        <v>2714.1500000000069</v>
      </c>
      <c r="AT90" s="32">
        <f t="shared" ca="1" si="30"/>
        <v>1193.8800000000069</v>
      </c>
      <c r="AU90" s="32">
        <f t="shared" ref="AU90:AZ153" ca="1" si="58">K90+W90+AI90</f>
        <v>1424.0199999999943</v>
      </c>
      <c r="AV90" s="32">
        <f t="shared" ca="1" si="58"/>
        <v>1213.7299999999993</v>
      </c>
      <c r="AW90" s="32">
        <f t="shared" ca="1" si="58"/>
        <v>538.29999999999984</v>
      </c>
      <c r="AX90" s="32">
        <f t="shared" ca="1" si="58"/>
        <v>910.74999999999977</v>
      </c>
      <c r="AY90" s="32">
        <f t="shared" ca="1" si="58"/>
        <v>2083.7099999999914</v>
      </c>
      <c r="AZ90" s="32">
        <f t="shared" ca="1" si="58"/>
        <v>879.59000000000015</v>
      </c>
      <c r="BA90" s="31">
        <f t="shared" ca="1" si="56"/>
        <v>40</v>
      </c>
      <c r="BB90" s="31">
        <f t="shared" ca="1" si="34"/>
        <v>99.57</v>
      </c>
      <c r="BC90" s="31">
        <f t="shared" ca="1" si="35"/>
        <v>48.24</v>
      </c>
      <c r="BD90" s="31">
        <f t="shared" ca="1" si="36"/>
        <v>17.32</v>
      </c>
      <c r="BE90" s="31">
        <f t="shared" ca="1" si="37"/>
        <v>44.22</v>
      </c>
      <c r="BF90" s="31">
        <f t="shared" ca="1" si="38"/>
        <v>19.489999999999998</v>
      </c>
      <c r="BG90" s="31">
        <f t="shared" ca="1" si="39"/>
        <v>23.29</v>
      </c>
      <c r="BH90" s="31">
        <f t="shared" ca="1" si="40"/>
        <v>19.89</v>
      </c>
      <c r="BI90" s="31">
        <f t="shared" ca="1" si="41"/>
        <v>8.84</v>
      </c>
      <c r="BJ90" s="31">
        <f t="shared" ca="1" si="42"/>
        <v>14.98</v>
      </c>
      <c r="BK90" s="31">
        <f t="shared" ca="1" si="43"/>
        <v>34.33</v>
      </c>
      <c r="BL90" s="31">
        <f t="shared" ca="1" si="44"/>
        <v>14.52</v>
      </c>
      <c r="BM90" s="32">
        <f t="shared" ca="1" si="57"/>
        <v>2513.240000000003</v>
      </c>
      <c r="BN90" s="32">
        <f t="shared" ca="1" si="45"/>
        <v>6244.7000000000153</v>
      </c>
      <c r="BO90" s="32">
        <f t="shared" ca="1" si="46"/>
        <v>3020.6999999999889</v>
      </c>
      <c r="BP90" s="32">
        <f t="shared" ca="1" si="47"/>
        <v>1082.7099999999996</v>
      </c>
      <c r="BQ90" s="32">
        <f t="shared" ca="1" si="48"/>
        <v>2758.3700000000067</v>
      </c>
      <c r="BR90" s="32">
        <f t="shared" ca="1" si="49"/>
        <v>1213.3700000000069</v>
      </c>
      <c r="BS90" s="32">
        <f t="shared" ca="1" si="50"/>
        <v>1447.3099999999943</v>
      </c>
      <c r="BT90" s="32">
        <f t="shared" ca="1" si="51"/>
        <v>1233.6199999999994</v>
      </c>
      <c r="BU90" s="32">
        <f t="shared" ca="1" si="52"/>
        <v>547.13999999999987</v>
      </c>
      <c r="BV90" s="32">
        <f t="shared" ca="1" si="53"/>
        <v>925.72999999999979</v>
      </c>
      <c r="BW90" s="32">
        <f t="shared" ca="1" si="54"/>
        <v>2118.0399999999913</v>
      </c>
      <c r="BX90" s="32">
        <f t="shared" ca="1" si="55"/>
        <v>894.11000000000013</v>
      </c>
    </row>
    <row r="91" spans="1:76" x14ac:dyDescent="0.25">
      <c r="A91" t="s">
        <v>462</v>
      </c>
      <c r="B91" s="1" t="s">
        <v>140</v>
      </c>
      <c r="C91" t="str">
        <f t="shared" ca="1" si="32"/>
        <v>MKRC</v>
      </c>
      <c r="D91" t="str">
        <f t="shared" ca="1" si="33"/>
        <v>MacKay River Industrial System</v>
      </c>
      <c r="E91" s="31">
        <f ca="1">'Module C Corrected'!CW91-'Module C Initial'!CW91</f>
        <v>5308.1199999999953</v>
      </c>
      <c r="F91" s="31">
        <f ca="1">'Module C Corrected'!CX91-'Module C Initial'!CX91</f>
        <v>2464.7300000000105</v>
      </c>
      <c r="G91" s="31">
        <f ca="1">'Module C Corrected'!CY91-'Module C Initial'!CY91</f>
        <v>5864.9400000000023</v>
      </c>
      <c r="H91" s="31">
        <f ca="1">'Module C Corrected'!CZ91-'Module C Initial'!CZ91</f>
        <v>3783.4199999999837</v>
      </c>
      <c r="I91" s="31">
        <f ca="1">'Module C Corrected'!DA91-'Module C Initial'!DA91</f>
        <v>6231.9500000000116</v>
      </c>
      <c r="J91" s="31">
        <f ca="1">'Module C Corrected'!DB91-'Module C Initial'!DB91</f>
        <v>3388.2600000000093</v>
      </c>
      <c r="K91" s="31">
        <f ca="1">'Module C Corrected'!DC91-'Module C Initial'!DC91</f>
        <v>13534.370000000112</v>
      </c>
      <c r="L91" s="31">
        <f ca="1">'Module C Corrected'!DD91-'Module C Initial'!DD91</f>
        <v>4654.730000000025</v>
      </c>
      <c r="M91" s="31">
        <f ca="1">'Module C Corrected'!DE91-'Module C Initial'!DE91</f>
        <v>2678.75</v>
      </c>
      <c r="N91" s="31">
        <f ca="1">'Module C Corrected'!DF91-'Module C Initial'!DF91</f>
        <v>2596.5899999999965</v>
      </c>
      <c r="O91" s="31">
        <f ca="1">'Module C Corrected'!DG91-'Module C Initial'!DG91</f>
        <v>4850.4799999999814</v>
      </c>
      <c r="P91" s="31">
        <f ca="1">'Module C Corrected'!DH91-'Module C Initial'!DH91</f>
        <v>3572.820000000007</v>
      </c>
      <c r="Q91" s="32">
        <f ca="1">'Module C Corrected'!DI91-'Module C Initial'!DI91</f>
        <v>265.40999999999985</v>
      </c>
      <c r="R91" s="32">
        <f ca="1">'Module C Corrected'!DJ91-'Module C Initial'!DJ91</f>
        <v>123.23999999999978</v>
      </c>
      <c r="S91" s="32">
        <f ca="1">'Module C Corrected'!DK91-'Module C Initial'!DK91</f>
        <v>293.25</v>
      </c>
      <c r="T91" s="32">
        <f ca="1">'Module C Corrected'!DL91-'Module C Initial'!DL91</f>
        <v>189.17999999999938</v>
      </c>
      <c r="U91" s="32">
        <f ca="1">'Module C Corrected'!DM91-'Module C Initial'!DM91</f>
        <v>311.59999999999945</v>
      </c>
      <c r="V91" s="32">
        <f ca="1">'Module C Corrected'!DN91-'Module C Initial'!DN91</f>
        <v>169.40999999999985</v>
      </c>
      <c r="W91" s="32">
        <f ca="1">'Module C Corrected'!DO91-'Module C Initial'!DO91</f>
        <v>676.72000000000116</v>
      </c>
      <c r="X91" s="32">
        <f ca="1">'Module C Corrected'!DP91-'Module C Initial'!DP91</f>
        <v>232.73999999999978</v>
      </c>
      <c r="Y91" s="32">
        <f ca="1">'Module C Corrected'!DQ91-'Module C Initial'!DQ91</f>
        <v>133.93000000000029</v>
      </c>
      <c r="Z91" s="32">
        <f ca="1">'Module C Corrected'!DR91-'Module C Initial'!DR91</f>
        <v>129.82999999999993</v>
      </c>
      <c r="AA91" s="32">
        <f ca="1">'Module C Corrected'!DS91-'Module C Initial'!DS91</f>
        <v>242.52000000000044</v>
      </c>
      <c r="AB91" s="32">
        <f ca="1">'Module C Corrected'!DT91-'Module C Initial'!DT91</f>
        <v>178.63999999999987</v>
      </c>
      <c r="AC91" s="31">
        <f ca="1">'Module C Corrected'!DU91-'Module C Initial'!DU91</f>
        <v>989.51000000000204</v>
      </c>
      <c r="AD91" s="31">
        <f ca="1">'Module C Corrected'!DV91-'Module C Initial'!DV91</f>
        <v>453.69999999999891</v>
      </c>
      <c r="AE91" s="31">
        <f ca="1">'Module C Corrected'!DW91-'Module C Initial'!DW91</f>
        <v>1067.239999999998</v>
      </c>
      <c r="AF91" s="31">
        <f ca="1">'Module C Corrected'!DX91-'Module C Initial'!DX91</f>
        <v>679.63000000000102</v>
      </c>
      <c r="AG91" s="31">
        <f ca="1">'Module C Corrected'!DY91-'Module C Initial'!DY91</f>
        <v>1105.380000000001</v>
      </c>
      <c r="AH91" s="31">
        <f ca="1">'Module C Corrected'!DZ91-'Module C Initial'!DZ91</f>
        <v>593.06999999999971</v>
      </c>
      <c r="AI91" s="31">
        <f ca="1">'Module C Corrected'!EA91-'Module C Initial'!EA91</f>
        <v>2338.4399999999951</v>
      </c>
      <c r="AJ91" s="31">
        <f ca="1">'Module C Corrected'!EB91-'Module C Initial'!EB91</f>
        <v>793.36000000000058</v>
      </c>
      <c r="AK91" s="31">
        <f ca="1">'Module C Corrected'!EC91-'Module C Initial'!EC91</f>
        <v>450.30999999999949</v>
      </c>
      <c r="AL91" s="31">
        <f ca="1">'Module C Corrected'!ED91-'Module C Initial'!ED91</f>
        <v>430.63000000000102</v>
      </c>
      <c r="AM91" s="31">
        <f ca="1">'Module C Corrected'!EE91-'Module C Initial'!EE91</f>
        <v>793.09999999999854</v>
      </c>
      <c r="AN91" s="31">
        <f ca="1">'Module C Corrected'!EF91-'Module C Initial'!EF91</f>
        <v>576.11999999999898</v>
      </c>
      <c r="AO91" s="32">
        <f t="shared" ca="1" si="31"/>
        <v>6563.0399999999972</v>
      </c>
      <c r="AP91" s="32">
        <f t="shared" ca="1" si="31"/>
        <v>3041.6700000000092</v>
      </c>
      <c r="AQ91" s="32">
        <f t="shared" ca="1" si="31"/>
        <v>7225.43</v>
      </c>
      <c r="AR91" s="32">
        <f t="shared" ca="1" si="31"/>
        <v>4652.2299999999841</v>
      </c>
      <c r="AS91" s="32">
        <f t="shared" ca="1" si="31"/>
        <v>7648.9300000000121</v>
      </c>
      <c r="AT91" s="32">
        <f t="shared" ca="1" si="31"/>
        <v>4150.7400000000089</v>
      </c>
      <c r="AU91" s="32">
        <f t="shared" ca="1" si="58"/>
        <v>16549.530000000108</v>
      </c>
      <c r="AV91" s="32">
        <f t="shared" ca="1" si="58"/>
        <v>5680.8300000000254</v>
      </c>
      <c r="AW91" s="32">
        <f t="shared" ca="1" si="58"/>
        <v>3262.99</v>
      </c>
      <c r="AX91" s="32">
        <f t="shared" ca="1" si="58"/>
        <v>3157.0499999999975</v>
      </c>
      <c r="AY91" s="32">
        <f t="shared" ca="1" si="58"/>
        <v>5886.0999999999804</v>
      </c>
      <c r="AZ91" s="32">
        <f t="shared" ca="1" si="58"/>
        <v>4327.5800000000054</v>
      </c>
      <c r="BA91" s="31">
        <f t="shared" ca="1" si="56"/>
        <v>106.14</v>
      </c>
      <c r="BB91" s="31">
        <f t="shared" ca="1" si="34"/>
        <v>49.28</v>
      </c>
      <c r="BC91" s="31">
        <f t="shared" ca="1" si="35"/>
        <v>117.27</v>
      </c>
      <c r="BD91" s="31">
        <f t="shared" ca="1" si="36"/>
        <v>75.650000000000006</v>
      </c>
      <c r="BE91" s="31">
        <f t="shared" ca="1" si="37"/>
        <v>124.61</v>
      </c>
      <c r="BF91" s="31">
        <f t="shared" ca="1" si="38"/>
        <v>67.75</v>
      </c>
      <c r="BG91" s="31">
        <f t="shared" ca="1" si="39"/>
        <v>270.62</v>
      </c>
      <c r="BH91" s="31">
        <f t="shared" ca="1" si="40"/>
        <v>93.07</v>
      </c>
      <c r="BI91" s="31">
        <f t="shared" ca="1" si="41"/>
        <v>53.56</v>
      </c>
      <c r="BJ91" s="31">
        <f t="shared" ca="1" si="42"/>
        <v>51.92</v>
      </c>
      <c r="BK91" s="31">
        <f t="shared" ca="1" si="43"/>
        <v>96.99</v>
      </c>
      <c r="BL91" s="31">
        <f t="shared" ca="1" si="44"/>
        <v>71.44</v>
      </c>
      <c r="BM91" s="32">
        <f t="shared" ca="1" si="57"/>
        <v>6669.1799999999976</v>
      </c>
      <c r="BN91" s="32">
        <f t="shared" ca="1" si="45"/>
        <v>3090.9500000000094</v>
      </c>
      <c r="BO91" s="32">
        <f t="shared" ca="1" si="46"/>
        <v>7342.7000000000007</v>
      </c>
      <c r="BP91" s="32">
        <f t="shared" ca="1" si="47"/>
        <v>4727.8799999999837</v>
      </c>
      <c r="BQ91" s="32">
        <f t="shared" ca="1" si="48"/>
        <v>7773.5400000000118</v>
      </c>
      <c r="BR91" s="32">
        <f t="shared" ca="1" si="49"/>
        <v>4218.4900000000089</v>
      </c>
      <c r="BS91" s="32">
        <f t="shared" ca="1" si="50"/>
        <v>16820.150000000107</v>
      </c>
      <c r="BT91" s="32">
        <f t="shared" ca="1" si="51"/>
        <v>5773.9000000000251</v>
      </c>
      <c r="BU91" s="32">
        <f t="shared" ca="1" si="52"/>
        <v>3316.5499999999997</v>
      </c>
      <c r="BV91" s="32">
        <f t="shared" ca="1" si="53"/>
        <v>3208.9699999999975</v>
      </c>
      <c r="BW91" s="32">
        <f t="shared" ca="1" si="54"/>
        <v>5983.0899999999801</v>
      </c>
      <c r="BX91" s="32">
        <f t="shared" ca="1" si="55"/>
        <v>4399.020000000005</v>
      </c>
    </row>
    <row r="92" spans="1:76" x14ac:dyDescent="0.25">
      <c r="A92" t="s">
        <v>494</v>
      </c>
      <c r="B92" s="1" t="s">
        <v>94</v>
      </c>
      <c r="C92" t="str">
        <f t="shared" ca="1" si="32"/>
        <v>120SIMP</v>
      </c>
      <c r="D92" t="str">
        <f t="shared" ca="1" si="33"/>
        <v>Alberta-Montana Intertie - Import</v>
      </c>
      <c r="E92" s="31">
        <f ca="1">'Module C Corrected'!CW92-'Module C Initial'!CW92</f>
        <v>1482.6499999999942</v>
      </c>
      <c r="F92" s="31">
        <f ca="1">'Module C Corrected'!CX92-'Module C Initial'!CX92</f>
        <v>4377.6500000000233</v>
      </c>
      <c r="G92" s="31">
        <f ca="1">'Module C Corrected'!CY92-'Module C Initial'!CY92</f>
        <v>2413.9500000000116</v>
      </c>
      <c r="H92" s="31">
        <f ca="1">'Module C Corrected'!CZ92-'Module C Initial'!CZ92</f>
        <v>1278.9300000000003</v>
      </c>
      <c r="I92" s="31">
        <f ca="1">'Module C Corrected'!DA92-'Module C Initial'!DA92</f>
        <v>1490.6399999999849</v>
      </c>
      <c r="J92" s="31">
        <f ca="1">'Module C Corrected'!DB92-'Module C Initial'!DB92</f>
        <v>1354.6899999999951</v>
      </c>
      <c r="K92" s="31">
        <f ca="1">'Module C Corrected'!DC92-'Module C Initial'!DC92</f>
        <v>6259.2399999999907</v>
      </c>
      <c r="L92" s="31">
        <f ca="1">'Module C Corrected'!DD92-'Module C Initial'!DD92</f>
        <v>1179.7300000000032</v>
      </c>
      <c r="M92" s="31">
        <f ca="1">'Module C Corrected'!DE92-'Module C Initial'!DE92</f>
        <v>138.5</v>
      </c>
      <c r="N92" s="31">
        <f ca="1">'Module C Corrected'!DF92-'Module C Initial'!DF92</f>
        <v>425.72000000000116</v>
      </c>
      <c r="O92" s="31">
        <f ca="1">'Module C Corrected'!DG92-'Module C Initial'!DG92</f>
        <v>920.92000000000553</v>
      </c>
      <c r="P92" s="31">
        <f ca="1">'Module C Corrected'!DH92-'Module C Initial'!DH92</f>
        <v>398.42000000000189</v>
      </c>
      <c r="Q92" s="32">
        <f ca="1">'Module C Corrected'!DI92-'Module C Initial'!DI92</f>
        <v>74.129999999999654</v>
      </c>
      <c r="R92" s="32">
        <f ca="1">'Module C Corrected'!DJ92-'Module C Initial'!DJ92</f>
        <v>218.8799999999992</v>
      </c>
      <c r="S92" s="32">
        <f ca="1">'Module C Corrected'!DK92-'Module C Initial'!DK92</f>
        <v>120.69999999999982</v>
      </c>
      <c r="T92" s="32">
        <f ca="1">'Module C Corrected'!DL92-'Module C Initial'!DL92</f>
        <v>63.949999999999818</v>
      </c>
      <c r="U92" s="32">
        <f ca="1">'Module C Corrected'!DM92-'Module C Initial'!DM92</f>
        <v>74.529999999999745</v>
      </c>
      <c r="V92" s="32">
        <f ca="1">'Module C Corrected'!DN92-'Module C Initial'!DN92</f>
        <v>67.730000000000018</v>
      </c>
      <c r="W92" s="32">
        <f ca="1">'Module C Corrected'!DO92-'Module C Initial'!DO92</f>
        <v>312.95999999999913</v>
      </c>
      <c r="X92" s="32">
        <f ca="1">'Module C Corrected'!DP92-'Module C Initial'!DP92</f>
        <v>58.990000000000236</v>
      </c>
      <c r="Y92" s="32">
        <f ca="1">'Module C Corrected'!DQ92-'Module C Initial'!DQ92</f>
        <v>6.9300000000000068</v>
      </c>
      <c r="Z92" s="32">
        <f ca="1">'Module C Corrected'!DR92-'Module C Initial'!DR92</f>
        <v>21.289999999999964</v>
      </c>
      <c r="AA92" s="32">
        <f ca="1">'Module C Corrected'!DS92-'Module C Initial'!DS92</f>
        <v>46.050000000000182</v>
      </c>
      <c r="AB92" s="32">
        <f ca="1">'Module C Corrected'!DT92-'Module C Initial'!DT92</f>
        <v>19.930000000000064</v>
      </c>
      <c r="AC92" s="31">
        <f ca="1">'Module C Corrected'!DU92-'Module C Initial'!DU92</f>
        <v>276.38999999999942</v>
      </c>
      <c r="AD92" s="31">
        <f ca="1">'Module C Corrected'!DV92-'Module C Initial'!DV92</f>
        <v>805.82999999999447</v>
      </c>
      <c r="AE92" s="31">
        <f ca="1">'Module C Corrected'!DW92-'Module C Initial'!DW92</f>
        <v>439.26000000000204</v>
      </c>
      <c r="AF92" s="31">
        <f ca="1">'Module C Corrected'!DX92-'Module C Initial'!DX92</f>
        <v>229.73999999999978</v>
      </c>
      <c r="AG92" s="31">
        <f ca="1">'Module C Corrected'!DY92-'Module C Initial'!DY92</f>
        <v>264.39999999999964</v>
      </c>
      <c r="AH92" s="31">
        <f ca="1">'Module C Corrected'!DZ92-'Module C Initial'!DZ92</f>
        <v>237.1299999999992</v>
      </c>
      <c r="AI92" s="31">
        <f ca="1">'Module C Corrected'!EA92-'Module C Initial'!EA92</f>
        <v>1081.4599999999991</v>
      </c>
      <c r="AJ92" s="31">
        <f ca="1">'Module C Corrected'!EB92-'Module C Initial'!EB92</f>
        <v>201.07999999999993</v>
      </c>
      <c r="AK92" s="31">
        <f ca="1">'Module C Corrected'!EC92-'Module C Initial'!EC92</f>
        <v>23.279999999999973</v>
      </c>
      <c r="AL92" s="31">
        <f ca="1">'Module C Corrected'!ED92-'Module C Initial'!ED92</f>
        <v>70.610000000000582</v>
      </c>
      <c r="AM92" s="31">
        <f ca="1">'Module C Corrected'!EE92-'Module C Initial'!EE92</f>
        <v>150.57999999999993</v>
      </c>
      <c r="AN92" s="31">
        <f ca="1">'Module C Corrected'!EF92-'Module C Initial'!EF92</f>
        <v>64.239999999999782</v>
      </c>
      <c r="AO92" s="32">
        <f t="shared" ca="1" si="31"/>
        <v>1833.1699999999933</v>
      </c>
      <c r="AP92" s="32">
        <f t="shared" ca="1" si="31"/>
        <v>5402.360000000017</v>
      </c>
      <c r="AQ92" s="32">
        <f t="shared" ca="1" si="31"/>
        <v>2973.9100000000135</v>
      </c>
      <c r="AR92" s="32">
        <f t="shared" ca="1" si="31"/>
        <v>1572.62</v>
      </c>
      <c r="AS92" s="32">
        <f t="shared" ca="1" si="31"/>
        <v>1829.5699999999842</v>
      </c>
      <c r="AT92" s="32">
        <f t="shared" ca="1" si="31"/>
        <v>1659.5499999999943</v>
      </c>
      <c r="AU92" s="32">
        <f t="shared" ca="1" si="58"/>
        <v>7653.6599999999889</v>
      </c>
      <c r="AV92" s="32">
        <f t="shared" ca="1" si="58"/>
        <v>1439.8000000000034</v>
      </c>
      <c r="AW92" s="32">
        <f t="shared" ca="1" si="58"/>
        <v>168.70999999999998</v>
      </c>
      <c r="AX92" s="32">
        <f t="shared" ca="1" si="58"/>
        <v>517.62000000000171</v>
      </c>
      <c r="AY92" s="32">
        <f t="shared" ca="1" si="58"/>
        <v>1117.5500000000056</v>
      </c>
      <c r="AZ92" s="32">
        <f t="shared" ca="1" si="58"/>
        <v>482.59000000000174</v>
      </c>
      <c r="BA92" s="31">
        <f t="shared" ca="1" si="56"/>
        <v>29.65</v>
      </c>
      <c r="BB92" s="31">
        <f t="shared" ca="1" si="34"/>
        <v>87.53</v>
      </c>
      <c r="BC92" s="31">
        <f t="shared" ca="1" si="35"/>
        <v>48.27</v>
      </c>
      <c r="BD92" s="31">
        <f t="shared" ca="1" si="36"/>
        <v>25.57</v>
      </c>
      <c r="BE92" s="31">
        <f t="shared" ca="1" si="37"/>
        <v>29.81</v>
      </c>
      <c r="BF92" s="31">
        <f t="shared" ca="1" si="38"/>
        <v>27.09</v>
      </c>
      <c r="BG92" s="31">
        <f t="shared" ca="1" si="39"/>
        <v>125.16</v>
      </c>
      <c r="BH92" s="31">
        <f t="shared" ca="1" si="40"/>
        <v>23.59</v>
      </c>
      <c r="BI92" s="31">
        <f t="shared" ca="1" si="41"/>
        <v>2.77</v>
      </c>
      <c r="BJ92" s="31">
        <f t="shared" ca="1" si="42"/>
        <v>8.51</v>
      </c>
      <c r="BK92" s="31">
        <f t="shared" ca="1" si="43"/>
        <v>18.41</v>
      </c>
      <c r="BL92" s="31">
        <f t="shared" ca="1" si="44"/>
        <v>7.97</v>
      </c>
      <c r="BM92" s="32">
        <f t="shared" ca="1" si="57"/>
        <v>1862.8199999999933</v>
      </c>
      <c r="BN92" s="32">
        <f t="shared" ca="1" si="45"/>
        <v>5489.8900000000167</v>
      </c>
      <c r="BO92" s="32">
        <f t="shared" ca="1" si="46"/>
        <v>3022.1800000000135</v>
      </c>
      <c r="BP92" s="32">
        <f t="shared" ca="1" si="47"/>
        <v>1598.1899999999998</v>
      </c>
      <c r="BQ92" s="32">
        <f t="shared" ca="1" si="48"/>
        <v>1859.3799999999842</v>
      </c>
      <c r="BR92" s="32">
        <f t="shared" ca="1" si="49"/>
        <v>1686.6399999999942</v>
      </c>
      <c r="BS92" s="32">
        <f t="shared" ca="1" si="50"/>
        <v>7778.8199999999888</v>
      </c>
      <c r="BT92" s="32">
        <f t="shared" ca="1" si="51"/>
        <v>1463.3900000000033</v>
      </c>
      <c r="BU92" s="32">
        <f t="shared" ca="1" si="52"/>
        <v>171.48</v>
      </c>
      <c r="BV92" s="32">
        <f t="shared" ca="1" si="53"/>
        <v>526.1300000000017</v>
      </c>
      <c r="BW92" s="32">
        <f t="shared" ca="1" si="54"/>
        <v>1135.9600000000057</v>
      </c>
      <c r="BX92" s="32">
        <f t="shared" ca="1" si="55"/>
        <v>490.56000000000176</v>
      </c>
    </row>
    <row r="93" spans="1:76" x14ac:dyDescent="0.25">
      <c r="A93" t="s">
        <v>494</v>
      </c>
      <c r="B93" s="1" t="s">
        <v>95</v>
      </c>
      <c r="C93" t="str">
        <f t="shared" ca="1" si="32"/>
        <v>BCHEXP</v>
      </c>
      <c r="D93" t="str">
        <f t="shared" ca="1" si="33"/>
        <v>Alberta-BC Intertie - Export</v>
      </c>
      <c r="E93" s="31">
        <f ca="1">'Module C Corrected'!CW93-'Module C Initial'!CW93</f>
        <v>0</v>
      </c>
      <c r="F93" s="31">
        <f ca="1">'Module C Corrected'!CX93-'Module C Initial'!CX93</f>
        <v>-0.64999999999999147</v>
      </c>
      <c r="G93" s="31">
        <f ca="1">'Module C Corrected'!CY93-'Module C Initial'!CY93</f>
        <v>0</v>
      </c>
      <c r="H93" s="31">
        <f ca="1">'Module C Corrected'!CZ93-'Module C Initial'!CZ93</f>
        <v>0</v>
      </c>
      <c r="I93" s="31">
        <f ca="1">'Module C Corrected'!DA93-'Module C Initial'!DA93</f>
        <v>0</v>
      </c>
      <c r="J93" s="31">
        <f ca="1">'Module C Corrected'!DB93-'Module C Initial'!DB93</f>
        <v>0</v>
      </c>
      <c r="K93" s="31">
        <f ca="1">'Module C Corrected'!DC93-'Module C Initial'!DC93</f>
        <v>0</v>
      </c>
      <c r="L93" s="31">
        <f ca="1">'Module C Corrected'!DD93-'Module C Initial'!DD93</f>
        <v>-0.53999999999999915</v>
      </c>
      <c r="M93" s="31">
        <f ca="1">'Module C Corrected'!DE93-'Module C Initial'!DE93</f>
        <v>-0.12999999999999901</v>
      </c>
      <c r="N93" s="31">
        <f ca="1">'Module C Corrected'!DF93-'Module C Initial'!DF93</f>
        <v>-0.26999999999999957</v>
      </c>
      <c r="O93" s="31">
        <f ca="1">'Module C Corrected'!DG93-'Module C Initial'!DG93</f>
        <v>0</v>
      </c>
      <c r="P93" s="31">
        <f ca="1">'Module C Corrected'!DH93-'Module C Initial'!DH93</f>
        <v>0</v>
      </c>
      <c r="Q93" s="32">
        <f ca="1">'Module C Corrected'!DI93-'Module C Initial'!DI93</f>
        <v>0</v>
      </c>
      <c r="R93" s="32">
        <f ca="1">'Module C Corrected'!DJ93-'Module C Initial'!DJ93</f>
        <v>-3.0000000000000027E-2</v>
      </c>
      <c r="S93" s="32">
        <f ca="1">'Module C Corrected'!DK93-'Module C Initial'!DK93</f>
        <v>0</v>
      </c>
      <c r="T93" s="32">
        <f ca="1">'Module C Corrected'!DL93-'Module C Initial'!DL93</f>
        <v>0</v>
      </c>
      <c r="U93" s="32">
        <f ca="1">'Module C Corrected'!DM93-'Module C Initial'!DM93</f>
        <v>0</v>
      </c>
      <c r="V93" s="32">
        <f ca="1">'Module C Corrected'!DN93-'Module C Initial'!DN93</f>
        <v>0</v>
      </c>
      <c r="W93" s="32">
        <f ca="1">'Module C Corrected'!DO93-'Module C Initial'!DO93</f>
        <v>0</v>
      </c>
      <c r="X93" s="32">
        <f ca="1">'Module C Corrected'!DP93-'Module C Initial'!DP93</f>
        <v>-2.0000000000000018E-2</v>
      </c>
      <c r="Y93" s="32">
        <f ca="1">'Module C Corrected'!DQ93-'Module C Initial'!DQ93</f>
        <v>0</v>
      </c>
      <c r="Z93" s="32">
        <f ca="1">'Module C Corrected'!DR93-'Module C Initial'!DR93</f>
        <v>-1.9999999999999907E-2</v>
      </c>
      <c r="AA93" s="32">
        <f ca="1">'Module C Corrected'!DS93-'Module C Initial'!DS93</f>
        <v>0</v>
      </c>
      <c r="AB93" s="32">
        <f ca="1">'Module C Corrected'!DT93-'Module C Initial'!DT93</f>
        <v>0</v>
      </c>
      <c r="AC93" s="31">
        <f ca="1">'Module C Corrected'!DU93-'Module C Initial'!DU93</f>
        <v>0</v>
      </c>
      <c r="AD93" s="31">
        <f ca="1">'Module C Corrected'!DV93-'Module C Initial'!DV93</f>
        <v>-0.12000000000000011</v>
      </c>
      <c r="AE93" s="31">
        <f ca="1">'Module C Corrected'!DW93-'Module C Initial'!DW93</f>
        <v>0</v>
      </c>
      <c r="AF93" s="31">
        <f ca="1">'Module C Corrected'!DX93-'Module C Initial'!DX93</f>
        <v>0</v>
      </c>
      <c r="AG93" s="31">
        <f ca="1">'Module C Corrected'!DY93-'Module C Initial'!DY93</f>
        <v>0</v>
      </c>
      <c r="AH93" s="31">
        <f ca="1">'Module C Corrected'!DZ93-'Module C Initial'!DZ93</f>
        <v>0</v>
      </c>
      <c r="AI93" s="31">
        <f ca="1">'Module C Corrected'!EA93-'Module C Initial'!EA93</f>
        <v>0</v>
      </c>
      <c r="AJ93" s="31">
        <f ca="1">'Module C Corrected'!EB93-'Module C Initial'!EB93</f>
        <v>-9.000000000000008E-2</v>
      </c>
      <c r="AK93" s="31">
        <f ca="1">'Module C Corrected'!EC93-'Module C Initial'!EC93</f>
        <v>-1.999999999999999E-2</v>
      </c>
      <c r="AL93" s="31">
        <f ca="1">'Module C Corrected'!ED93-'Module C Initial'!ED93</f>
        <v>-3.9999999999999813E-2</v>
      </c>
      <c r="AM93" s="31">
        <f ca="1">'Module C Corrected'!EE93-'Module C Initial'!EE93</f>
        <v>0</v>
      </c>
      <c r="AN93" s="31">
        <f ca="1">'Module C Corrected'!EF93-'Module C Initial'!EF93</f>
        <v>0</v>
      </c>
      <c r="AO93" s="32">
        <f t="shared" ca="1" si="31"/>
        <v>0</v>
      </c>
      <c r="AP93" s="32">
        <f t="shared" ca="1" si="31"/>
        <v>-0.79999999999999161</v>
      </c>
      <c r="AQ93" s="32">
        <f t="shared" ca="1" si="31"/>
        <v>0</v>
      </c>
      <c r="AR93" s="32">
        <f t="shared" ca="1" si="31"/>
        <v>0</v>
      </c>
      <c r="AS93" s="32">
        <f t="shared" ca="1" si="31"/>
        <v>0</v>
      </c>
      <c r="AT93" s="32">
        <f t="shared" ca="1" si="31"/>
        <v>0</v>
      </c>
      <c r="AU93" s="32">
        <f t="shared" ca="1" si="58"/>
        <v>0</v>
      </c>
      <c r="AV93" s="32">
        <f t="shared" ca="1" si="58"/>
        <v>-0.64999999999999925</v>
      </c>
      <c r="AW93" s="32">
        <f t="shared" ca="1" si="58"/>
        <v>-0.149999999999999</v>
      </c>
      <c r="AX93" s="32">
        <f t="shared" ca="1" si="58"/>
        <v>-0.32999999999999929</v>
      </c>
      <c r="AY93" s="32">
        <f t="shared" ca="1" si="58"/>
        <v>0</v>
      </c>
      <c r="AZ93" s="32">
        <f t="shared" ca="1" si="58"/>
        <v>0</v>
      </c>
      <c r="BA93" s="31">
        <f t="shared" ca="1" si="56"/>
        <v>0</v>
      </c>
      <c r="BB93" s="31">
        <f t="shared" ca="1" si="34"/>
        <v>-0.01</v>
      </c>
      <c r="BC93" s="31">
        <f t="shared" ca="1" si="35"/>
        <v>0</v>
      </c>
      <c r="BD93" s="31">
        <f t="shared" ca="1" si="36"/>
        <v>0</v>
      </c>
      <c r="BE93" s="31">
        <f t="shared" ca="1" si="37"/>
        <v>0</v>
      </c>
      <c r="BF93" s="31">
        <f t="shared" ca="1" si="38"/>
        <v>0</v>
      </c>
      <c r="BG93" s="31">
        <f t="shared" ca="1" si="39"/>
        <v>0</v>
      </c>
      <c r="BH93" s="31">
        <f t="shared" ca="1" si="40"/>
        <v>-0.01</v>
      </c>
      <c r="BI93" s="31">
        <f t="shared" ca="1" si="41"/>
        <v>0</v>
      </c>
      <c r="BJ93" s="31">
        <f t="shared" ca="1" si="42"/>
        <v>-0.01</v>
      </c>
      <c r="BK93" s="31">
        <f t="shared" ca="1" si="43"/>
        <v>0</v>
      </c>
      <c r="BL93" s="31">
        <f t="shared" ca="1" si="44"/>
        <v>0</v>
      </c>
      <c r="BM93" s="32">
        <f t="shared" ca="1" si="57"/>
        <v>0</v>
      </c>
      <c r="BN93" s="32">
        <f t="shared" ca="1" si="45"/>
        <v>-0.80999999999999162</v>
      </c>
      <c r="BO93" s="32">
        <f t="shared" ca="1" si="46"/>
        <v>0</v>
      </c>
      <c r="BP93" s="32">
        <f t="shared" ca="1" si="47"/>
        <v>0</v>
      </c>
      <c r="BQ93" s="32">
        <f t="shared" ca="1" si="48"/>
        <v>0</v>
      </c>
      <c r="BR93" s="32">
        <f t="shared" ca="1" si="49"/>
        <v>0</v>
      </c>
      <c r="BS93" s="32">
        <f t="shared" ca="1" si="50"/>
        <v>0</v>
      </c>
      <c r="BT93" s="32">
        <f t="shared" ca="1" si="51"/>
        <v>-0.65999999999999925</v>
      </c>
      <c r="BU93" s="32">
        <f t="shared" ca="1" si="52"/>
        <v>-0.149999999999999</v>
      </c>
      <c r="BV93" s="32">
        <f t="shared" ca="1" si="53"/>
        <v>-0.3399999999999993</v>
      </c>
      <c r="BW93" s="32">
        <f t="shared" ca="1" si="54"/>
        <v>0</v>
      </c>
      <c r="BX93" s="32">
        <f t="shared" ca="1" si="55"/>
        <v>0</v>
      </c>
    </row>
    <row r="94" spans="1:76" x14ac:dyDescent="0.25">
      <c r="A94" t="s">
        <v>495</v>
      </c>
      <c r="B94" s="1" t="s">
        <v>83</v>
      </c>
      <c r="C94" t="str">
        <f t="shared" ca="1" si="32"/>
        <v>NEP1</v>
      </c>
      <c r="D94" t="str">
        <f t="shared" ca="1" si="33"/>
        <v>Ghost Pine Wind Facility</v>
      </c>
      <c r="E94" s="31">
        <f ca="1">'Module C Corrected'!CW94-'Module C Initial'!CW94</f>
        <v>-208.2699999999968</v>
      </c>
      <c r="F94" s="31">
        <f ca="1">'Module C Corrected'!CX94-'Module C Initial'!CX94</f>
        <v>-236.83000000000175</v>
      </c>
      <c r="G94" s="31">
        <f ca="1">'Module C Corrected'!CY94-'Module C Initial'!CY94</f>
        <v>-103.11000000000058</v>
      </c>
      <c r="H94" s="31">
        <f ca="1">'Module C Corrected'!CZ94-'Module C Initial'!CZ94</f>
        <v>-73.43999999999869</v>
      </c>
      <c r="I94" s="31">
        <f ca="1">'Module C Corrected'!DA94-'Module C Initial'!DA94</f>
        <v>-76.829999999999927</v>
      </c>
      <c r="J94" s="31">
        <f ca="1">'Module C Corrected'!DB94-'Module C Initial'!DB94</f>
        <v>-93.909999999999854</v>
      </c>
      <c r="K94" s="31">
        <f ca="1">'Module C Corrected'!DC94-'Module C Initial'!DC94</f>
        <v>-135.09000000000015</v>
      </c>
      <c r="L94" s="31">
        <f ca="1">'Module C Corrected'!DD94-'Module C Initial'!DD94</f>
        <v>-61.979999999999563</v>
      </c>
      <c r="M94" s="31">
        <f ca="1">'Module C Corrected'!DE94-'Module C Initial'!DE94</f>
        <v>-62.440000000000509</v>
      </c>
      <c r="N94" s="31">
        <f ca="1">'Module C Corrected'!DF94-'Module C Initial'!DF94</f>
        <v>-101.96999999999753</v>
      </c>
      <c r="O94" s="31">
        <f ca="1">'Module C Corrected'!DG94-'Module C Initial'!DG94</f>
        <v>-103.5099999999984</v>
      </c>
      <c r="P94" s="31">
        <f ca="1">'Module C Corrected'!DH94-'Module C Initial'!DH94</f>
        <v>-97.669999999998254</v>
      </c>
      <c r="Q94" s="32">
        <f ca="1">'Module C Corrected'!DI94-'Module C Initial'!DI94</f>
        <v>-10.409999999999997</v>
      </c>
      <c r="R94" s="32">
        <f ca="1">'Module C Corrected'!DJ94-'Module C Initial'!DJ94</f>
        <v>-11.840000000000003</v>
      </c>
      <c r="S94" s="32">
        <f ca="1">'Module C Corrected'!DK94-'Module C Initial'!DK94</f>
        <v>-5.1599999999999966</v>
      </c>
      <c r="T94" s="32">
        <f ca="1">'Module C Corrected'!DL94-'Module C Initial'!DL94</f>
        <v>-3.6700000000000017</v>
      </c>
      <c r="U94" s="32">
        <f ca="1">'Module C Corrected'!DM94-'Module C Initial'!DM94</f>
        <v>-3.8399999999999963</v>
      </c>
      <c r="V94" s="32">
        <f ca="1">'Module C Corrected'!DN94-'Module C Initial'!DN94</f>
        <v>-4.7000000000000028</v>
      </c>
      <c r="W94" s="32">
        <f ca="1">'Module C Corrected'!DO94-'Module C Initial'!DO94</f>
        <v>-6.7599999999999909</v>
      </c>
      <c r="X94" s="32">
        <f ca="1">'Module C Corrected'!DP94-'Module C Initial'!DP94</f>
        <v>-3.0999999999999943</v>
      </c>
      <c r="Y94" s="32">
        <f ca="1">'Module C Corrected'!DQ94-'Module C Initial'!DQ94</f>
        <v>-3.1200000000000045</v>
      </c>
      <c r="Z94" s="32">
        <f ca="1">'Module C Corrected'!DR94-'Module C Initial'!DR94</f>
        <v>-5.1000000000000227</v>
      </c>
      <c r="AA94" s="32">
        <f ca="1">'Module C Corrected'!DS94-'Module C Initial'!DS94</f>
        <v>-5.1700000000000159</v>
      </c>
      <c r="AB94" s="32">
        <f ca="1">'Module C Corrected'!DT94-'Module C Initial'!DT94</f>
        <v>-4.8799999999999955</v>
      </c>
      <c r="AC94" s="31">
        <f ca="1">'Module C Corrected'!DU94-'Module C Initial'!DU94</f>
        <v>-38.829999999999927</v>
      </c>
      <c r="AD94" s="31">
        <f ca="1">'Module C Corrected'!DV94-'Module C Initial'!DV94</f>
        <v>-43.600000000000023</v>
      </c>
      <c r="AE94" s="31">
        <f ca="1">'Module C Corrected'!DW94-'Module C Initial'!DW94</f>
        <v>-18.769999999999982</v>
      </c>
      <c r="AF94" s="31">
        <f ca="1">'Module C Corrected'!DX94-'Module C Initial'!DX94</f>
        <v>-13.189999999999998</v>
      </c>
      <c r="AG94" s="31">
        <f ca="1">'Module C Corrected'!DY94-'Module C Initial'!DY94</f>
        <v>-13.629999999999995</v>
      </c>
      <c r="AH94" s="31">
        <f ca="1">'Module C Corrected'!DZ94-'Module C Initial'!DZ94</f>
        <v>-16.439999999999998</v>
      </c>
      <c r="AI94" s="31">
        <f ca="1">'Module C Corrected'!EA94-'Module C Initial'!EA94</f>
        <v>-23.340000000000032</v>
      </c>
      <c r="AJ94" s="31">
        <f ca="1">'Module C Corrected'!EB94-'Module C Initial'!EB94</f>
        <v>-10.560000000000002</v>
      </c>
      <c r="AK94" s="31">
        <f ca="1">'Module C Corrected'!EC94-'Module C Initial'!EC94</f>
        <v>-10.490000000000009</v>
      </c>
      <c r="AL94" s="31">
        <f ca="1">'Module C Corrected'!ED94-'Module C Initial'!ED94</f>
        <v>-16.910000000000082</v>
      </c>
      <c r="AM94" s="31">
        <f ca="1">'Module C Corrected'!EE94-'Module C Initial'!EE94</f>
        <v>-16.92999999999995</v>
      </c>
      <c r="AN94" s="31">
        <f ca="1">'Module C Corrected'!EF94-'Module C Initial'!EF94</f>
        <v>-15.75</v>
      </c>
      <c r="AO94" s="32">
        <f t="shared" ca="1" si="31"/>
        <v>-257.50999999999669</v>
      </c>
      <c r="AP94" s="32">
        <f t="shared" ca="1" si="31"/>
        <v>-292.2700000000018</v>
      </c>
      <c r="AQ94" s="32">
        <f t="shared" ca="1" si="31"/>
        <v>-127.04000000000056</v>
      </c>
      <c r="AR94" s="32">
        <f t="shared" ca="1" si="31"/>
        <v>-90.29999999999869</v>
      </c>
      <c r="AS94" s="32">
        <f t="shared" ca="1" si="31"/>
        <v>-94.299999999999926</v>
      </c>
      <c r="AT94" s="32">
        <f t="shared" ca="1" si="31"/>
        <v>-115.04999999999986</v>
      </c>
      <c r="AU94" s="32">
        <f t="shared" ca="1" si="58"/>
        <v>-165.19000000000017</v>
      </c>
      <c r="AV94" s="32">
        <f t="shared" ca="1" si="58"/>
        <v>-75.63999999999956</v>
      </c>
      <c r="AW94" s="32">
        <f t="shared" ca="1" si="58"/>
        <v>-76.050000000000523</v>
      </c>
      <c r="AX94" s="32">
        <f t="shared" ca="1" si="58"/>
        <v>-123.97999999999763</v>
      </c>
      <c r="AY94" s="32">
        <f t="shared" ca="1" si="58"/>
        <v>-125.60999999999837</v>
      </c>
      <c r="AZ94" s="32">
        <f t="shared" ca="1" si="58"/>
        <v>-118.29999999999825</v>
      </c>
      <c r="BA94" s="31">
        <f t="shared" ca="1" si="56"/>
        <v>-4.16</v>
      </c>
      <c r="BB94" s="31">
        <f t="shared" ca="1" si="34"/>
        <v>-4.74</v>
      </c>
      <c r="BC94" s="31">
        <f t="shared" ca="1" si="35"/>
        <v>-2.06</v>
      </c>
      <c r="BD94" s="31">
        <f t="shared" ca="1" si="36"/>
        <v>-1.47</v>
      </c>
      <c r="BE94" s="31">
        <f t="shared" ca="1" si="37"/>
        <v>-1.54</v>
      </c>
      <c r="BF94" s="31">
        <f t="shared" ca="1" si="38"/>
        <v>-1.88</v>
      </c>
      <c r="BG94" s="31">
        <f t="shared" ca="1" si="39"/>
        <v>-2.7</v>
      </c>
      <c r="BH94" s="31">
        <f t="shared" ca="1" si="40"/>
        <v>-1.24</v>
      </c>
      <c r="BI94" s="31">
        <f t="shared" ca="1" si="41"/>
        <v>-1.25</v>
      </c>
      <c r="BJ94" s="31">
        <f t="shared" ca="1" si="42"/>
        <v>-2.04</v>
      </c>
      <c r="BK94" s="31">
        <f t="shared" ca="1" si="43"/>
        <v>-2.0699999999999998</v>
      </c>
      <c r="BL94" s="31">
        <f t="shared" ca="1" si="44"/>
        <v>-1.95</v>
      </c>
      <c r="BM94" s="32">
        <f t="shared" ca="1" si="57"/>
        <v>-261.66999999999672</v>
      </c>
      <c r="BN94" s="32">
        <f t="shared" ca="1" si="45"/>
        <v>-297.01000000000181</v>
      </c>
      <c r="BO94" s="32">
        <f t="shared" ca="1" si="46"/>
        <v>-129.10000000000056</v>
      </c>
      <c r="BP94" s="32">
        <f t="shared" ca="1" si="47"/>
        <v>-91.769999999998689</v>
      </c>
      <c r="BQ94" s="32">
        <f t="shared" ca="1" si="48"/>
        <v>-95.839999999999932</v>
      </c>
      <c r="BR94" s="32">
        <f t="shared" ca="1" si="49"/>
        <v>-116.92999999999985</v>
      </c>
      <c r="BS94" s="32">
        <f t="shared" ca="1" si="50"/>
        <v>-167.89000000000016</v>
      </c>
      <c r="BT94" s="32">
        <f t="shared" ca="1" si="51"/>
        <v>-76.879999999999555</v>
      </c>
      <c r="BU94" s="32">
        <f t="shared" ca="1" si="52"/>
        <v>-77.300000000000523</v>
      </c>
      <c r="BV94" s="32">
        <f t="shared" ca="1" si="53"/>
        <v>-126.01999999999764</v>
      </c>
      <c r="BW94" s="32">
        <f t="shared" ca="1" si="54"/>
        <v>-127.67999999999836</v>
      </c>
      <c r="BX94" s="32">
        <f t="shared" ca="1" si="55"/>
        <v>-120.24999999999825</v>
      </c>
    </row>
    <row r="95" spans="1:76" x14ac:dyDescent="0.25">
      <c r="A95" t="s">
        <v>496</v>
      </c>
      <c r="B95" s="1" t="s">
        <v>22</v>
      </c>
      <c r="C95" t="str">
        <f t="shared" ca="1" si="32"/>
        <v>NOVAGEN15M</v>
      </c>
      <c r="D95" t="str">
        <f t="shared" ca="1" si="33"/>
        <v>Joffre Industrial System</v>
      </c>
      <c r="E95" s="31">
        <f ca="1">'Module C Corrected'!CW95-'Module C Initial'!CW95</f>
        <v>-510.58000000000175</v>
      </c>
      <c r="F95" s="31">
        <f ca="1">'Module C Corrected'!CX95-'Module C Initial'!CX95</f>
        <v>-1159.1299999999756</v>
      </c>
      <c r="G95" s="31">
        <f ca="1">'Module C Corrected'!CY95-'Module C Initial'!CY95</f>
        <v>-494.75</v>
      </c>
      <c r="H95" s="31">
        <f ca="1">'Module C Corrected'!CZ95-'Module C Initial'!CZ95</f>
        <v>-152.82999999999993</v>
      </c>
      <c r="I95" s="31">
        <f ca="1">'Module C Corrected'!DA95-'Module C Initial'!DA95</f>
        <v>-485.11999999999534</v>
      </c>
      <c r="J95" s="31">
        <f ca="1">'Module C Corrected'!DB95-'Module C Initial'!DB95</f>
        <v>-340.65999999999985</v>
      </c>
      <c r="K95" s="31">
        <f ca="1">'Module C Corrected'!DC95-'Module C Initial'!DC95</f>
        <v>-1487.3199999999779</v>
      </c>
      <c r="L95" s="31">
        <f ca="1">'Module C Corrected'!DD95-'Module C Initial'!DD95</f>
        <v>-424.84000000001106</v>
      </c>
      <c r="M95" s="31">
        <f ca="1">'Module C Corrected'!DE95-'Module C Initial'!DE95</f>
        <v>-104.51000000000022</v>
      </c>
      <c r="N95" s="31">
        <f ca="1">'Module C Corrected'!DF95-'Module C Initial'!DF95</f>
        <v>-54.270000000000437</v>
      </c>
      <c r="O95" s="31">
        <f ca="1">'Module C Corrected'!DG95-'Module C Initial'!DG95</f>
        <v>-270.95999999999185</v>
      </c>
      <c r="P95" s="31">
        <f ca="1">'Module C Corrected'!DH95-'Module C Initial'!DH95</f>
        <v>-236.35000000000582</v>
      </c>
      <c r="Q95" s="32">
        <f ca="1">'Module C Corrected'!DI95-'Module C Initial'!DI95</f>
        <v>-25.519999999999982</v>
      </c>
      <c r="R95" s="32">
        <f ca="1">'Module C Corrected'!DJ95-'Module C Initial'!DJ95</f>
        <v>-57.960000000000036</v>
      </c>
      <c r="S95" s="32">
        <f ca="1">'Module C Corrected'!DK95-'Module C Initial'!DK95</f>
        <v>-24.740000000000009</v>
      </c>
      <c r="T95" s="32">
        <f ca="1">'Module C Corrected'!DL95-'Module C Initial'!DL95</f>
        <v>-7.6399999999999864</v>
      </c>
      <c r="U95" s="32">
        <f ca="1">'Module C Corrected'!DM95-'Module C Initial'!DM95</f>
        <v>-24.25</v>
      </c>
      <c r="V95" s="32">
        <f ca="1">'Module C Corrected'!DN95-'Module C Initial'!DN95</f>
        <v>-17.029999999999973</v>
      </c>
      <c r="W95" s="32">
        <f ca="1">'Module C Corrected'!DO95-'Module C Initial'!DO95</f>
        <v>-74.369999999999891</v>
      </c>
      <c r="X95" s="32">
        <f ca="1">'Module C Corrected'!DP95-'Module C Initial'!DP95</f>
        <v>-21.240000000000236</v>
      </c>
      <c r="Y95" s="32">
        <f ca="1">'Module C Corrected'!DQ95-'Module C Initial'!DQ95</f>
        <v>-5.2200000000000273</v>
      </c>
      <c r="Z95" s="32">
        <f ca="1">'Module C Corrected'!DR95-'Module C Initial'!DR95</f>
        <v>-2.7099999999999795</v>
      </c>
      <c r="AA95" s="32">
        <f ca="1">'Module C Corrected'!DS95-'Module C Initial'!DS95</f>
        <v>-13.550000000000182</v>
      </c>
      <c r="AB95" s="32">
        <f ca="1">'Module C Corrected'!DT95-'Module C Initial'!DT95</f>
        <v>-11.809999999999945</v>
      </c>
      <c r="AC95" s="31">
        <f ca="1">'Module C Corrected'!DU95-'Module C Initial'!DU95</f>
        <v>-95.180000000000291</v>
      </c>
      <c r="AD95" s="31">
        <f ca="1">'Module C Corrected'!DV95-'Module C Initial'!DV95</f>
        <v>-213.36999999999898</v>
      </c>
      <c r="AE95" s="31">
        <f ca="1">'Module C Corrected'!DW95-'Module C Initial'!DW95</f>
        <v>-90.029999999999745</v>
      </c>
      <c r="AF95" s="31">
        <f ca="1">'Module C Corrected'!DX95-'Module C Initial'!DX95</f>
        <v>-27.450000000000045</v>
      </c>
      <c r="AG95" s="31">
        <f ca="1">'Module C Corrected'!DY95-'Module C Initial'!DY95</f>
        <v>-86.050000000000182</v>
      </c>
      <c r="AH95" s="31">
        <f ca="1">'Module C Corrected'!DZ95-'Module C Initial'!DZ95</f>
        <v>-59.630000000000109</v>
      </c>
      <c r="AI95" s="31">
        <f ca="1">'Module C Corrected'!EA95-'Module C Initial'!EA95</f>
        <v>-256.97000000000116</v>
      </c>
      <c r="AJ95" s="31">
        <f ca="1">'Module C Corrected'!EB95-'Module C Initial'!EB95</f>
        <v>-72.409999999999854</v>
      </c>
      <c r="AK95" s="31">
        <f ca="1">'Module C Corrected'!EC95-'Module C Initial'!EC95</f>
        <v>-17.570000000000164</v>
      </c>
      <c r="AL95" s="31">
        <f ca="1">'Module C Corrected'!ED95-'Module C Initial'!ED95</f>
        <v>-9</v>
      </c>
      <c r="AM95" s="31">
        <f ca="1">'Module C Corrected'!EE95-'Module C Initial'!EE95</f>
        <v>-44.3100000000004</v>
      </c>
      <c r="AN95" s="31">
        <f ca="1">'Module C Corrected'!EF95-'Module C Initial'!EF95</f>
        <v>-38.110000000000582</v>
      </c>
      <c r="AO95" s="32">
        <f t="shared" ca="1" si="31"/>
        <v>-631.28000000000202</v>
      </c>
      <c r="AP95" s="32">
        <f t="shared" ca="1" si="31"/>
        <v>-1430.4599999999746</v>
      </c>
      <c r="AQ95" s="32">
        <f t="shared" ca="1" si="31"/>
        <v>-609.51999999999975</v>
      </c>
      <c r="AR95" s="32">
        <f t="shared" ca="1" si="31"/>
        <v>-187.91999999999996</v>
      </c>
      <c r="AS95" s="32">
        <f t="shared" ca="1" si="31"/>
        <v>-595.41999999999553</v>
      </c>
      <c r="AT95" s="32">
        <f t="shared" ca="1" si="31"/>
        <v>-417.31999999999994</v>
      </c>
      <c r="AU95" s="32">
        <f t="shared" ca="1" si="58"/>
        <v>-1818.6599999999789</v>
      </c>
      <c r="AV95" s="32">
        <f t="shared" ca="1" si="58"/>
        <v>-518.49000000001115</v>
      </c>
      <c r="AW95" s="32">
        <f t="shared" ca="1" si="58"/>
        <v>-127.30000000000041</v>
      </c>
      <c r="AX95" s="32">
        <f t="shared" ca="1" si="58"/>
        <v>-65.980000000000416</v>
      </c>
      <c r="AY95" s="32">
        <f t="shared" ca="1" si="58"/>
        <v>-328.81999999999243</v>
      </c>
      <c r="AZ95" s="32">
        <f t="shared" ca="1" si="58"/>
        <v>-286.27000000000635</v>
      </c>
      <c r="BA95" s="31">
        <f t="shared" ca="1" si="56"/>
        <v>-10.210000000000001</v>
      </c>
      <c r="BB95" s="31">
        <f t="shared" ca="1" si="34"/>
        <v>-23.18</v>
      </c>
      <c r="BC95" s="31">
        <f t="shared" ca="1" si="35"/>
        <v>-9.89</v>
      </c>
      <c r="BD95" s="31">
        <f t="shared" ca="1" si="36"/>
        <v>-3.06</v>
      </c>
      <c r="BE95" s="31">
        <f t="shared" ca="1" si="37"/>
        <v>-9.6999999999999993</v>
      </c>
      <c r="BF95" s="31">
        <f t="shared" ca="1" si="38"/>
        <v>-6.81</v>
      </c>
      <c r="BG95" s="31">
        <f t="shared" ca="1" si="39"/>
        <v>-29.74</v>
      </c>
      <c r="BH95" s="31">
        <f t="shared" ca="1" si="40"/>
        <v>-8.49</v>
      </c>
      <c r="BI95" s="31">
        <f t="shared" ca="1" si="41"/>
        <v>-2.09</v>
      </c>
      <c r="BJ95" s="31">
        <f t="shared" ca="1" si="42"/>
        <v>-1.0900000000000001</v>
      </c>
      <c r="BK95" s="31">
        <f t="shared" ca="1" si="43"/>
        <v>-5.42</v>
      </c>
      <c r="BL95" s="31">
        <f t="shared" ca="1" si="44"/>
        <v>-4.7300000000000004</v>
      </c>
      <c r="BM95" s="32">
        <f t="shared" ca="1" si="57"/>
        <v>-641.49000000000206</v>
      </c>
      <c r="BN95" s="32">
        <f t="shared" ca="1" si="45"/>
        <v>-1453.6399999999746</v>
      </c>
      <c r="BO95" s="32">
        <f t="shared" ca="1" si="46"/>
        <v>-619.40999999999974</v>
      </c>
      <c r="BP95" s="32">
        <f t="shared" ca="1" si="47"/>
        <v>-190.97999999999996</v>
      </c>
      <c r="BQ95" s="32">
        <f t="shared" ca="1" si="48"/>
        <v>-605.11999999999557</v>
      </c>
      <c r="BR95" s="32">
        <f t="shared" ca="1" si="49"/>
        <v>-424.12999999999994</v>
      </c>
      <c r="BS95" s="32">
        <f t="shared" ca="1" si="50"/>
        <v>-1848.3999999999789</v>
      </c>
      <c r="BT95" s="32">
        <f t="shared" ca="1" si="51"/>
        <v>-526.98000000001116</v>
      </c>
      <c r="BU95" s="32">
        <f t="shared" ca="1" si="52"/>
        <v>-129.39000000000041</v>
      </c>
      <c r="BV95" s="32">
        <f t="shared" ca="1" si="53"/>
        <v>-67.07000000000042</v>
      </c>
      <c r="BW95" s="32">
        <f t="shared" ca="1" si="54"/>
        <v>-334.23999999999245</v>
      </c>
      <c r="BX95" s="32">
        <f t="shared" ca="1" si="55"/>
        <v>-291.00000000000637</v>
      </c>
    </row>
    <row r="96" spans="1:76" x14ac:dyDescent="0.25">
      <c r="A96" t="s">
        <v>497</v>
      </c>
      <c r="B96" s="1" t="s">
        <v>101</v>
      </c>
      <c r="C96" t="str">
        <f t="shared" ca="1" si="32"/>
        <v>NPC1</v>
      </c>
      <c r="D96" t="str">
        <f t="shared" ca="1" si="33"/>
        <v>Northstone Power</v>
      </c>
      <c r="E96" s="31">
        <f ca="1">'Module C Corrected'!CW96-'Module C Initial'!CW96</f>
        <v>0</v>
      </c>
      <c r="F96" s="31">
        <f ca="1">'Module C Corrected'!CX96-'Module C Initial'!CX96</f>
        <v>0</v>
      </c>
      <c r="G96" s="31">
        <f ca="1">'Module C Corrected'!CY96-'Module C Initial'!CY96</f>
        <v>0</v>
      </c>
      <c r="H96" s="31">
        <f ca="1">'Module C Corrected'!CZ96-'Module C Initial'!CZ96</f>
        <v>0</v>
      </c>
      <c r="I96" s="31">
        <f ca="1">'Module C Corrected'!DA96-'Module C Initial'!DA96</f>
        <v>0</v>
      </c>
      <c r="J96" s="31">
        <f ca="1">'Module C Corrected'!DB96-'Module C Initial'!DB96</f>
        <v>0</v>
      </c>
      <c r="K96" s="31">
        <f ca="1">'Module C Corrected'!DC96-'Module C Initial'!DC96</f>
        <v>0</v>
      </c>
      <c r="L96" s="31">
        <f ca="1">'Module C Corrected'!DD96-'Module C Initial'!DD96</f>
        <v>0</v>
      </c>
      <c r="M96" s="31">
        <f ca="1">'Module C Corrected'!DE96-'Module C Initial'!DE96</f>
        <v>0</v>
      </c>
      <c r="N96" s="31">
        <f ca="1">'Module C Corrected'!DF96-'Module C Initial'!DF96</f>
        <v>0</v>
      </c>
      <c r="O96" s="31">
        <f ca="1">'Module C Corrected'!DG96-'Module C Initial'!DG96</f>
        <v>0</v>
      </c>
      <c r="P96" s="31">
        <f ca="1">'Module C Corrected'!DH96-'Module C Initial'!DH96</f>
        <v>0</v>
      </c>
      <c r="Q96" s="32">
        <f ca="1">'Module C Corrected'!DI96-'Module C Initial'!DI96</f>
        <v>0</v>
      </c>
      <c r="R96" s="32">
        <f ca="1">'Module C Corrected'!DJ96-'Module C Initial'!DJ96</f>
        <v>0</v>
      </c>
      <c r="S96" s="32">
        <f ca="1">'Module C Corrected'!DK96-'Module C Initial'!DK96</f>
        <v>0</v>
      </c>
      <c r="T96" s="32">
        <f ca="1">'Module C Corrected'!DL96-'Module C Initial'!DL96</f>
        <v>0</v>
      </c>
      <c r="U96" s="32">
        <f ca="1">'Module C Corrected'!DM96-'Module C Initial'!DM96</f>
        <v>0</v>
      </c>
      <c r="V96" s="32">
        <f ca="1">'Module C Corrected'!DN96-'Module C Initial'!DN96</f>
        <v>0</v>
      </c>
      <c r="W96" s="32">
        <f ca="1">'Module C Corrected'!DO96-'Module C Initial'!DO96</f>
        <v>0</v>
      </c>
      <c r="X96" s="32">
        <f ca="1">'Module C Corrected'!DP96-'Module C Initial'!DP96</f>
        <v>0</v>
      </c>
      <c r="Y96" s="32">
        <f ca="1">'Module C Corrected'!DQ96-'Module C Initial'!DQ96</f>
        <v>0</v>
      </c>
      <c r="Z96" s="32">
        <f ca="1">'Module C Corrected'!DR96-'Module C Initial'!DR96</f>
        <v>0</v>
      </c>
      <c r="AA96" s="32">
        <f ca="1">'Module C Corrected'!DS96-'Module C Initial'!DS96</f>
        <v>0</v>
      </c>
      <c r="AB96" s="32">
        <f ca="1">'Module C Corrected'!DT96-'Module C Initial'!DT96</f>
        <v>0</v>
      </c>
      <c r="AC96" s="31">
        <f ca="1">'Module C Corrected'!DU96-'Module C Initial'!DU96</f>
        <v>0</v>
      </c>
      <c r="AD96" s="31">
        <f ca="1">'Module C Corrected'!DV96-'Module C Initial'!DV96</f>
        <v>0</v>
      </c>
      <c r="AE96" s="31">
        <f ca="1">'Module C Corrected'!DW96-'Module C Initial'!DW96</f>
        <v>0</v>
      </c>
      <c r="AF96" s="31">
        <f ca="1">'Module C Corrected'!DX96-'Module C Initial'!DX96</f>
        <v>0</v>
      </c>
      <c r="AG96" s="31">
        <f ca="1">'Module C Corrected'!DY96-'Module C Initial'!DY96</f>
        <v>0</v>
      </c>
      <c r="AH96" s="31">
        <f ca="1">'Module C Corrected'!DZ96-'Module C Initial'!DZ96</f>
        <v>0</v>
      </c>
      <c r="AI96" s="31">
        <f ca="1">'Module C Corrected'!EA96-'Module C Initial'!EA96</f>
        <v>0</v>
      </c>
      <c r="AJ96" s="31">
        <f ca="1">'Module C Corrected'!EB96-'Module C Initial'!EB96</f>
        <v>0</v>
      </c>
      <c r="AK96" s="31">
        <f ca="1">'Module C Corrected'!EC96-'Module C Initial'!EC96</f>
        <v>0</v>
      </c>
      <c r="AL96" s="31">
        <f ca="1">'Module C Corrected'!ED96-'Module C Initial'!ED96</f>
        <v>0</v>
      </c>
      <c r="AM96" s="31">
        <f ca="1">'Module C Corrected'!EE96-'Module C Initial'!EE96</f>
        <v>0</v>
      </c>
      <c r="AN96" s="31">
        <f ca="1">'Module C Corrected'!EF96-'Module C Initial'!EF96</f>
        <v>0</v>
      </c>
      <c r="AO96" s="32">
        <f t="shared" ca="1" si="31"/>
        <v>0</v>
      </c>
      <c r="AP96" s="32">
        <f t="shared" ca="1" si="31"/>
        <v>0</v>
      </c>
      <c r="AQ96" s="32">
        <f t="shared" ca="1" si="31"/>
        <v>0</v>
      </c>
      <c r="AR96" s="32">
        <f t="shared" ca="1" si="31"/>
        <v>0</v>
      </c>
      <c r="AS96" s="32">
        <f t="shared" ca="1" si="31"/>
        <v>0</v>
      </c>
      <c r="AT96" s="32">
        <f t="shared" ca="1" si="31"/>
        <v>0</v>
      </c>
      <c r="AU96" s="32">
        <f t="shared" ca="1" si="58"/>
        <v>0</v>
      </c>
      <c r="AV96" s="32">
        <f t="shared" ca="1" si="58"/>
        <v>0</v>
      </c>
      <c r="AW96" s="32">
        <f t="shared" ca="1" si="58"/>
        <v>0</v>
      </c>
      <c r="AX96" s="32">
        <f t="shared" ca="1" si="58"/>
        <v>0</v>
      </c>
      <c r="AY96" s="32">
        <f t="shared" ca="1" si="58"/>
        <v>0</v>
      </c>
      <c r="AZ96" s="32">
        <f t="shared" ca="1" si="58"/>
        <v>0</v>
      </c>
      <c r="BA96" s="31">
        <f t="shared" ca="1" si="56"/>
        <v>0</v>
      </c>
      <c r="BB96" s="31">
        <f t="shared" ca="1" si="34"/>
        <v>0</v>
      </c>
      <c r="BC96" s="31">
        <f t="shared" ca="1" si="35"/>
        <v>0</v>
      </c>
      <c r="BD96" s="31">
        <f t="shared" ca="1" si="36"/>
        <v>0</v>
      </c>
      <c r="BE96" s="31">
        <f t="shared" ca="1" si="37"/>
        <v>0</v>
      </c>
      <c r="BF96" s="31">
        <f t="shared" ca="1" si="38"/>
        <v>0</v>
      </c>
      <c r="BG96" s="31">
        <f t="shared" ca="1" si="39"/>
        <v>0</v>
      </c>
      <c r="BH96" s="31">
        <f t="shared" ca="1" si="40"/>
        <v>0</v>
      </c>
      <c r="BI96" s="31">
        <f t="shared" ca="1" si="41"/>
        <v>0</v>
      </c>
      <c r="BJ96" s="31">
        <f t="shared" ca="1" si="42"/>
        <v>0</v>
      </c>
      <c r="BK96" s="31">
        <f t="shared" ca="1" si="43"/>
        <v>0</v>
      </c>
      <c r="BL96" s="31">
        <f t="shared" ca="1" si="44"/>
        <v>0</v>
      </c>
      <c r="BM96" s="32">
        <f t="shared" ca="1" si="57"/>
        <v>0</v>
      </c>
      <c r="BN96" s="32">
        <f t="shared" ca="1" si="45"/>
        <v>0</v>
      </c>
      <c r="BO96" s="32">
        <f t="shared" ca="1" si="46"/>
        <v>0</v>
      </c>
      <c r="BP96" s="32">
        <f t="shared" ca="1" si="47"/>
        <v>0</v>
      </c>
      <c r="BQ96" s="32">
        <f t="shared" ca="1" si="48"/>
        <v>0</v>
      </c>
      <c r="BR96" s="32">
        <f t="shared" ca="1" si="49"/>
        <v>0</v>
      </c>
      <c r="BS96" s="32">
        <f t="shared" ca="1" si="50"/>
        <v>0</v>
      </c>
      <c r="BT96" s="32">
        <f t="shared" ca="1" si="51"/>
        <v>0</v>
      </c>
      <c r="BU96" s="32">
        <f t="shared" ca="1" si="52"/>
        <v>0</v>
      </c>
      <c r="BV96" s="32">
        <f t="shared" ca="1" si="53"/>
        <v>0</v>
      </c>
      <c r="BW96" s="32">
        <f t="shared" ca="1" si="54"/>
        <v>0</v>
      </c>
      <c r="BX96" s="32">
        <f t="shared" ca="1" si="55"/>
        <v>0</v>
      </c>
    </row>
    <row r="97" spans="1:76" x14ac:dyDescent="0.25">
      <c r="A97" t="s">
        <v>498</v>
      </c>
      <c r="B97" s="1" t="s">
        <v>82</v>
      </c>
      <c r="C97" t="str">
        <f t="shared" ca="1" si="32"/>
        <v>NPP1</v>
      </c>
      <c r="D97" t="str">
        <f t="shared" ca="1" si="33"/>
        <v>Northern Prairie Power Project</v>
      </c>
      <c r="E97" s="31">
        <f ca="1">'Module C Corrected'!CW97-'Module C Initial'!CW97</f>
        <v>0</v>
      </c>
      <c r="F97" s="31">
        <f ca="1">'Module C Corrected'!CX97-'Module C Initial'!CX97</f>
        <v>0</v>
      </c>
      <c r="G97" s="31">
        <f ca="1">'Module C Corrected'!CY97-'Module C Initial'!CY97</f>
        <v>0</v>
      </c>
      <c r="H97" s="31">
        <f ca="1">'Module C Corrected'!CZ97-'Module C Initial'!CZ97</f>
        <v>0</v>
      </c>
      <c r="I97" s="31">
        <f ca="1">'Module C Corrected'!DA97-'Module C Initial'!DA97</f>
        <v>0</v>
      </c>
      <c r="J97" s="31">
        <f ca="1">'Module C Corrected'!DB97-'Module C Initial'!DB97</f>
        <v>0</v>
      </c>
      <c r="K97" s="31">
        <f ca="1">'Module C Corrected'!DC97-'Module C Initial'!DC97</f>
        <v>0</v>
      </c>
      <c r="L97" s="31">
        <f ca="1">'Module C Corrected'!DD97-'Module C Initial'!DD97</f>
        <v>0</v>
      </c>
      <c r="M97" s="31">
        <f ca="1">'Module C Corrected'!DE97-'Module C Initial'!DE97</f>
        <v>0</v>
      </c>
      <c r="N97" s="31">
        <f ca="1">'Module C Corrected'!DF97-'Module C Initial'!DF97</f>
        <v>0</v>
      </c>
      <c r="O97" s="31">
        <f ca="1">'Module C Corrected'!DG97-'Module C Initial'!DG97</f>
        <v>0</v>
      </c>
      <c r="P97" s="31">
        <f ca="1">'Module C Corrected'!DH97-'Module C Initial'!DH97</f>
        <v>0</v>
      </c>
      <c r="Q97" s="32">
        <f ca="1">'Module C Corrected'!DI97-'Module C Initial'!DI97</f>
        <v>0</v>
      </c>
      <c r="R97" s="32">
        <f ca="1">'Module C Corrected'!DJ97-'Module C Initial'!DJ97</f>
        <v>0</v>
      </c>
      <c r="S97" s="32">
        <f ca="1">'Module C Corrected'!DK97-'Module C Initial'!DK97</f>
        <v>0</v>
      </c>
      <c r="T97" s="32">
        <f ca="1">'Module C Corrected'!DL97-'Module C Initial'!DL97</f>
        <v>0</v>
      </c>
      <c r="U97" s="32">
        <f ca="1">'Module C Corrected'!DM97-'Module C Initial'!DM97</f>
        <v>0</v>
      </c>
      <c r="V97" s="32">
        <f ca="1">'Module C Corrected'!DN97-'Module C Initial'!DN97</f>
        <v>0</v>
      </c>
      <c r="W97" s="32">
        <f ca="1">'Module C Corrected'!DO97-'Module C Initial'!DO97</f>
        <v>0</v>
      </c>
      <c r="X97" s="32">
        <f ca="1">'Module C Corrected'!DP97-'Module C Initial'!DP97</f>
        <v>0</v>
      </c>
      <c r="Y97" s="32">
        <f ca="1">'Module C Corrected'!DQ97-'Module C Initial'!DQ97</f>
        <v>0</v>
      </c>
      <c r="Z97" s="32">
        <f ca="1">'Module C Corrected'!DR97-'Module C Initial'!DR97</f>
        <v>0</v>
      </c>
      <c r="AA97" s="32">
        <f ca="1">'Module C Corrected'!DS97-'Module C Initial'!DS97</f>
        <v>0</v>
      </c>
      <c r="AB97" s="32">
        <f ca="1">'Module C Corrected'!DT97-'Module C Initial'!DT97</f>
        <v>0</v>
      </c>
      <c r="AC97" s="31">
        <f ca="1">'Module C Corrected'!DU97-'Module C Initial'!DU97</f>
        <v>0</v>
      </c>
      <c r="AD97" s="31">
        <f ca="1">'Module C Corrected'!DV97-'Module C Initial'!DV97</f>
        <v>0</v>
      </c>
      <c r="AE97" s="31">
        <f ca="1">'Module C Corrected'!DW97-'Module C Initial'!DW97</f>
        <v>0</v>
      </c>
      <c r="AF97" s="31">
        <f ca="1">'Module C Corrected'!DX97-'Module C Initial'!DX97</f>
        <v>0</v>
      </c>
      <c r="AG97" s="31">
        <f ca="1">'Module C Corrected'!DY97-'Module C Initial'!DY97</f>
        <v>0</v>
      </c>
      <c r="AH97" s="31">
        <f ca="1">'Module C Corrected'!DZ97-'Module C Initial'!DZ97</f>
        <v>0</v>
      </c>
      <c r="AI97" s="31">
        <f ca="1">'Module C Corrected'!EA97-'Module C Initial'!EA97</f>
        <v>0</v>
      </c>
      <c r="AJ97" s="31">
        <f ca="1">'Module C Corrected'!EB97-'Module C Initial'!EB97</f>
        <v>0</v>
      </c>
      <c r="AK97" s="31">
        <f ca="1">'Module C Corrected'!EC97-'Module C Initial'!EC97</f>
        <v>0</v>
      </c>
      <c r="AL97" s="31">
        <f ca="1">'Module C Corrected'!ED97-'Module C Initial'!ED97</f>
        <v>0</v>
      </c>
      <c r="AM97" s="31">
        <f ca="1">'Module C Corrected'!EE97-'Module C Initial'!EE97</f>
        <v>0</v>
      </c>
      <c r="AN97" s="31">
        <f ca="1">'Module C Corrected'!EF97-'Module C Initial'!EF97</f>
        <v>0</v>
      </c>
      <c r="AO97" s="32">
        <f t="shared" ca="1" si="31"/>
        <v>0</v>
      </c>
      <c r="AP97" s="32">
        <f t="shared" ca="1" si="31"/>
        <v>0</v>
      </c>
      <c r="AQ97" s="32">
        <f t="shared" ca="1" si="31"/>
        <v>0</v>
      </c>
      <c r="AR97" s="32">
        <f t="shared" ca="1" si="31"/>
        <v>0</v>
      </c>
      <c r="AS97" s="32">
        <f t="shared" ca="1" si="31"/>
        <v>0</v>
      </c>
      <c r="AT97" s="32">
        <f t="shared" ca="1" si="31"/>
        <v>0</v>
      </c>
      <c r="AU97" s="32">
        <f t="shared" ca="1" si="58"/>
        <v>0</v>
      </c>
      <c r="AV97" s="32">
        <f t="shared" ca="1" si="58"/>
        <v>0</v>
      </c>
      <c r="AW97" s="32">
        <f t="shared" ca="1" si="58"/>
        <v>0</v>
      </c>
      <c r="AX97" s="32">
        <f t="shared" ca="1" si="58"/>
        <v>0</v>
      </c>
      <c r="AY97" s="32">
        <f t="shared" ca="1" si="58"/>
        <v>0</v>
      </c>
      <c r="AZ97" s="32">
        <f t="shared" ca="1" si="58"/>
        <v>0</v>
      </c>
      <c r="BA97" s="31">
        <f t="shared" ca="1" si="56"/>
        <v>0</v>
      </c>
      <c r="BB97" s="31">
        <f t="shared" ca="1" si="34"/>
        <v>0</v>
      </c>
      <c r="BC97" s="31">
        <f t="shared" ca="1" si="35"/>
        <v>0</v>
      </c>
      <c r="BD97" s="31">
        <f t="shared" ca="1" si="36"/>
        <v>0</v>
      </c>
      <c r="BE97" s="31">
        <f t="shared" ca="1" si="37"/>
        <v>0</v>
      </c>
      <c r="BF97" s="31">
        <f t="shared" ca="1" si="38"/>
        <v>0</v>
      </c>
      <c r="BG97" s="31">
        <f t="shared" ca="1" si="39"/>
        <v>0</v>
      </c>
      <c r="BH97" s="31">
        <f t="shared" ca="1" si="40"/>
        <v>0</v>
      </c>
      <c r="BI97" s="31">
        <f t="shared" ca="1" si="41"/>
        <v>0</v>
      </c>
      <c r="BJ97" s="31">
        <f t="shared" ca="1" si="42"/>
        <v>0</v>
      </c>
      <c r="BK97" s="31">
        <f t="shared" ca="1" si="43"/>
        <v>0</v>
      </c>
      <c r="BL97" s="31">
        <f t="shared" ca="1" si="44"/>
        <v>0</v>
      </c>
      <c r="BM97" s="32">
        <f t="shared" ca="1" si="57"/>
        <v>0</v>
      </c>
      <c r="BN97" s="32">
        <f t="shared" ca="1" si="45"/>
        <v>0</v>
      </c>
      <c r="BO97" s="32">
        <f t="shared" ca="1" si="46"/>
        <v>0</v>
      </c>
      <c r="BP97" s="32">
        <f t="shared" ca="1" si="47"/>
        <v>0</v>
      </c>
      <c r="BQ97" s="32">
        <f t="shared" ca="1" si="48"/>
        <v>0</v>
      </c>
      <c r="BR97" s="32">
        <f t="shared" ca="1" si="49"/>
        <v>0</v>
      </c>
      <c r="BS97" s="32">
        <f t="shared" ca="1" si="50"/>
        <v>0</v>
      </c>
      <c r="BT97" s="32">
        <f t="shared" ca="1" si="51"/>
        <v>0</v>
      </c>
      <c r="BU97" s="32">
        <f t="shared" ca="1" si="52"/>
        <v>0</v>
      </c>
      <c r="BV97" s="32">
        <f t="shared" ca="1" si="53"/>
        <v>0</v>
      </c>
      <c r="BW97" s="32">
        <f t="shared" ca="1" si="54"/>
        <v>0</v>
      </c>
      <c r="BX97" s="32">
        <f t="shared" ca="1" si="55"/>
        <v>0</v>
      </c>
    </row>
    <row r="98" spans="1:76" x14ac:dyDescent="0.25">
      <c r="A98" t="s">
        <v>499</v>
      </c>
      <c r="B98" s="1" t="s">
        <v>102</v>
      </c>
      <c r="C98" t="str">
        <f t="shared" ca="1" si="32"/>
        <v>NRG3</v>
      </c>
      <c r="D98" t="str">
        <f t="shared" ca="1" si="33"/>
        <v>NRGreen</v>
      </c>
      <c r="E98" s="31">
        <f ca="1">'Module C Corrected'!CW98-'Module C Initial'!CW98</f>
        <v>0</v>
      </c>
      <c r="F98" s="31">
        <f ca="1">'Module C Corrected'!CX98-'Module C Initial'!CX98</f>
        <v>9.9999999999999985E-3</v>
      </c>
      <c r="G98" s="31">
        <f ca="1">'Module C Corrected'!CY98-'Module C Initial'!CY98</f>
        <v>0</v>
      </c>
      <c r="H98" s="31">
        <f ca="1">'Module C Corrected'!CZ98-'Module C Initial'!CZ98</f>
        <v>0</v>
      </c>
      <c r="I98" s="31">
        <f ca="1">'Module C Corrected'!DA98-'Module C Initial'!DA98</f>
        <v>0</v>
      </c>
      <c r="J98" s="31">
        <f ca="1">'Module C Corrected'!DB98-'Module C Initial'!DB98</f>
        <v>6.0200000000000102</v>
      </c>
      <c r="K98" s="31">
        <f ca="1">'Module C Corrected'!DC98-'Module C Initial'!DC98</f>
        <v>0</v>
      </c>
      <c r="L98" s="31">
        <f ca="1">'Module C Corrected'!DD98-'Module C Initial'!DD98</f>
        <v>0</v>
      </c>
      <c r="M98" s="31">
        <f ca="1">'Module C Corrected'!DE98-'Module C Initial'!DE98</f>
        <v>2.8199999999999861</v>
      </c>
      <c r="N98" s="31">
        <f ca="1">'Module C Corrected'!DF98-'Module C Initial'!DF98</f>
        <v>21.57000000000005</v>
      </c>
      <c r="O98" s="31">
        <f ca="1">'Module C Corrected'!DG98-'Module C Initial'!DG98</f>
        <v>32.819999999999936</v>
      </c>
      <c r="P98" s="31">
        <f ca="1">'Module C Corrected'!DH98-'Module C Initial'!DH98</f>
        <v>66.059999999999945</v>
      </c>
      <c r="Q98" s="32">
        <f ca="1">'Module C Corrected'!DI98-'Module C Initial'!DI98</f>
        <v>0</v>
      </c>
      <c r="R98" s="32">
        <f ca="1">'Module C Corrected'!DJ98-'Module C Initial'!DJ98</f>
        <v>0</v>
      </c>
      <c r="S98" s="32">
        <f ca="1">'Module C Corrected'!DK98-'Module C Initial'!DK98</f>
        <v>0</v>
      </c>
      <c r="T98" s="32">
        <f ca="1">'Module C Corrected'!DL98-'Module C Initial'!DL98</f>
        <v>0</v>
      </c>
      <c r="U98" s="32">
        <f ca="1">'Module C Corrected'!DM98-'Module C Initial'!DM98</f>
        <v>0</v>
      </c>
      <c r="V98" s="32">
        <f ca="1">'Module C Corrected'!DN98-'Module C Initial'!DN98</f>
        <v>0.30999999999999872</v>
      </c>
      <c r="W98" s="32">
        <f ca="1">'Module C Corrected'!DO98-'Module C Initial'!DO98</f>
        <v>0</v>
      </c>
      <c r="X98" s="32">
        <f ca="1">'Module C Corrected'!DP98-'Module C Initial'!DP98</f>
        <v>0</v>
      </c>
      <c r="Y98" s="32">
        <f ca="1">'Module C Corrected'!DQ98-'Module C Initial'!DQ98</f>
        <v>0.13999999999999968</v>
      </c>
      <c r="Z98" s="32">
        <f ca="1">'Module C Corrected'!DR98-'Module C Initial'!DR98</f>
        <v>1.08</v>
      </c>
      <c r="AA98" s="32">
        <f ca="1">'Module C Corrected'!DS98-'Module C Initial'!DS98</f>
        <v>1.639999999999997</v>
      </c>
      <c r="AB98" s="32">
        <f ca="1">'Module C Corrected'!DT98-'Module C Initial'!DT98</f>
        <v>3.3100000000000023</v>
      </c>
      <c r="AC98" s="31">
        <f ca="1">'Module C Corrected'!DU98-'Module C Initial'!DU98</f>
        <v>0</v>
      </c>
      <c r="AD98" s="31">
        <f ca="1">'Module C Corrected'!DV98-'Module C Initial'!DV98</f>
        <v>0.01</v>
      </c>
      <c r="AE98" s="31">
        <f ca="1">'Module C Corrected'!DW98-'Module C Initial'!DW98</f>
        <v>0</v>
      </c>
      <c r="AF98" s="31">
        <f ca="1">'Module C Corrected'!DX98-'Module C Initial'!DX98</f>
        <v>0</v>
      </c>
      <c r="AG98" s="31">
        <f ca="1">'Module C Corrected'!DY98-'Module C Initial'!DY98</f>
        <v>0</v>
      </c>
      <c r="AH98" s="31">
        <f ca="1">'Module C Corrected'!DZ98-'Module C Initial'!DZ98</f>
        <v>1.0500000000000007</v>
      </c>
      <c r="AI98" s="31">
        <f ca="1">'Module C Corrected'!EA98-'Module C Initial'!EA98</f>
        <v>0</v>
      </c>
      <c r="AJ98" s="31">
        <f ca="1">'Module C Corrected'!EB98-'Module C Initial'!EB98</f>
        <v>0</v>
      </c>
      <c r="AK98" s="31">
        <f ca="1">'Module C Corrected'!EC98-'Module C Initial'!EC98</f>
        <v>0.47000000000000064</v>
      </c>
      <c r="AL98" s="31">
        <f ca="1">'Module C Corrected'!ED98-'Module C Initial'!ED98</f>
        <v>3.5700000000000003</v>
      </c>
      <c r="AM98" s="31">
        <f ca="1">'Module C Corrected'!EE98-'Module C Initial'!EE98</f>
        <v>5.3700000000000045</v>
      </c>
      <c r="AN98" s="31">
        <f ca="1">'Module C Corrected'!EF98-'Module C Initial'!EF98</f>
        <v>10.650000000000006</v>
      </c>
      <c r="AO98" s="32">
        <f t="shared" ca="1" si="31"/>
        <v>0</v>
      </c>
      <c r="AP98" s="32">
        <f t="shared" ca="1" si="31"/>
        <v>1.9999999999999997E-2</v>
      </c>
      <c r="AQ98" s="32">
        <f t="shared" ca="1" si="31"/>
        <v>0</v>
      </c>
      <c r="AR98" s="32">
        <f t="shared" ca="1" si="31"/>
        <v>0</v>
      </c>
      <c r="AS98" s="32">
        <f t="shared" ca="1" si="31"/>
        <v>0</v>
      </c>
      <c r="AT98" s="32">
        <f t="shared" ca="1" si="31"/>
        <v>7.3800000000000097</v>
      </c>
      <c r="AU98" s="32">
        <f t="shared" ca="1" si="58"/>
        <v>0</v>
      </c>
      <c r="AV98" s="32">
        <f t="shared" ca="1" si="58"/>
        <v>0</v>
      </c>
      <c r="AW98" s="32">
        <f t="shared" ca="1" si="58"/>
        <v>3.4299999999999864</v>
      </c>
      <c r="AX98" s="32">
        <f t="shared" ca="1" si="58"/>
        <v>26.220000000000049</v>
      </c>
      <c r="AY98" s="32">
        <f t="shared" ca="1" si="58"/>
        <v>39.829999999999941</v>
      </c>
      <c r="AZ98" s="32">
        <f t="shared" ca="1" si="58"/>
        <v>80.019999999999953</v>
      </c>
      <c r="BA98" s="31">
        <f t="shared" ca="1" si="56"/>
        <v>0</v>
      </c>
      <c r="BB98" s="31">
        <f t="shared" ca="1" si="34"/>
        <v>0</v>
      </c>
      <c r="BC98" s="31">
        <f t="shared" ca="1" si="35"/>
        <v>0</v>
      </c>
      <c r="BD98" s="31">
        <f t="shared" ca="1" si="36"/>
        <v>0</v>
      </c>
      <c r="BE98" s="31">
        <f t="shared" ca="1" si="37"/>
        <v>0</v>
      </c>
      <c r="BF98" s="31">
        <f t="shared" ca="1" si="38"/>
        <v>0.12</v>
      </c>
      <c r="BG98" s="31">
        <f t="shared" ca="1" si="39"/>
        <v>0</v>
      </c>
      <c r="BH98" s="31">
        <f t="shared" ca="1" si="40"/>
        <v>0</v>
      </c>
      <c r="BI98" s="31">
        <f t="shared" ca="1" si="41"/>
        <v>0.06</v>
      </c>
      <c r="BJ98" s="31">
        <f t="shared" ca="1" si="42"/>
        <v>0.43</v>
      </c>
      <c r="BK98" s="31">
        <f t="shared" ca="1" si="43"/>
        <v>0.66</v>
      </c>
      <c r="BL98" s="31">
        <f t="shared" ca="1" si="44"/>
        <v>1.32</v>
      </c>
      <c r="BM98" s="32">
        <f t="shared" ca="1" si="57"/>
        <v>0</v>
      </c>
      <c r="BN98" s="32">
        <f t="shared" ca="1" si="45"/>
        <v>1.9999999999999997E-2</v>
      </c>
      <c r="BO98" s="32">
        <f t="shared" ca="1" si="46"/>
        <v>0</v>
      </c>
      <c r="BP98" s="32">
        <f t="shared" ca="1" si="47"/>
        <v>0</v>
      </c>
      <c r="BQ98" s="32">
        <f t="shared" ca="1" si="48"/>
        <v>0</v>
      </c>
      <c r="BR98" s="32">
        <f t="shared" ca="1" si="49"/>
        <v>7.5000000000000098</v>
      </c>
      <c r="BS98" s="32">
        <f t="shared" ca="1" si="50"/>
        <v>0</v>
      </c>
      <c r="BT98" s="32">
        <f t="shared" ca="1" si="51"/>
        <v>0</v>
      </c>
      <c r="BU98" s="32">
        <f t="shared" ca="1" si="52"/>
        <v>3.4899999999999864</v>
      </c>
      <c r="BV98" s="32">
        <f t="shared" ca="1" si="53"/>
        <v>26.650000000000048</v>
      </c>
      <c r="BW98" s="32">
        <f t="shared" ca="1" si="54"/>
        <v>40.489999999999938</v>
      </c>
      <c r="BX98" s="32">
        <f t="shared" ca="1" si="55"/>
        <v>81.339999999999947</v>
      </c>
    </row>
    <row r="99" spans="1:76" x14ac:dyDescent="0.25">
      <c r="A99" t="s">
        <v>500</v>
      </c>
      <c r="B99" s="1" t="s">
        <v>103</v>
      </c>
      <c r="C99" t="str">
        <f t="shared" ca="1" si="32"/>
        <v>NX01</v>
      </c>
      <c r="D99" t="str">
        <f t="shared" ca="1" si="33"/>
        <v>Nexen Balzac</v>
      </c>
      <c r="E99" s="31">
        <f ca="1">'Module C Corrected'!CW99-'Module C Initial'!CW99</f>
        <v>-645.8799999999901</v>
      </c>
      <c r="F99" s="31">
        <f ca="1">'Module C Corrected'!CX99-'Module C Initial'!CX99</f>
        <v>-1927.5100000000093</v>
      </c>
      <c r="G99" s="31">
        <f ca="1">'Module C Corrected'!CY99-'Module C Initial'!CY99</f>
        <v>-498.54000000000087</v>
      </c>
      <c r="H99" s="31">
        <f ca="1">'Module C Corrected'!CZ99-'Module C Initial'!CZ99</f>
        <v>-168.13000000000102</v>
      </c>
      <c r="I99" s="31">
        <f ca="1">'Module C Corrected'!DA99-'Module C Initial'!DA99</f>
        <v>-802.4600000000064</v>
      </c>
      <c r="J99" s="31">
        <f ca="1">'Module C Corrected'!DB99-'Module C Initial'!DB99</f>
        <v>-500.63999999999942</v>
      </c>
      <c r="K99" s="31">
        <f ca="1">'Module C Corrected'!DC99-'Module C Initial'!DC99</f>
        <v>-2318.7700000000186</v>
      </c>
      <c r="L99" s="31">
        <f ca="1">'Module C Corrected'!DD99-'Module C Initial'!DD99</f>
        <v>-634.72000000000116</v>
      </c>
      <c r="M99" s="31">
        <f ca="1">'Module C Corrected'!DE99-'Module C Initial'!DE99</f>
        <v>-47.300000000000182</v>
      </c>
      <c r="N99" s="31">
        <f ca="1">'Module C Corrected'!DF99-'Module C Initial'!DF99</f>
        <v>-145.79000000000087</v>
      </c>
      <c r="O99" s="31">
        <f ca="1">'Module C Corrected'!DG99-'Module C Initial'!DG99</f>
        <v>-490.43000000000029</v>
      </c>
      <c r="P99" s="31">
        <f ca="1">'Module C Corrected'!DH99-'Module C Initial'!DH99</f>
        <v>-199.55000000000291</v>
      </c>
      <c r="Q99" s="32">
        <f ca="1">'Module C Corrected'!DI99-'Module C Initial'!DI99</f>
        <v>-32.289999999999964</v>
      </c>
      <c r="R99" s="32">
        <f ca="1">'Module C Corrected'!DJ99-'Module C Initial'!DJ99</f>
        <v>-96.3700000000008</v>
      </c>
      <c r="S99" s="32">
        <f ca="1">'Module C Corrected'!DK99-'Module C Initial'!DK99</f>
        <v>-24.929999999999836</v>
      </c>
      <c r="T99" s="32">
        <f ca="1">'Module C Corrected'!DL99-'Module C Initial'!DL99</f>
        <v>-8.4099999999999682</v>
      </c>
      <c r="U99" s="32">
        <f ca="1">'Module C Corrected'!DM99-'Module C Initial'!DM99</f>
        <v>-40.130000000000109</v>
      </c>
      <c r="V99" s="32">
        <f ca="1">'Module C Corrected'!DN99-'Module C Initial'!DN99</f>
        <v>-25.039999999999964</v>
      </c>
      <c r="W99" s="32">
        <f ca="1">'Module C Corrected'!DO99-'Module C Initial'!DO99</f>
        <v>-115.93999999999869</v>
      </c>
      <c r="X99" s="32">
        <f ca="1">'Module C Corrected'!DP99-'Module C Initial'!DP99</f>
        <v>-31.730000000000018</v>
      </c>
      <c r="Y99" s="32">
        <f ca="1">'Module C Corrected'!DQ99-'Module C Initial'!DQ99</f>
        <v>-2.3700000000000045</v>
      </c>
      <c r="Z99" s="32">
        <f ca="1">'Module C Corrected'!DR99-'Module C Initial'!DR99</f>
        <v>-7.2799999999999727</v>
      </c>
      <c r="AA99" s="32">
        <f ca="1">'Module C Corrected'!DS99-'Module C Initial'!DS99</f>
        <v>-24.519999999999982</v>
      </c>
      <c r="AB99" s="32">
        <f ca="1">'Module C Corrected'!DT99-'Module C Initial'!DT99</f>
        <v>-9.9699999999997999</v>
      </c>
      <c r="AC99" s="31">
        <f ca="1">'Module C Corrected'!DU99-'Module C Initial'!DU99</f>
        <v>-120.39999999999964</v>
      </c>
      <c r="AD99" s="31">
        <f ca="1">'Module C Corrected'!DV99-'Module C Initial'!DV99</f>
        <v>-354.81999999999971</v>
      </c>
      <c r="AE99" s="31">
        <f ca="1">'Module C Corrected'!DW99-'Module C Initial'!DW99</f>
        <v>-90.719999999999345</v>
      </c>
      <c r="AF99" s="31">
        <f ca="1">'Module C Corrected'!DX99-'Module C Initial'!DX99</f>
        <v>-30.200000000000273</v>
      </c>
      <c r="AG99" s="31">
        <f ca="1">'Module C Corrected'!DY99-'Module C Initial'!DY99</f>
        <v>-142.32999999999993</v>
      </c>
      <c r="AH99" s="31">
        <f ca="1">'Module C Corrected'!DZ99-'Module C Initial'!DZ99</f>
        <v>-87.6299999999992</v>
      </c>
      <c r="AI99" s="31">
        <f ca="1">'Module C Corrected'!EA99-'Module C Initial'!EA99</f>
        <v>-400.63000000000466</v>
      </c>
      <c r="AJ99" s="31">
        <f ca="1">'Module C Corrected'!EB99-'Module C Initial'!EB99</f>
        <v>-108.18000000000029</v>
      </c>
      <c r="AK99" s="31">
        <f ca="1">'Module C Corrected'!EC99-'Module C Initial'!EC99</f>
        <v>-7.9500000000000455</v>
      </c>
      <c r="AL99" s="31">
        <f ca="1">'Module C Corrected'!ED99-'Module C Initial'!ED99</f>
        <v>-24.179999999999836</v>
      </c>
      <c r="AM99" s="31">
        <f ca="1">'Module C Corrected'!EE99-'Module C Initial'!EE99</f>
        <v>-80.190000000000509</v>
      </c>
      <c r="AN99" s="31">
        <f ca="1">'Module C Corrected'!EF99-'Module C Initial'!EF99</f>
        <v>-32.170000000000073</v>
      </c>
      <c r="AO99" s="32">
        <f t="shared" ca="1" si="31"/>
        <v>-798.5699999999897</v>
      </c>
      <c r="AP99" s="32">
        <f t="shared" ca="1" si="31"/>
        <v>-2378.7000000000098</v>
      </c>
      <c r="AQ99" s="32">
        <f t="shared" ca="1" si="31"/>
        <v>-614.19000000000005</v>
      </c>
      <c r="AR99" s="32">
        <f t="shared" ca="1" si="31"/>
        <v>-206.74000000000126</v>
      </c>
      <c r="AS99" s="32">
        <f t="shared" ca="1" si="31"/>
        <v>-984.92000000000644</v>
      </c>
      <c r="AT99" s="32">
        <f t="shared" ca="1" si="31"/>
        <v>-613.30999999999858</v>
      </c>
      <c r="AU99" s="32">
        <f t="shared" ca="1" si="58"/>
        <v>-2835.340000000022</v>
      </c>
      <c r="AV99" s="32">
        <f t="shared" ca="1" si="58"/>
        <v>-774.63000000000147</v>
      </c>
      <c r="AW99" s="32">
        <f t="shared" ca="1" si="58"/>
        <v>-57.620000000000232</v>
      </c>
      <c r="AX99" s="32">
        <f t="shared" ca="1" si="58"/>
        <v>-177.25000000000068</v>
      </c>
      <c r="AY99" s="32">
        <f t="shared" ca="1" si="58"/>
        <v>-595.14000000000078</v>
      </c>
      <c r="AZ99" s="32">
        <f t="shared" ca="1" si="58"/>
        <v>-241.69000000000278</v>
      </c>
      <c r="BA99" s="31">
        <f t="shared" ca="1" si="56"/>
        <v>-12.91</v>
      </c>
      <c r="BB99" s="31">
        <f t="shared" ca="1" si="34"/>
        <v>-38.54</v>
      </c>
      <c r="BC99" s="31">
        <f t="shared" ca="1" si="35"/>
        <v>-9.9700000000000006</v>
      </c>
      <c r="BD99" s="31">
        <f t="shared" ca="1" si="36"/>
        <v>-3.36</v>
      </c>
      <c r="BE99" s="31">
        <f t="shared" ca="1" si="37"/>
        <v>-16.05</v>
      </c>
      <c r="BF99" s="31">
        <f t="shared" ca="1" si="38"/>
        <v>-10.01</v>
      </c>
      <c r="BG99" s="31">
        <f t="shared" ca="1" si="39"/>
        <v>-46.36</v>
      </c>
      <c r="BH99" s="31">
        <f t="shared" ca="1" si="40"/>
        <v>-12.69</v>
      </c>
      <c r="BI99" s="31">
        <f t="shared" ca="1" si="41"/>
        <v>-0.95</v>
      </c>
      <c r="BJ99" s="31">
        <f t="shared" ca="1" si="42"/>
        <v>-2.92</v>
      </c>
      <c r="BK99" s="31">
        <f t="shared" ca="1" si="43"/>
        <v>-9.81</v>
      </c>
      <c r="BL99" s="31">
        <f t="shared" ca="1" si="44"/>
        <v>-3.99</v>
      </c>
      <c r="BM99" s="32">
        <f t="shared" ca="1" si="57"/>
        <v>-811.47999999998967</v>
      </c>
      <c r="BN99" s="32">
        <f t="shared" ca="1" si="45"/>
        <v>-2417.2400000000098</v>
      </c>
      <c r="BO99" s="32">
        <f t="shared" ca="1" si="46"/>
        <v>-624.16000000000008</v>
      </c>
      <c r="BP99" s="32">
        <f t="shared" ca="1" si="47"/>
        <v>-210.10000000000127</v>
      </c>
      <c r="BQ99" s="32">
        <f t="shared" ca="1" si="48"/>
        <v>-1000.9700000000064</v>
      </c>
      <c r="BR99" s="32">
        <f t="shared" ca="1" si="49"/>
        <v>-623.31999999999857</v>
      </c>
      <c r="BS99" s="32">
        <f t="shared" ca="1" si="50"/>
        <v>-2881.7000000000221</v>
      </c>
      <c r="BT99" s="32">
        <f t="shared" ca="1" si="51"/>
        <v>-787.32000000000153</v>
      </c>
      <c r="BU99" s="32">
        <f t="shared" ca="1" si="52"/>
        <v>-58.570000000000235</v>
      </c>
      <c r="BV99" s="32">
        <f t="shared" ca="1" si="53"/>
        <v>-180.17000000000067</v>
      </c>
      <c r="BW99" s="32">
        <f t="shared" ca="1" si="54"/>
        <v>-604.95000000000073</v>
      </c>
      <c r="BX99" s="32">
        <f t="shared" ca="1" si="55"/>
        <v>-245.68000000000279</v>
      </c>
    </row>
    <row r="100" spans="1:76" x14ac:dyDescent="0.25">
      <c r="A100" t="s">
        <v>500</v>
      </c>
      <c r="B100" s="1" t="s">
        <v>104</v>
      </c>
      <c r="C100" t="str">
        <f t="shared" ca="1" si="32"/>
        <v>NX02</v>
      </c>
      <c r="D100" t="str">
        <f t="shared" ca="1" si="33"/>
        <v>Nexen Long Lake Industrial System</v>
      </c>
      <c r="E100" s="31">
        <f ca="1">'Module C Corrected'!CW100-'Module C Initial'!CW100</f>
        <v>3284.0999999999767</v>
      </c>
      <c r="F100" s="31">
        <f ca="1">'Module C Corrected'!CX100-'Module C Initial'!CX100</f>
        <v>6028.4100000000035</v>
      </c>
      <c r="G100" s="31">
        <f ca="1">'Module C Corrected'!CY100-'Module C Initial'!CY100</f>
        <v>1715.4199999999983</v>
      </c>
      <c r="H100" s="31">
        <f ca="1">'Module C Corrected'!CZ100-'Module C Initial'!CZ100</f>
        <v>1289.5299999999988</v>
      </c>
      <c r="I100" s="31">
        <f ca="1">'Module C Corrected'!DA100-'Module C Initial'!DA100</f>
        <v>1437.3099999999977</v>
      </c>
      <c r="J100" s="31">
        <f ca="1">'Module C Corrected'!DB100-'Module C Initial'!DB100</f>
        <v>1150.8400000000038</v>
      </c>
      <c r="K100" s="31">
        <f ca="1">'Module C Corrected'!DC100-'Module C Initial'!DC100</f>
        <v>2735.6000000000131</v>
      </c>
      <c r="L100" s="31">
        <f ca="1">'Module C Corrected'!DD100-'Module C Initial'!DD100</f>
        <v>665.58000000000175</v>
      </c>
      <c r="M100" s="31">
        <f ca="1">'Module C Corrected'!DE100-'Module C Initial'!DE100</f>
        <v>782.21999999999753</v>
      </c>
      <c r="N100" s="31">
        <f ca="1">'Module C Corrected'!DF100-'Module C Initial'!DF100</f>
        <v>728.61999999999898</v>
      </c>
      <c r="O100" s="31">
        <f ca="1">'Module C Corrected'!DG100-'Module C Initial'!DG100</f>
        <v>1211.1299999999974</v>
      </c>
      <c r="P100" s="31">
        <f ca="1">'Module C Corrected'!DH100-'Module C Initial'!DH100</f>
        <v>1336.7799999999988</v>
      </c>
      <c r="Q100" s="32">
        <f ca="1">'Module C Corrected'!DI100-'Module C Initial'!DI100</f>
        <v>164.21000000000004</v>
      </c>
      <c r="R100" s="32">
        <f ca="1">'Module C Corrected'!DJ100-'Module C Initial'!DJ100</f>
        <v>301.42000000000007</v>
      </c>
      <c r="S100" s="32">
        <f ca="1">'Module C Corrected'!DK100-'Module C Initial'!DK100</f>
        <v>85.7800000000002</v>
      </c>
      <c r="T100" s="32">
        <f ca="1">'Module C Corrected'!DL100-'Module C Initial'!DL100</f>
        <v>64.480000000000018</v>
      </c>
      <c r="U100" s="32">
        <f ca="1">'Module C Corrected'!DM100-'Module C Initial'!DM100</f>
        <v>71.860000000000127</v>
      </c>
      <c r="V100" s="32">
        <f ca="1">'Module C Corrected'!DN100-'Module C Initial'!DN100</f>
        <v>57.549999999999955</v>
      </c>
      <c r="W100" s="32">
        <f ca="1">'Module C Corrected'!DO100-'Module C Initial'!DO100</f>
        <v>136.7800000000002</v>
      </c>
      <c r="X100" s="32">
        <f ca="1">'Module C Corrected'!DP100-'Module C Initial'!DP100</f>
        <v>33.279999999999973</v>
      </c>
      <c r="Y100" s="32">
        <f ca="1">'Module C Corrected'!DQ100-'Module C Initial'!DQ100</f>
        <v>39.110000000000014</v>
      </c>
      <c r="Z100" s="32">
        <f ca="1">'Module C Corrected'!DR100-'Module C Initial'!DR100</f>
        <v>36.42999999999995</v>
      </c>
      <c r="AA100" s="32">
        <f ca="1">'Module C Corrected'!DS100-'Module C Initial'!DS100</f>
        <v>60.560000000000173</v>
      </c>
      <c r="AB100" s="32">
        <f ca="1">'Module C Corrected'!DT100-'Module C Initial'!DT100</f>
        <v>66.839999999999918</v>
      </c>
      <c r="AC100" s="31">
        <f ca="1">'Module C Corrected'!DU100-'Module C Initial'!DU100</f>
        <v>612.20000000000073</v>
      </c>
      <c r="AD100" s="31">
        <f ca="1">'Module C Corrected'!DV100-'Module C Initial'!DV100</f>
        <v>1109.7099999999991</v>
      </c>
      <c r="AE100" s="31">
        <f ca="1">'Module C Corrected'!DW100-'Module C Initial'!DW100</f>
        <v>312.15999999999985</v>
      </c>
      <c r="AF100" s="31">
        <f ca="1">'Module C Corrected'!DX100-'Module C Initial'!DX100</f>
        <v>231.63999999999942</v>
      </c>
      <c r="AG100" s="31">
        <f ca="1">'Module C Corrected'!DY100-'Module C Initial'!DY100</f>
        <v>254.9399999999996</v>
      </c>
      <c r="AH100" s="31">
        <f ca="1">'Module C Corrected'!DZ100-'Module C Initial'!DZ100</f>
        <v>201.44000000000051</v>
      </c>
      <c r="AI100" s="31">
        <f ca="1">'Module C Corrected'!EA100-'Module C Initial'!EA100</f>
        <v>472.64999999999964</v>
      </c>
      <c r="AJ100" s="31">
        <f ca="1">'Module C Corrected'!EB100-'Module C Initial'!EB100</f>
        <v>113.44999999999982</v>
      </c>
      <c r="AK100" s="31">
        <f ca="1">'Module C Corrected'!EC100-'Module C Initial'!EC100</f>
        <v>131.49000000000024</v>
      </c>
      <c r="AL100" s="31">
        <f ca="1">'Module C Corrected'!ED100-'Module C Initial'!ED100</f>
        <v>120.84000000000015</v>
      </c>
      <c r="AM100" s="31">
        <f ca="1">'Module C Corrected'!EE100-'Module C Initial'!EE100</f>
        <v>198.02999999999975</v>
      </c>
      <c r="AN100" s="31">
        <f ca="1">'Module C Corrected'!EF100-'Module C Initial'!EF100</f>
        <v>215.5600000000004</v>
      </c>
      <c r="AO100" s="32">
        <f t="shared" ca="1" si="31"/>
        <v>4060.5099999999775</v>
      </c>
      <c r="AP100" s="32">
        <f t="shared" ca="1" si="31"/>
        <v>7439.5400000000027</v>
      </c>
      <c r="AQ100" s="32">
        <f t="shared" ca="1" si="31"/>
        <v>2113.3599999999983</v>
      </c>
      <c r="AR100" s="32">
        <f t="shared" ca="1" si="31"/>
        <v>1585.6499999999983</v>
      </c>
      <c r="AS100" s="32">
        <f t="shared" ca="1" si="31"/>
        <v>1764.1099999999974</v>
      </c>
      <c r="AT100" s="32">
        <f t="shared" ca="1" si="31"/>
        <v>1409.8300000000042</v>
      </c>
      <c r="AU100" s="32">
        <f t="shared" ca="1" si="58"/>
        <v>3345.0300000000129</v>
      </c>
      <c r="AV100" s="32">
        <f t="shared" ca="1" si="58"/>
        <v>812.31000000000154</v>
      </c>
      <c r="AW100" s="32">
        <f t="shared" ca="1" si="58"/>
        <v>952.81999999999778</v>
      </c>
      <c r="AX100" s="32">
        <f t="shared" ca="1" si="58"/>
        <v>885.88999999999908</v>
      </c>
      <c r="AY100" s="32">
        <f t="shared" ca="1" si="58"/>
        <v>1469.7199999999973</v>
      </c>
      <c r="AZ100" s="32">
        <f t="shared" ca="1" si="58"/>
        <v>1619.1799999999992</v>
      </c>
      <c r="BA100" s="31">
        <f t="shared" ca="1" si="56"/>
        <v>65.67</v>
      </c>
      <c r="BB100" s="31">
        <f t="shared" ca="1" si="34"/>
        <v>120.54</v>
      </c>
      <c r="BC100" s="31">
        <f t="shared" ca="1" si="35"/>
        <v>34.299999999999997</v>
      </c>
      <c r="BD100" s="31">
        <f t="shared" ca="1" si="36"/>
        <v>25.78</v>
      </c>
      <c r="BE100" s="31">
        <f t="shared" ca="1" si="37"/>
        <v>28.74</v>
      </c>
      <c r="BF100" s="31">
        <f t="shared" ca="1" si="38"/>
        <v>23.01</v>
      </c>
      <c r="BG100" s="31">
        <f t="shared" ca="1" si="39"/>
        <v>54.7</v>
      </c>
      <c r="BH100" s="31">
        <f t="shared" ca="1" si="40"/>
        <v>13.31</v>
      </c>
      <c r="BI100" s="31">
        <f t="shared" ca="1" si="41"/>
        <v>15.64</v>
      </c>
      <c r="BJ100" s="31">
        <f t="shared" ca="1" si="42"/>
        <v>14.57</v>
      </c>
      <c r="BK100" s="31">
        <f t="shared" ca="1" si="43"/>
        <v>24.22</v>
      </c>
      <c r="BL100" s="31">
        <f t="shared" ca="1" si="44"/>
        <v>26.73</v>
      </c>
      <c r="BM100" s="32">
        <f t="shared" ca="1" si="57"/>
        <v>4126.1799999999776</v>
      </c>
      <c r="BN100" s="32">
        <f t="shared" ca="1" si="45"/>
        <v>7560.0800000000027</v>
      </c>
      <c r="BO100" s="32">
        <f t="shared" ca="1" si="46"/>
        <v>2147.6599999999985</v>
      </c>
      <c r="BP100" s="32">
        <f t="shared" ca="1" si="47"/>
        <v>1611.4299999999982</v>
      </c>
      <c r="BQ100" s="32">
        <f t="shared" ca="1" si="48"/>
        <v>1792.8499999999974</v>
      </c>
      <c r="BR100" s="32">
        <f t="shared" ca="1" si="49"/>
        <v>1432.8400000000042</v>
      </c>
      <c r="BS100" s="32">
        <f t="shared" ca="1" si="50"/>
        <v>3399.7300000000128</v>
      </c>
      <c r="BT100" s="32">
        <f t="shared" ca="1" si="51"/>
        <v>825.62000000000148</v>
      </c>
      <c r="BU100" s="32">
        <f t="shared" ca="1" si="52"/>
        <v>968.45999999999776</v>
      </c>
      <c r="BV100" s="32">
        <f t="shared" ca="1" si="53"/>
        <v>900.45999999999913</v>
      </c>
      <c r="BW100" s="32">
        <f t="shared" ca="1" si="54"/>
        <v>1493.9399999999973</v>
      </c>
      <c r="BX100" s="32">
        <f t="shared" ca="1" si="55"/>
        <v>1645.9099999999992</v>
      </c>
    </row>
    <row r="101" spans="1:76" x14ac:dyDescent="0.25">
      <c r="A101" t="s">
        <v>501</v>
      </c>
      <c r="B101" s="1" t="s">
        <v>49</v>
      </c>
      <c r="C101" t="str">
        <f t="shared" ca="1" si="32"/>
        <v>OMRH</v>
      </c>
      <c r="D101" t="str">
        <f t="shared" ca="1" si="33"/>
        <v>Oldman River Hydro Facility</v>
      </c>
      <c r="E101" s="31">
        <f ca="1">'Module C Corrected'!CW101-'Module C Initial'!CW101</f>
        <v>49.349999999999454</v>
      </c>
      <c r="F101" s="31">
        <f ca="1">'Module C Corrected'!CX101-'Module C Initial'!CX101</f>
        <v>66.409999999999854</v>
      </c>
      <c r="G101" s="31">
        <f ca="1">'Module C Corrected'!CY101-'Module C Initial'!CY101</f>
        <v>50.899999999999636</v>
      </c>
      <c r="H101" s="31">
        <f ca="1">'Module C Corrected'!CZ101-'Module C Initial'!CZ101</f>
        <v>138.43999999999869</v>
      </c>
      <c r="I101" s="31">
        <f ca="1">'Module C Corrected'!DA101-'Module C Initial'!DA101</f>
        <v>325.36000000000058</v>
      </c>
      <c r="J101" s="31">
        <f ca="1">'Module C Corrected'!DB101-'Module C Initial'!DB101</f>
        <v>260.06000000000131</v>
      </c>
      <c r="K101" s="31">
        <f ca="1">'Module C Corrected'!DC101-'Module C Initial'!DC101</f>
        <v>775.19999999999709</v>
      </c>
      <c r="L101" s="31">
        <f ca="1">'Module C Corrected'!DD101-'Module C Initial'!DD101</f>
        <v>222.90000000000146</v>
      </c>
      <c r="M101" s="31">
        <f ca="1">'Module C Corrected'!DE101-'Module C Initial'!DE101</f>
        <v>115.46999999999935</v>
      </c>
      <c r="N101" s="31">
        <f ca="1">'Module C Corrected'!DF101-'Module C Initial'!DF101</f>
        <v>79.039999999999054</v>
      </c>
      <c r="O101" s="31">
        <f ca="1">'Module C Corrected'!DG101-'Module C Initial'!DG101</f>
        <v>94.570000000001528</v>
      </c>
      <c r="P101" s="31">
        <f ca="1">'Module C Corrected'!DH101-'Module C Initial'!DH101</f>
        <v>80.660000000001673</v>
      </c>
      <c r="Q101" s="32">
        <f ca="1">'Module C Corrected'!DI101-'Module C Initial'!DI101</f>
        <v>2.4699999999999704</v>
      </c>
      <c r="R101" s="32">
        <f ca="1">'Module C Corrected'!DJ101-'Module C Initial'!DJ101</f>
        <v>3.3199999999999932</v>
      </c>
      <c r="S101" s="32">
        <f ca="1">'Module C Corrected'!DK101-'Module C Initial'!DK101</f>
        <v>2.5400000000000205</v>
      </c>
      <c r="T101" s="32">
        <f ca="1">'Module C Corrected'!DL101-'Module C Initial'!DL101</f>
        <v>6.9300000000000637</v>
      </c>
      <c r="U101" s="32">
        <f ca="1">'Module C Corrected'!DM101-'Module C Initial'!DM101</f>
        <v>16.269999999999982</v>
      </c>
      <c r="V101" s="32">
        <f ca="1">'Module C Corrected'!DN101-'Module C Initial'!DN101</f>
        <v>13.009999999999991</v>
      </c>
      <c r="W101" s="32">
        <f ca="1">'Module C Corrected'!DO101-'Module C Initial'!DO101</f>
        <v>38.760000000000218</v>
      </c>
      <c r="X101" s="32">
        <f ca="1">'Module C Corrected'!DP101-'Module C Initial'!DP101</f>
        <v>11.149999999999864</v>
      </c>
      <c r="Y101" s="32">
        <f ca="1">'Module C Corrected'!DQ101-'Module C Initial'!DQ101</f>
        <v>5.7799999999999727</v>
      </c>
      <c r="Z101" s="32">
        <f ca="1">'Module C Corrected'!DR101-'Module C Initial'!DR101</f>
        <v>3.9499999999999318</v>
      </c>
      <c r="AA101" s="32">
        <f ca="1">'Module C Corrected'!DS101-'Module C Initial'!DS101</f>
        <v>4.7300000000000182</v>
      </c>
      <c r="AB101" s="32">
        <f ca="1">'Module C Corrected'!DT101-'Module C Initial'!DT101</f>
        <v>4.0399999999999636</v>
      </c>
      <c r="AC101" s="31">
        <f ca="1">'Module C Corrected'!DU101-'Module C Initial'!DU101</f>
        <v>9.2000000000000455</v>
      </c>
      <c r="AD101" s="31">
        <f ca="1">'Module C Corrected'!DV101-'Module C Initial'!DV101</f>
        <v>12.230000000000018</v>
      </c>
      <c r="AE101" s="31">
        <f ca="1">'Module C Corrected'!DW101-'Module C Initial'!DW101</f>
        <v>9.2599999999999909</v>
      </c>
      <c r="AF101" s="31">
        <f ca="1">'Module C Corrected'!DX101-'Module C Initial'!DX101</f>
        <v>24.869999999999891</v>
      </c>
      <c r="AG101" s="31">
        <f ca="1">'Module C Corrected'!DY101-'Module C Initial'!DY101</f>
        <v>57.710000000000036</v>
      </c>
      <c r="AH101" s="31">
        <f ca="1">'Module C Corrected'!DZ101-'Module C Initial'!DZ101</f>
        <v>45.520000000000437</v>
      </c>
      <c r="AI101" s="31">
        <f ca="1">'Module C Corrected'!EA101-'Module C Initial'!EA101</f>
        <v>133.94000000000233</v>
      </c>
      <c r="AJ101" s="31">
        <f ca="1">'Module C Corrected'!EB101-'Module C Initial'!EB101</f>
        <v>37.990000000000691</v>
      </c>
      <c r="AK101" s="31">
        <f ca="1">'Module C Corrected'!EC101-'Module C Initial'!EC101</f>
        <v>19.409999999999854</v>
      </c>
      <c r="AL101" s="31">
        <f ca="1">'Module C Corrected'!ED101-'Module C Initial'!ED101</f>
        <v>13.1099999999999</v>
      </c>
      <c r="AM101" s="31">
        <f ca="1">'Module C Corrected'!EE101-'Module C Initial'!EE101</f>
        <v>15.460000000000036</v>
      </c>
      <c r="AN101" s="31">
        <f ca="1">'Module C Corrected'!EF101-'Module C Initial'!EF101</f>
        <v>13.009999999999991</v>
      </c>
      <c r="AO101" s="32">
        <f t="shared" ca="1" si="31"/>
        <v>61.01999999999947</v>
      </c>
      <c r="AP101" s="32">
        <f t="shared" ca="1" si="31"/>
        <v>81.959999999999866</v>
      </c>
      <c r="AQ101" s="32">
        <f t="shared" ca="1" si="31"/>
        <v>62.699999999999648</v>
      </c>
      <c r="AR101" s="32">
        <f t="shared" ca="1" si="31"/>
        <v>170.23999999999864</v>
      </c>
      <c r="AS101" s="32">
        <f t="shared" ca="1" si="31"/>
        <v>399.3400000000006</v>
      </c>
      <c r="AT101" s="32">
        <f t="shared" ca="1" si="31"/>
        <v>318.59000000000174</v>
      </c>
      <c r="AU101" s="32">
        <f t="shared" ca="1" si="58"/>
        <v>947.89999999999964</v>
      </c>
      <c r="AV101" s="32">
        <f t="shared" ca="1" si="58"/>
        <v>272.04000000000201</v>
      </c>
      <c r="AW101" s="32">
        <f t="shared" ca="1" si="58"/>
        <v>140.65999999999917</v>
      </c>
      <c r="AX101" s="32">
        <f t="shared" ca="1" si="58"/>
        <v>96.099999999998886</v>
      </c>
      <c r="AY101" s="32">
        <f t="shared" ca="1" si="58"/>
        <v>114.76000000000158</v>
      </c>
      <c r="AZ101" s="32">
        <f t="shared" ca="1" si="58"/>
        <v>97.710000000001628</v>
      </c>
      <c r="BA101" s="31">
        <f t="shared" ca="1" si="56"/>
        <v>0.99</v>
      </c>
      <c r="BB101" s="31">
        <f t="shared" ca="1" si="34"/>
        <v>1.33</v>
      </c>
      <c r="BC101" s="31">
        <f t="shared" ca="1" si="35"/>
        <v>1.02</v>
      </c>
      <c r="BD101" s="31">
        <f t="shared" ca="1" si="36"/>
        <v>2.77</v>
      </c>
      <c r="BE101" s="31">
        <f t="shared" ca="1" si="37"/>
        <v>6.51</v>
      </c>
      <c r="BF101" s="31">
        <f t="shared" ca="1" si="38"/>
        <v>5.2</v>
      </c>
      <c r="BG101" s="31">
        <f t="shared" ca="1" si="39"/>
        <v>15.5</v>
      </c>
      <c r="BH101" s="31">
        <f t="shared" ca="1" si="40"/>
        <v>4.46</v>
      </c>
      <c r="BI101" s="31">
        <f t="shared" ca="1" si="41"/>
        <v>2.31</v>
      </c>
      <c r="BJ101" s="31">
        <f t="shared" ca="1" si="42"/>
        <v>1.58</v>
      </c>
      <c r="BK101" s="31">
        <f t="shared" ca="1" si="43"/>
        <v>1.89</v>
      </c>
      <c r="BL101" s="31">
        <f t="shared" ca="1" si="44"/>
        <v>1.61</v>
      </c>
      <c r="BM101" s="32">
        <f t="shared" ca="1" si="57"/>
        <v>62.009999999999472</v>
      </c>
      <c r="BN101" s="32">
        <f t="shared" ca="1" si="45"/>
        <v>83.289999999999864</v>
      </c>
      <c r="BO101" s="32">
        <f t="shared" ca="1" si="46"/>
        <v>63.719999999999651</v>
      </c>
      <c r="BP101" s="32">
        <f t="shared" ca="1" si="47"/>
        <v>173.00999999999866</v>
      </c>
      <c r="BQ101" s="32">
        <f t="shared" ca="1" si="48"/>
        <v>405.85000000000059</v>
      </c>
      <c r="BR101" s="32">
        <f t="shared" ca="1" si="49"/>
        <v>323.79000000000173</v>
      </c>
      <c r="BS101" s="32">
        <f t="shared" ca="1" si="50"/>
        <v>963.39999999999964</v>
      </c>
      <c r="BT101" s="32">
        <f t="shared" ca="1" si="51"/>
        <v>276.50000000000199</v>
      </c>
      <c r="BU101" s="32">
        <f t="shared" ca="1" si="52"/>
        <v>142.96999999999917</v>
      </c>
      <c r="BV101" s="32">
        <f t="shared" ca="1" si="53"/>
        <v>97.679999999998884</v>
      </c>
      <c r="BW101" s="32">
        <f t="shared" ca="1" si="54"/>
        <v>116.65000000000158</v>
      </c>
      <c r="BX101" s="32">
        <f t="shared" ca="1" si="55"/>
        <v>99.320000000001627</v>
      </c>
    </row>
    <row r="102" spans="1:76" x14ac:dyDescent="0.25">
      <c r="A102" t="s">
        <v>502</v>
      </c>
      <c r="B102" s="1" t="s">
        <v>105</v>
      </c>
      <c r="C102" t="str">
        <f t="shared" ca="1" si="32"/>
        <v>OWF1</v>
      </c>
      <c r="D102" t="str">
        <f t="shared" ca="1" si="33"/>
        <v>Oldman 2 Wind Facility</v>
      </c>
      <c r="E102" s="31">
        <f ca="1">'Module C Corrected'!CW102-'Module C Initial'!CW102</f>
        <v>0</v>
      </c>
      <c r="F102" s="31">
        <f ca="1">'Module C Corrected'!CX102-'Module C Initial'!CX102</f>
        <v>0</v>
      </c>
      <c r="G102" s="31">
        <f ca="1">'Module C Corrected'!CY102-'Module C Initial'!CY102</f>
        <v>0</v>
      </c>
      <c r="H102" s="31">
        <f ca="1">'Module C Corrected'!CZ102-'Module C Initial'!CZ102</f>
        <v>0</v>
      </c>
      <c r="I102" s="31">
        <f ca="1">'Module C Corrected'!DA102-'Module C Initial'!DA102</f>
        <v>0</v>
      </c>
      <c r="J102" s="31">
        <f ca="1">'Module C Corrected'!DB102-'Module C Initial'!DB102</f>
        <v>0</v>
      </c>
      <c r="K102" s="31">
        <f ca="1">'Module C Corrected'!DC102-'Module C Initial'!DC102</f>
        <v>-8.839999999999975</v>
      </c>
      <c r="L102" s="31">
        <f ca="1">'Module C Corrected'!DD102-'Module C Initial'!DD102</f>
        <v>-183.90999999999985</v>
      </c>
      <c r="M102" s="31">
        <f ca="1">'Module C Corrected'!DE102-'Module C Initial'!DE102</f>
        <v>-366.3799999999992</v>
      </c>
      <c r="N102" s="31">
        <f ca="1">'Module C Corrected'!DF102-'Module C Initial'!DF102</f>
        <v>-812.45999999999913</v>
      </c>
      <c r="O102" s="31">
        <f ca="1">'Module C Corrected'!DG102-'Module C Initial'!DG102</f>
        <v>-610.78000000000065</v>
      </c>
      <c r="P102" s="31">
        <f ca="1">'Module C Corrected'!DH102-'Module C Initial'!DH102</f>
        <v>-837.63000000000102</v>
      </c>
      <c r="Q102" s="32">
        <f ca="1">'Module C Corrected'!DI102-'Module C Initial'!DI102</f>
        <v>0</v>
      </c>
      <c r="R102" s="32">
        <f ca="1">'Module C Corrected'!DJ102-'Module C Initial'!DJ102</f>
        <v>0</v>
      </c>
      <c r="S102" s="32">
        <f ca="1">'Module C Corrected'!DK102-'Module C Initial'!DK102</f>
        <v>0</v>
      </c>
      <c r="T102" s="32">
        <f ca="1">'Module C Corrected'!DL102-'Module C Initial'!DL102</f>
        <v>0</v>
      </c>
      <c r="U102" s="32">
        <f ca="1">'Module C Corrected'!DM102-'Module C Initial'!DM102</f>
        <v>0</v>
      </c>
      <c r="V102" s="32">
        <f ca="1">'Module C Corrected'!DN102-'Module C Initial'!DN102</f>
        <v>0</v>
      </c>
      <c r="W102" s="32">
        <f ca="1">'Module C Corrected'!DO102-'Module C Initial'!DO102</f>
        <v>-0.43999999999999995</v>
      </c>
      <c r="X102" s="32">
        <f ca="1">'Module C Corrected'!DP102-'Module C Initial'!DP102</f>
        <v>-9.1899999999999977</v>
      </c>
      <c r="Y102" s="32">
        <f ca="1">'Module C Corrected'!DQ102-'Module C Initial'!DQ102</f>
        <v>-18.319999999999993</v>
      </c>
      <c r="Z102" s="32">
        <f ca="1">'Module C Corrected'!DR102-'Module C Initial'!DR102</f>
        <v>-40.620000000000005</v>
      </c>
      <c r="AA102" s="32">
        <f ca="1">'Module C Corrected'!DS102-'Module C Initial'!DS102</f>
        <v>-30.54000000000002</v>
      </c>
      <c r="AB102" s="32">
        <f ca="1">'Module C Corrected'!DT102-'Module C Initial'!DT102</f>
        <v>-41.879999999999995</v>
      </c>
      <c r="AC102" s="31">
        <f ca="1">'Module C Corrected'!DU102-'Module C Initial'!DU102</f>
        <v>0</v>
      </c>
      <c r="AD102" s="31">
        <f ca="1">'Module C Corrected'!DV102-'Module C Initial'!DV102</f>
        <v>0</v>
      </c>
      <c r="AE102" s="31">
        <f ca="1">'Module C Corrected'!DW102-'Module C Initial'!DW102</f>
        <v>0</v>
      </c>
      <c r="AF102" s="31">
        <f ca="1">'Module C Corrected'!DX102-'Module C Initial'!DX102</f>
        <v>0</v>
      </c>
      <c r="AG102" s="31">
        <f ca="1">'Module C Corrected'!DY102-'Module C Initial'!DY102</f>
        <v>0</v>
      </c>
      <c r="AH102" s="31">
        <f ca="1">'Module C Corrected'!DZ102-'Module C Initial'!DZ102</f>
        <v>0</v>
      </c>
      <c r="AI102" s="31">
        <f ca="1">'Module C Corrected'!EA102-'Module C Initial'!EA102</f>
        <v>-1.5199999999999996</v>
      </c>
      <c r="AJ102" s="31">
        <f ca="1">'Module C Corrected'!EB102-'Module C Initial'!EB102</f>
        <v>-31.340000000000003</v>
      </c>
      <c r="AK102" s="31">
        <f ca="1">'Module C Corrected'!EC102-'Module C Initial'!EC102</f>
        <v>-61.589999999999975</v>
      </c>
      <c r="AL102" s="31">
        <f ca="1">'Module C Corrected'!ED102-'Module C Initial'!ED102</f>
        <v>-134.74</v>
      </c>
      <c r="AM102" s="31">
        <f ca="1">'Module C Corrected'!EE102-'Module C Initial'!EE102</f>
        <v>-99.87</v>
      </c>
      <c r="AN102" s="31">
        <f ca="1">'Module C Corrected'!EF102-'Module C Initial'!EF102</f>
        <v>-135.07000000000005</v>
      </c>
      <c r="AO102" s="32">
        <f t="shared" ca="1" si="31"/>
        <v>0</v>
      </c>
      <c r="AP102" s="32">
        <f t="shared" ca="1" si="31"/>
        <v>0</v>
      </c>
      <c r="AQ102" s="32">
        <f t="shared" ca="1" si="31"/>
        <v>0</v>
      </c>
      <c r="AR102" s="32">
        <f t="shared" ca="1" si="31"/>
        <v>0</v>
      </c>
      <c r="AS102" s="32">
        <f t="shared" ca="1" si="31"/>
        <v>0</v>
      </c>
      <c r="AT102" s="32">
        <f t="shared" ca="1" si="31"/>
        <v>0</v>
      </c>
      <c r="AU102" s="32">
        <f t="shared" ca="1" si="58"/>
        <v>-10.799999999999974</v>
      </c>
      <c r="AV102" s="32">
        <f t="shared" ca="1" si="58"/>
        <v>-224.43999999999986</v>
      </c>
      <c r="AW102" s="32">
        <f t="shared" ca="1" si="58"/>
        <v>-446.28999999999917</v>
      </c>
      <c r="AX102" s="32">
        <f t="shared" ca="1" si="58"/>
        <v>-987.81999999999914</v>
      </c>
      <c r="AY102" s="32">
        <f t="shared" ca="1" si="58"/>
        <v>-741.19000000000062</v>
      </c>
      <c r="AZ102" s="32">
        <f t="shared" ca="1" si="58"/>
        <v>-1014.5800000000011</v>
      </c>
      <c r="BA102" s="31">
        <f t="shared" ca="1" si="56"/>
        <v>0</v>
      </c>
      <c r="BB102" s="31">
        <f t="shared" ca="1" si="34"/>
        <v>0</v>
      </c>
      <c r="BC102" s="31">
        <f t="shared" ca="1" si="35"/>
        <v>0</v>
      </c>
      <c r="BD102" s="31">
        <f t="shared" ca="1" si="36"/>
        <v>0</v>
      </c>
      <c r="BE102" s="31">
        <f t="shared" ca="1" si="37"/>
        <v>0</v>
      </c>
      <c r="BF102" s="31">
        <f t="shared" ca="1" si="38"/>
        <v>0</v>
      </c>
      <c r="BG102" s="31">
        <f t="shared" ca="1" si="39"/>
        <v>-0.18</v>
      </c>
      <c r="BH102" s="31">
        <f t="shared" ca="1" si="40"/>
        <v>-3.68</v>
      </c>
      <c r="BI102" s="31">
        <f t="shared" ca="1" si="41"/>
        <v>-7.33</v>
      </c>
      <c r="BJ102" s="31">
        <f t="shared" ca="1" si="42"/>
        <v>-16.25</v>
      </c>
      <c r="BK102" s="31">
        <f t="shared" ca="1" si="43"/>
        <v>-12.21</v>
      </c>
      <c r="BL102" s="31">
        <f t="shared" ca="1" si="44"/>
        <v>-16.75</v>
      </c>
      <c r="BM102" s="32">
        <f t="shared" ca="1" si="57"/>
        <v>0</v>
      </c>
      <c r="BN102" s="32">
        <f t="shared" ca="1" si="45"/>
        <v>0</v>
      </c>
      <c r="BO102" s="32">
        <f t="shared" ca="1" si="46"/>
        <v>0</v>
      </c>
      <c r="BP102" s="32">
        <f t="shared" ca="1" si="47"/>
        <v>0</v>
      </c>
      <c r="BQ102" s="32">
        <f t="shared" ca="1" si="48"/>
        <v>0</v>
      </c>
      <c r="BR102" s="32">
        <f t="shared" ca="1" si="49"/>
        <v>0</v>
      </c>
      <c r="BS102" s="32">
        <f t="shared" ca="1" si="50"/>
        <v>-10.979999999999974</v>
      </c>
      <c r="BT102" s="32">
        <f t="shared" ca="1" si="51"/>
        <v>-228.11999999999986</v>
      </c>
      <c r="BU102" s="32">
        <f t="shared" ca="1" si="52"/>
        <v>-453.61999999999915</v>
      </c>
      <c r="BV102" s="32">
        <f t="shared" ca="1" si="53"/>
        <v>-1004.0699999999991</v>
      </c>
      <c r="BW102" s="32">
        <f t="shared" ca="1" si="54"/>
        <v>-753.40000000000066</v>
      </c>
      <c r="BX102" s="32">
        <f t="shared" ca="1" si="55"/>
        <v>-1031.3300000000011</v>
      </c>
    </row>
    <row r="103" spans="1:76" x14ac:dyDescent="0.25">
      <c r="A103" t="s">
        <v>501</v>
      </c>
      <c r="B103" s="1" t="s">
        <v>50</v>
      </c>
      <c r="C103" t="str">
        <f t="shared" ca="1" si="32"/>
        <v>PH1</v>
      </c>
      <c r="D103" t="str">
        <f t="shared" ca="1" si="33"/>
        <v>Poplar Hill #1</v>
      </c>
      <c r="E103" s="31">
        <f ca="1">'Module C Corrected'!CW103-'Module C Initial'!CW103</f>
        <v>0</v>
      </c>
      <c r="F103" s="31">
        <f ca="1">'Module C Corrected'!CX103-'Module C Initial'!CX103</f>
        <v>0</v>
      </c>
      <c r="G103" s="31">
        <f ca="1">'Module C Corrected'!CY103-'Module C Initial'!CY103</f>
        <v>0</v>
      </c>
      <c r="H103" s="31">
        <f ca="1">'Module C Corrected'!CZ103-'Module C Initial'!CZ103</f>
        <v>0</v>
      </c>
      <c r="I103" s="31">
        <f ca="1">'Module C Corrected'!DA103-'Module C Initial'!DA103</f>
        <v>0</v>
      </c>
      <c r="J103" s="31">
        <f ca="1">'Module C Corrected'!DB103-'Module C Initial'!DB103</f>
        <v>0</v>
      </c>
      <c r="K103" s="31">
        <f ca="1">'Module C Corrected'!DC103-'Module C Initial'!DC103</f>
        <v>0</v>
      </c>
      <c r="L103" s="31">
        <f ca="1">'Module C Corrected'!DD103-'Module C Initial'!DD103</f>
        <v>0</v>
      </c>
      <c r="M103" s="31">
        <f ca="1">'Module C Corrected'!DE103-'Module C Initial'!DE103</f>
        <v>0</v>
      </c>
      <c r="N103" s="31">
        <f ca="1">'Module C Corrected'!DF103-'Module C Initial'!DF103</f>
        <v>0</v>
      </c>
      <c r="O103" s="31">
        <f ca="1">'Module C Corrected'!DG103-'Module C Initial'!DG103</f>
        <v>0</v>
      </c>
      <c r="P103" s="31">
        <f ca="1">'Module C Corrected'!DH103-'Module C Initial'!DH103</f>
        <v>0</v>
      </c>
      <c r="Q103" s="32">
        <f ca="1">'Module C Corrected'!DI103-'Module C Initial'!DI103</f>
        <v>0</v>
      </c>
      <c r="R103" s="32">
        <f ca="1">'Module C Corrected'!DJ103-'Module C Initial'!DJ103</f>
        <v>0</v>
      </c>
      <c r="S103" s="32">
        <f ca="1">'Module C Corrected'!DK103-'Module C Initial'!DK103</f>
        <v>0</v>
      </c>
      <c r="T103" s="32">
        <f ca="1">'Module C Corrected'!DL103-'Module C Initial'!DL103</f>
        <v>0</v>
      </c>
      <c r="U103" s="32">
        <f ca="1">'Module C Corrected'!DM103-'Module C Initial'!DM103</f>
        <v>0</v>
      </c>
      <c r="V103" s="32">
        <f ca="1">'Module C Corrected'!DN103-'Module C Initial'!DN103</f>
        <v>0</v>
      </c>
      <c r="W103" s="32">
        <f ca="1">'Module C Corrected'!DO103-'Module C Initial'!DO103</f>
        <v>0</v>
      </c>
      <c r="X103" s="32">
        <f ca="1">'Module C Corrected'!DP103-'Module C Initial'!DP103</f>
        <v>0</v>
      </c>
      <c r="Y103" s="32">
        <f ca="1">'Module C Corrected'!DQ103-'Module C Initial'!DQ103</f>
        <v>0</v>
      </c>
      <c r="Z103" s="32">
        <f ca="1">'Module C Corrected'!DR103-'Module C Initial'!DR103</f>
        <v>0</v>
      </c>
      <c r="AA103" s="32">
        <f ca="1">'Module C Corrected'!DS103-'Module C Initial'!DS103</f>
        <v>0</v>
      </c>
      <c r="AB103" s="32">
        <f ca="1">'Module C Corrected'!DT103-'Module C Initial'!DT103</f>
        <v>0</v>
      </c>
      <c r="AC103" s="31">
        <f ca="1">'Module C Corrected'!DU103-'Module C Initial'!DU103</f>
        <v>0</v>
      </c>
      <c r="AD103" s="31">
        <f ca="1">'Module C Corrected'!DV103-'Module C Initial'!DV103</f>
        <v>0</v>
      </c>
      <c r="AE103" s="31">
        <f ca="1">'Module C Corrected'!DW103-'Module C Initial'!DW103</f>
        <v>0</v>
      </c>
      <c r="AF103" s="31">
        <f ca="1">'Module C Corrected'!DX103-'Module C Initial'!DX103</f>
        <v>0</v>
      </c>
      <c r="AG103" s="31">
        <f ca="1">'Module C Corrected'!DY103-'Module C Initial'!DY103</f>
        <v>0</v>
      </c>
      <c r="AH103" s="31">
        <f ca="1">'Module C Corrected'!DZ103-'Module C Initial'!DZ103</f>
        <v>0</v>
      </c>
      <c r="AI103" s="31">
        <f ca="1">'Module C Corrected'!EA103-'Module C Initial'!EA103</f>
        <v>0</v>
      </c>
      <c r="AJ103" s="31">
        <f ca="1">'Module C Corrected'!EB103-'Module C Initial'!EB103</f>
        <v>0</v>
      </c>
      <c r="AK103" s="31">
        <f ca="1">'Module C Corrected'!EC103-'Module C Initial'!EC103</f>
        <v>0</v>
      </c>
      <c r="AL103" s="31">
        <f ca="1">'Module C Corrected'!ED103-'Module C Initial'!ED103</f>
        <v>0</v>
      </c>
      <c r="AM103" s="31">
        <f ca="1">'Module C Corrected'!EE103-'Module C Initial'!EE103</f>
        <v>0</v>
      </c>
      <c r="AN103" s="31">
        <f ca="1">'Module C Corrected'!EF103-'Module C Initial'!EF103</f>
        <v>0</v>
      </c>
      <c r="AO103" s="32">
        <f t="shared" ca="1" si="31"/>
        <v>0</v>
      </c>
      <c r="AP103" s="32">
        <f t="shared" ca="1" si="31"/>
        <v>0</v>
      </c>
      <c r="AQ103" s="32">
        <f t="shared" ca="1" si="31"/>
        <v>0</v>
      </c>
      <c r="AR103" s="32">
        <f t="shared" ca="1" si="31"/>
        <v>0</v>
      </c>
      <c r="AS103" s="32">
        <f t="shared" ca="1" si="31"/>
        <v>0</v>
      </c>
      <c r="AT103" s="32">
        <f t="shared" ca="1" si="31"/>
        <v>0</v>
      </c>
      <c r="AU103" s="32">
        <f t="shared" ca="1" si="58"/>
        <v>0</v>
      </c>
      <c r="AV103" s="32">
        <f t="shared" ca="1" si="58"/>
        <v>0</v>
      </c>
      <c r="AW103" s="32">
        <f t="shared" ca="1" si="58"/>
        <v>0</v>
      </c>
      <c r="AX103" s="32">
        <f t="shared" ca="1" si="58"/>
        <v>0</v>
      </c>
      <c r="AY103" s="32">
        <f t="shared" ca="1" si="58"/>
        <v>0</v>
      </c>
      <c r="AZ103" s="32">
        <f t="shared" ca="1" si="58"/>
        <v>0</v>
      </c>
      <c r="BA103" s="31">
        <f t="shared" ca="1" si="56"/>
        <v>0</v>
      </c>
      <c r="BB103" s="31">
        <f t="shared" ca="1" si="34"/>
        <v>0</v>
      </c>
      <c r="BC103" s="31">
        <f t="shared" ca="1" si="35"/>
        <v>0</v>
      </c>
      <c r="BD103" s="31">
        <f t="shared" ca="1" si="36"/>
        <v>0</v>
      </c>
      <c r="BE103" s="31">
        <f t="shared" ca="1" si="37"/>
        <v>0</v>
      </c>
      <c r="BF103" s="31">
        <f t="shared" ca="1" si="38"/>
        <v>0</v>
      </c>
      <c r="BG103" s="31">
        <f t="shared" ca="1" si="39"/>
        <v>0</v>
      </c>
      <c r="BH103" s="31">
        <f t="shared" ca="1" si="40"/>
        <v>0</v>
      </c>
      <c r="BI103" s="31">
        <f t="shared" ca="1" si="41"/>
        <v>0</v>
      </c>
      <c r="BJ103" s="31">
        <f t="shared" ca="1" si="42"/>
        <v>0</v>
      </c>
      <c r="BK103" s="31">
        <f t="shared" ca="1" si="43"/>
        <v>0</v>
      </c>
      <c r="BL103" s="31">
        <f t="shared" ca="1" si="44"/>
        <v>0</v>
      </c>
      <c r="BM103" s="32">
        <f t="shared" ca="1" si="57"/>
        <v>0</v>
      </c>
      <c r="BN103" s="32">
        <f t="shared" ca="1" si="45"/>
        <v>0</v>
      </c>
      <c r="BO103" s="32">
        <f t="shared" ca="1" si="46"/>
        <v>0</v>
      </c>
      <c r="BP103" s="32">
        <f t="shared" ca="1" si="47"/>
        <v>0</v>
      </c>
      <c r="BQ103" s="32">
        <f t="shared" ca="1" si="48"/>
        <v>0</v>
      </c>
      <c r="BR103" s="32">
        <f t="shared" ca="1" si="49"/>
        <v>0</v>
      </c>
      <c r="BS103" s="32">
        <f t="shared" ca="1" si="50"/>
        <v>0</v>
      </c>
      <c r="BT103" s="32">
        <f t="shared" ca="1" si="51"/>
        <v>0</v>
      </c>
      <c r="BU103" s="32">
        <f t="shared" ca="1" si="52"/>
        <v>0</v>
      </c>
      <c r="BV103" s="32">
        <f t="shared" ca="1" si="53"/>
        <v>0</v>
      </c>
      <c r="BW103" s="32">
        <f t="shared" ca="1" si="54"/>
        <v>0</v>
      </c>
      <c r="BX103" s="32">
        <f t="shared" ca="1" si="55"/>
        <v>0</v>
      </c>
    </row>
    <row r="104" spans="1:76" x14ac:dyDescent="0.25">
      <c r="A104" t="s">
        <v>472</v>
      </c>
      <c r="B104" s="1" t="s">
        <v>56</v>
      </c>
      <c r="C104" t="str">
        <f t="shared" ca="1" si="32"/>
        <v>PKNE</v>
      </c>
      <c r="D104" t="str">
        <f t="shared" ca="1" si="33"/>
        <v>Cowley Ridge Phase 1 Wind Facility</v>
      </c>
      <c r="E104" s="31">
        <f ca="1">'Module C Corrected'!CW104-'Module C Initial'!CW104</f>
        <v>5.7100000000000364</v>
      </c>
      <c r="F104" s="31">
        <f ca="1">'Module C Corrected'!CX104-'Module C Initial'!CX104</f>
        <v>15.620000000000346</v>
      </c>
      <c r="G104" s="31">
        <f ca="1">'Module C Corrected'!CY104-'Module C Initial'!CY104</f>
        <v>13.880000000000109</v>
      </c>
      <c r="H104" s="31">
        <f ca="1">'Module C Corrected'!CZ104-'Module C Initial'!CZ104</f>
        <v>20.770000000000437</v>
      </c>
      <c r="I104" s="31">
        <f ca="1">'Module C Corrected'!DA104-'Module C Initial'!DA104</f>
        <v>26.079999999999927</v>
      </c>
      <c r="J104" s="31">
        <f ca="1">'Module C Corrected'!DB104-'Module C Initial'!DB104</f>
        <v>10.960000000000036</v>
      </c>
      <c r="K104" s="31">
        <f ca="1">'Module C Corrected'!DC104-'Module C Initial'!DC104</f>
        <v>20.920000000000073</v>
      </c>
      <c r="L104" s="31">
        <f ca="1">'Module C Corrected'!DD104-'Module C Initial'!DD104</f>
        <v>6.75</v>
      </c>
      <c r="M104" s="31">
        <f ca="1">'Module C Corrected'!DE104-'Module C Initial'!DE104</f>
        <v>5.6199999999998909</v>
      </c>
      <c r="N104" s="31">
        <f ca="1">'Module C Corrected'!DF104-'Module C Initial'!DF104</f>
        <v>12.510000000000218</v>
      </c>
      <c r="O104" s="31">
        <f ca="1">'Module C Corrected'!DG104-'Module C Initial'!DG104</f>
        <v>12.949999999999818</v>
      </c>
      <c r="P104" s="31">
        <f ca="1">'Module C Corrected'!DH104-'Module C Initial'!DH104</f>
        <v>8.7000000000000455</v>
      </c>
      <c r="Q104" s="32">
        <f ca="1">'Module C Corrected'!DI104-'Module C Initial'!DI104</f>
        <v>0.28999999999999915</v>
      </c>
      <c r="R104" s="32">
        <f ca="1">'Module C Corrected'!DJ104-'Module C Initial'!DJ104</f>
        <v>0.78000000000000114</v>
      </c>
      <c r="S104" s="32">
        <f ca="1">'Module C Corrected'!DK104-'Module C Initial'!DK104</f>
        <v>0.69000000000001194</v>
      </c>
      <c r="T104" s="32">
        <f ca="1">'Module C Corrected'!DL104-'Module C Initial'!DL104</f>
        <v>1.0300000000000011</v>
      </c>
      <c r="U104" s="32">
        <f ca="1">'Module C Corrected'!DM104-'Module C Initial'!DM104</f>
        <v>1.3100000000000023</v>
      </c>
      <c r="V104" s="32">
        <f ca="1">'Module C Corrected'!DN104-'Module C Initial'!DN104</f>
        <v>0.54999999999999716</v>
      </c>
      <c r="W104" s="32">
        <f ca="1">'Module C Corrected'!DO104-'Module C Initial'!DO104</f>
        <v>1.0499999999999972</v>
      </c>
      <c r="X104" s="32">
        <f ca="1">'Module C Corrected'!DP104-'Module C Initial'!DP104</f>
        <v>0.33999999999999631</v>
      </c>
      <c r="Y104" s="32">
        <f ca="1">'Module C Corrected'!DQ104-'Module C Initial'!DQ104</f>
        <v>0.28000000000000114</v>
      </c>
      <c r="Z104" s="32">
        <f ca="1">'Module C Corrected'!DR104-'Module C Initial'!DR104</f>
        <v>0.62999999999999545</v>
      </c>
      <c r="AA104" s="32">
        <f ca="1">'Module C Corrected'!DS104-'Module C Initial'!DS104</f>
        <v>0.64999999999999147</v>
      </c>
      <c r="AB104" s="32">
        <f ca="1">'Module C Corrected'!DT104-'Module C Initial'!DT104</f>
        <v>0.44000000000000483</v>
      </c>
      <c r="AC104" s="31">
        <f ca="1">'Module C Corrected'!DU104-'Module C Initial'!DU104</f>
        <v>1.0600000000000023</v>
      </c>
      <c r="AD104" s="31">
        <f ca="1">'Module C Corrected'!DV104-'Module C Initial'!DV104</f>
        <v>2.8799999999999955</v>
      </c>
      <c r="AE104" s="31">
        <f ca="1">'Module C Corrected'!DW104-'Module C Initial'!DW104</f>
        <v>2.5299999999999727</v>
      </c>
      <c r="AF104" s="31">
        <f ca="1">'Module C Corrected'!DX104-'Module C Initial'!DX104</f>
        <v>3.7299999999999613</v>
      </c>
      <c r="AG104" s="31">
        <f ca="1">'Module C Corrected'!DY104-'Module C Initial'!DY104</f>
        <v>4.6299999999999955</v>
      </c>
      <c r="AH104" s="31">
        <f ca="1">'Module C Corrected'!DZ104-'Module C Initial'!DZ104</f>
        <v>1.9200000000000159</v>
      </c>
      <c r="AI104" s="31">
        <f ca="1">'Module C Corrected'!EA104-'Module C Initial'!EA104</f>
        <v>3.6200000000000045</v>
      </c>
      <c r="AJ104" s="31">
        <f ca="1">'Module C Corrected'!EB104-'Module C Initial'!EB104</f>
        <v>1.1500000000000057</v>
      </c>
      <c r="AK104" s="31">
        <f ca="1">'Module C Corrected'!EC104-'Module C Initial'!EC104</f>
        <v>0.95000000000000284</v>
      </c>
      <c r="AL104" s="31">
        <f ca="1">'Module C Corrected'!ED104-'Module C Initial'!ED104</f>
        <v>2.0699999999999932</v>
      </c>
      <c r="AM104" s="31">
        <f ca="1">'Module C Corrected'!EE104-'Module C Initial'!EE104</f>
        <v>2.1199999999999761</v>
      </c>
      <c r="AN104" s="31">
        <f ca="1">'Module C Corrected'!EF104-'Module C Initial'!EF104</f>
        <v>1.4099999999999966</v>
      </c>
      <c r="AO104" s="32">
        <f t="shared" ca="1" si="31"/>
        <v>7.0600000000000378</v>
      </c>
      <c r="AP104" s="32">
        <f t="shared" ca="1" si="31"/>
        <v>19.280000000000342</v>
      </c>
      <c r="AQ104" s="32">
        <f t="shared" ca="1" si="31"/>
        <v>17.100000000000094</v>
      </c>
      <c r="AR104" s="32">
        <f t="shared" ca="1" si="31"/>
        <v>25.530000000000399</v>
      </c>
      <c r="AS104" s="32">
        <f t="shared" ca="1" si="31"/>
        <v>32.019999999999925</v>
      </c>
      <c r="AT104" s="32">
        <f t="shared" ca="1" si="31"/>
        <v>13.430000000000049</v>
      </c>
      <c r="AU104" s="32">
        <f t="shared" ca="1" si="58"/>
        <v>25.590000000000074</v>
      </c>
      <c r="AV104" s="32">
        <f t="shared" ca="1" si="58"/>
        <v>8.240000000000002</v>
      </c>
      <c r="AW104" s="32">
        <f t="shared" ca="1" si="58"/>
        <v>6.8499999999998948</v>
      </c>
      <c r="AX104" s="32">
        <f t="shared" ca="1" si="58"/>
        <v>15.210000000000207</v>
      </c>
      <c r="AY104" s="32">
        <f t="shared" ca="1" si="58"/>
        <v>15.719999999999786</v>
      </c>
      <c r="AZ104" s="32">
        <f t="shared" ca="1" si="58"/>
        <v>10.550000000000047</v>
      </c>
      <c r="BA104" s="31">
        <f t="shared" ca="1" si="56"/>
        <v>0.11</v>
      </c>
      <c r="BB104" s="31">
        <f t="shared" ca="1" si="34"/>
        <v>0.31</v>
      </c>
      <c r="BC104" s="31">
        <f t="shared" ca="1" si="35"/>
        <v>0.28000000000000003</v>
      </c>
      <c r="BD104" s="31">
        <f t="shared" ca="1" si="36"/>
        <v>0.42</v>
      </c>
      <c r="BE104" s="31">
        <f t="shared" ca="1" si="37"/>
        <v>0.52</v>
      </c>
      <c r="BF104" s="31">
        <f t="shared" ca="1" si="38"/>
        <v>0.22</v>
      </c>
      <c r="BG104" s="31">
        <f t="shared" ca="1" si="39"/>
        <v>0.42</v>
      </c>
      <c r="BH104" s="31">
        <f t="shared" ca="1" si="40"/>
        <v>0.13</v>
      </c>
      <c r="BI104" s="31">
        <f t="shared" ca="1" si="41"/>
        <v>0.11</v>
      </c>
      <c r="BJ104" s="31">
        <f t="shared" ca="1" si="42"/>
        <v>0.25</v>
      </c>
      <c r="BK104" s="31">
        <f t="shared" ca="1" si="43"/>
        <v>0.26</v>
      </c>
      <c r="BL104" s="31">
        <f t="shared" ca="1" si="44"/>
        <v>0.17</v>
      </c>
      <c r="BM104" s="32">
        <f t="shared" ca="1" si="57"/>
        <v>7.1700000000000381</v>
      </c>
      <c r="BN104" s="32">
        <f t="shared" ca="1" si="45"/>
        <v>19.590000000000341</v>
      </c>
      <c r="BO104" s="32">
        <f t="shared" ca="1" si="46"/>
        <v>17.380000000000095</v>
      </c>
      <c r="BP104" s="32">
        <f t="shared" ca="1" si="47"/>
        <v>25.950000000000401</v>
      </c>
      <c r="BQ104" s="32">
        <f t="shared" ca="1" si="48"/>
        <v>32.539999999999928</v>
      </c>
      <c r="BR104" s="32">
        <f t="shared" ca="1" si="49"/>
        <v>13.65000000000005</v>
      </c>
      <c r="BS104" s="32">
        <f t="shared" ca="1" si="50"/>
        <v>26.010000000000076</v>
      </c>
      <c r="BT104" s="32">
        <f t="shared" ca="1" si="51"/>
        <v>8.3700000000000028</v>
      </c>
      <c r="BU104" s="32">
        <f t="shared" ca="1" si="52"/>
        <v>6.9599999999998952</v>
      </c>
      <c r="BV104" s="32">
        <f t="shared" ca="1" si="53"/>
        <v>15.460000000000207</v>
      </c>
      <c r="BW104" s="32">
        <f t="shared" ca="1" si="54"/>
        <v>15.979999999999785</v>
      </c>
      <c r="BX104" s="32">
        <f t="shared" ca="1" si="55"/>
        <v>10.720000000000047</v>
      </c>
    </row>
    <row r="105" spans="1:76" x14ac:dyDescent="0.25">
      <c r="A105" t="s">
        <v>461</v>
      </c>
      <c r="B105" s="1" t="s">
        <v>131</v>
      </c>
      <c r="C105" t="str">
        <f t="shared" ca="1" si="32"/>
        <v>POC</v>
      </c>
      <c r="D105" t="str">
        <f t="shared" ca="1" si="33"/>
        <v>Pocaterra Hydro Facility</v>
      </c>
      <c r="E105" s="31">
        <f ca="1">'Module C Corrected'!CW105-'Module C Initial'!CW105</f>
        <v>10.490000000000236</v>
      </c>
      <c r="F105" s="31">
        <f ca="1">'Module C Corrected'!CX105-'Module C Initial'!CX105</f>
        <v>18.770000000000437</v>
      </c>
      <c r="G105" s="31">
        <f ca="1">'Module C Corrected'!CY105-'Module C Initial'!CY105</f>
        <v>12.649999999999636</v>
      </c>
      <c r="H105" s="31">
        <f ca="1">'Module C Corrected'!CZ105-'Module C Initial'!CZ105</f>
        <v>13.869999999998981</v>
      </c>
      <c r="I105" s="31">
        <f ca="1">'Module C Corrected'!DA105-'Module C Initial'!DA105</f>
        <v>25.329999999999927</v>
      </c>
      <c r="J105" s="31">
        <f ca="1">'Module C Corrected'!DB105-'Module C Initial'!DB105</f>
        <v>12.020000000000437</v>
      </c>
      <c r="K105" s="31">
        <f ca="1">'Module C Corrected'!DC105-'Module C Initial'!DC105</f>
        <v>41.81000000000131</v>
      </c>
      <c r="L105" s="31">
        <f ca="1">'Module C Corrected'!DD105-'Module C Initial'!DD105</f>
        <v>16.920000000000073</v>
      </c>
      <c r="M105" s="31">
        <f ca="1">'Module C Corrected'!DE105-'Module C Initial'!DE105</f>
        <v>5.7400000000002365</v>
      </c>
      <c r="N105" s="31">
        <f ca="1">'Module C Corrected'!DF105-'Module C Initial'!DF105</f>
        <v>4.8299999999999272</v>
      </c>
      <c r="O105" s="31">
        <f ca="1">'Module C Corrected'!DG105-'Module C Initial'!DG105</f>
        <v>9.6899999999995998</v>
      </c>
      <c r="P105" s="31">
        <f ca="1">'Module C Corrected'!DH105-'Module C Initial'!DH105</f>
        <v>2.0599999999999454</v>
      </c>
      <c r="Q105" s="32">
        <f ca="1">'Module C Corrected'!DI105-'Module C Initial'!DI105</f>
        <v>0.52000000000001023</v>
      </c>
      <c r="R105" s="32">
        <f ca="1">'Module C Corrected'!DJ105-'Module C Initial'!DJ105</f>
        <v>0.93999999999999773</v>
      </c>
      <c r="S105" s="32">
        <f ca="1">'Module C Corrected'!DK105-'Module C Initial'!DK105</f>
        <v>0.62999999999999545</v>
      </c>
      <c r="T105" s="32">
        <f ca="1">'Module C Corrected'!DL105-'Module C Initial'!DL105</f>
        <v>0.69999999999998863</v>
      </c>
      <c r="U105" s="32">
        <f ca="1">'Module C Corrected'!DM105-'Module C Initial'!DM105</f>
        <v>1.2700000000000387</v>
      </c>
      <c r="V105" s="32">
        <f ca="1">'Module C Corrected'!DN105-'Module C Initial'!DN105</f>
        <v>0.59999999999999432</v>
      </c>
      <c r="W105" s="32">
        <f ca="1">'Module C Corrected'!DO105-'Module C Initial'!DO105</f>
        <v>2.0900000000000318</v>
      </c>
      <c r="X105" s="32">
        <f ca="1">'Module C Corrected'!DP105-'Module C Initial'!DP105</f>
        <v>0.84999999999996589</v>
      </c>
      <c r="Y105" s="32">
        <f ca="1">'Module C Corrected'!DQ105-'Module C Initial'!DQ105</f>
        <v>0.28000000000000114</v>
      </c>
      <c r="Z105" s="32">
        <f ca="1">'Module C Corrected'!DR105-'Module C Initial'!DR105</f>
        <v>0.23999999999999488</v>
      </c>
      <c r="AA105" s="32">
        <f ca="1">'Module C Corrected'!DS105-'Module C Initial'!DS105</f>
        <v>0.48000000000001819</v>
      </c>
      <c r="AB105" s="32">
        <f ca="1">'Module C Corrected'!DT105-'Module C Initial'!DT105</f>
        <v>0.10000000000000142</v>
      </c>
      <c r="AC105" s="31">
        <f ca="1">'Module C Corrected'!DU105-'Module C Initial'!DU105</f>
        <v>1.9600000000000364</v>
      </c>
      <c r="AD105" s="31">
        <f ca="1">'Module C Corrected'!DV105-'Module C Initial'!DV105</f>
        <v>3.4600000000000364</v>
      </c>
      <c r="AE105" s="31">
        <f ca="1">'Module C Corrected'!DW105-'Module C Initial'!DW105</f>
        <v>2.3099999999999454</v>
      </c>
      <c r="AF105" s="31">
        <f ca="1">'Module C Corrected'!DX105-'Module C Initial'!DX105</f>
        <v>2.4900000000000091</v>
      </c>
      <c r="AG105" s="31">
        <f ca="1">'Module C Corrected'!DY105-'Module C Initial'!DY105</f>
        <v>4.5</v>
      </c>
      <c r="AH105" s="31">
        <f ca="1">'Module C Corrected'!DZ105-'Module C Initial'!DZ105</f>
        <v>2.1100000000000136</v>
      </c>
      <c r="AI105" s="31">
        <f ca="1">'Module C Corrected'!EA105-'Module C Initial'!EA105</f>
        <v>7.2200000000002547</v>
      </c>
      <c r="AJ105" s="31">
        <f ca="1">'Module C Corrected'!EB105-'Module C Initial'!EB105</f>
        <v>2.8899999999999864</v>
      </c>
      <c r="AK105" s="31">
        <f ca="1">'Module C Corrected'!EC105-'Module C Initial'!EC105</f>
        <v>0.96000000000003638</v>
      </c>
      <c r="AL105" s="31">
        <f ca="1">'Module C Corrected'!ED105-'Module C Initial'!ED105</f>
        <v>0.80000000000001137</v>
      </c>
      <c r="AM105" s="31">
        <f ca="1">'Module C Corrected'!EE105-'Module C Initial'!EE105</f>
        <v>1.5900000000000318</v>
      </c>
      <c r="AN105" s="31">
        <f ca="1">'Module C Corrected'!EF105-'Module C Initial'!EF105</f>
        <v>0.33000000000001251</v>
      </c>
      <c r="AO105" s="32">
        <f t="shared" ca="1" si="31"/>
        <v>12.970000000000283</v>
      </c>
      <c r="AP105" s="32">
        <f t="shared" ca="1" si="31"/>
        <v>23.170000000000471</v>
      </c>
      <c r="AQ105" s="32">
        <f t="shared" ca="1" si="31"/>
        <v>15.589999999999577</v>
      </c>
      <c r="AR105" s="32">
        <f t="shared" ca="1" si="31"/>
        <v>17.059999999998979</v>
      </c>
      <c r="AS105" s="32">
        <f t="shared" ca="1" si="31"/>
        <v>31.099999999999966</v>
      </c>
      <c r="AT105" s="32">
        <f t="shared" ca="1" si="31"/>
        <v>14.730000000000445</v>
      </c>
      <c r="AU105" s="32">
        <f t="shared" ca="1" si="58"/>
        <v>51.120000000001596</v>
      </c>
      <c r="AV105" s="32">
        <f t="shared" ca="1" si="58"/>
        <v>20.660000000000025</v>
      </c>
      <c r="AW105" s="32">
        <f t="shared" ca="1" si="58"/>
        <v>6.980000000000274</v>
      </c>
      <c r="AX105" s="32">
        <f t="shared" ca="1" si="58"/>
        <v>5.8699999999999335</v>
      </c>
      <c r="AY105" s="32">
        <f t="shared" ca="1" si="58"/>
        <v>11.75999999999965</v>
      </c>
      <c r="AZ105" s="32">
        <f t="shared" ca="1" si="58"/>
        <v>2.4899999999999594</v>
      </c>
      <c r="BA105" s="31">
        <f t="shared" ca="1" si="56"/>
        <v>0.21</v>
      </c>
      <c r="BB105" s="31">
        <f t="shared" ca="1" si="34"/>
        <v>0.38</v>
      </c>
      <c r="BC105" s="31">
        <f t="shared" ca="1" si="35"/>
        <v>0.25</v>
      </c>
      <c r="BD105" s="31">
        <f t="shared" ca="1" si="36"/>
        <v>0.28000000000000003</v>
      </c>
      <c r="BE105" s="31">
        <f t="shared" ca="1" si="37"/>
        <v>0.51</v>
      </c>
      <c r="BF105" s="31">
        <f t="shared" ca="1" si="38"/>
        <v>0.24</v>
      </c>
      <c r="BG105" s="31">
        <f t="shared" ca="1" si="39"/>
        <v>0.84</v>
      </c>
      <c r="BH105" s="31">
        <f t="shared" ca="1" si="40"/>
        <v>0.34</v>
      </c>
      <c r="BI105" s="31">
        <f t="shared" ca="1" si="41"/>
        <v>0.11</v>
      </c>
      <c r="BJ105" s="31">
        <f t="shared" ca="1" si="42"/>
        <v>0.1</v>
      </c>
      <c r="BK105" s="31">
        <f t="shared" ca="1" si="43"/>
        <v>0.19</v>
      </c>
      <c r="BL105" s="31">
        <f t="shared" ca="1" si="44"/>
        <v>0.04</v>
      </c>
      <c r="BM105" s="32">
        <f t="shared" ca="1" si="57"/>
        <v>13.180000000000284</v>
      </c>
      <c r="BN105" s="32">
        <f t="shared" ca="1" si="45"/>
        <v>23.55000000000047</v>
      </c>
      <c r="BO105" s="32">
        <f t="shared" ca="1" si="46"/>
        <v>15.839999999999577</v>
      </c>
      <c r="BP105" s="32">
        <f t="shared" ca="1" si="47"/>
        <v>17.33999999999898</v>
      </c>
      <c r="BQ105" s="32">
        <f t="shared" ca="1" si="48"/>
        <v>31.609999999999967</v>
      </c>
      <c r="BR105" s="32">
        <f t="shared" ca="1" si="49"/>
        <v>14.970000000000445</v>
      </c>
      <c r="BS105" s="32">
        <f t="shared" ca="1" si="50"/>
        <v>51.9600000000016</v>
      </c>
      <c r="BT105" s="32">
        <f t="shared" ca="1" si="51"/>
        <v>21.000000000000025</v>
      </c>
      <c r="BU105" s="32">
        <f t="shared" ca="1" si="52"/>
        <v>7.0900000000002743</v>
      </c>
      <c r="BV105" s="32">
        <f t="shared" ca="1" si="53"/>
        <v>5.9699999999999331</v>
      </c>
      <c r="BW105" s="32">
        <f t="shared" ca="1" si="54"/>
        <v>11.949999999999649</v>
      </c>
      <c r="BX105" s="32">
        <f t="shared" ca="1" si="55"/>
        <v>2.5299999999999594</v>
      </c>
    </row>
    <row r="106" spans="1:76" x14ac:dyDescent="0.25">
      <c r="A106" t="s">
        <v>503</v>
      </c>
      <c r="B106" s="1" t="s">
        <v>11</v>
      </c>
      <c r="C106" t="str">
        <f t="shared" ca="1" si="32"/>
        <v>PR1</v>
      </c>
      <c r="D106" t="str">
        <f t="shared" ca="1" si="33"/>
        <v>Primrose #1</v>
      </c>
      <c r="E106" s="31">
        <f ca="1">'Module C Corrected'!CW106-'Module C Initial'!CW106</f>
        <v>1512.8199999999993</v>
      </c>
      <c r="F106" s="31">
        <f ca="1">'Module C Corrected'!CX106-'Module C Initial'!CX106</f>
        <v>2951.9699999999993</v>
      </c>
      <c r="G106" s="31">
        <f ca="1">'Module C Corrected'!CY106-'Module C Initial'!CY106</f>
        <v>2445.41</v>
      </c>
      <c r="H106" s="31">
        <f ca="1">'Module C Corrected'!CZ106-'Module C Initial'!CZ106</f>
        <v>1520.3900000000003</v>
      </c>
      <c r="I106" s="31">
        <f ca="1">'Module C Corrected'!DA106-'Module C Initial'!DA106</f>
        <v>4173.8699999999953</v>
      </c>
      <c r="J106" s="31">
        <f ca="1">'Module C Corrected'!DB106-'Module C Initial'!DB106</f>
        <v>1063.8599999999997</v>
      </c>
      <c r="K106" s="31">
        <f ca="1">'Module C Corrected'!DC106-'Module C Initial'!DC106</f>
        <v>11696.200000000004</v>
      </c>
      <c r="L106" s="31">
        <f ca="1">'Module C Corrected'!DD106-'Module C Initial'!DD106</f>
        <v>3408.9300000000012</v>
      </c>
      <c r="M106" s="31">
        <f ca="1">'Module C Corrected'!DE106-'Module C Initial'!DE106</f>
        <v>801.39000000000033</v>
      </c>
      <c r="N106" s="31">
        <f ca="1">'Module C Corrected'!DF106-'Module C Initial'!DF106</f>
        <v>120.16999999999996</v>
      </c>
      <c r="O106" s="31">
        <f ca="1">'Module C Corrected'!DG106-'Module C Initial'!DG106</f>
        <v>29</v>
      </c>
      <c r="P106" s="31">
        <f ca="1">'Module C Corrected'!DH106-'Module C Initial'!DH106</f>
        <v>0</v>
      </c>
      <c r="Q106" s="32">
        <f ca="1">'Module C Corrected'!DI106-'Module C Initial'!DI106</f>
        <v>75.639999999999986</v>
      </c>
      <c r="R106" s="32">
        <f ca="1">'Module C Corrected'!DJ106-'Module C Initial'!DJ106</f>
        <v>147.60000000000002</v>
      </c>
      <c r="S106" s="32">
        <f ca="1">'Module C Corrected'!DK106-'Module C Initial'!DK106</f>
        <v>122.27000000000001</v>
      </c>
      <c r="T106" s="32">
        <f ca="1">'Module C Corrected'!DL106-'Module C Initial'!DL106</f>
        <v>76.019999999999982</v>
      </c>
      <c r="U106" s="32">
        <f ca="1">'Module C Corrected'!DM106-'Module C Initial'!DM106</f>
        <v>208.7</v>
      </c>
      <c r="V106" s="32">
        <f ca="1">'Module C Corrected'!DN106-'Module C Initial'!DN106</f>
        <v>53.19</v>
      </c>
      <c r="W106" s="32">
        <f ca="1">'Module C Corrected'!DO106-'Module C Initial'!DO106</f>
        <v>584.80999999999995</v>
      </c>
      <c r="X106" s="32">
        <f ca="1">'Module C Corrected'!DP106-'Module C Initial'!DP106</f>
        <v>170.44</v>
      </c>
      <c r="Y106" s="32">
        <f ca="1">'Module C Corrected'!DQ106-'Module C Initial'!DQ106</f>
        <v>40.070000000000007</v>
      </c>
      <c r="Z106" s="32">
        <f ca="1">'Module C Corrected'!DR106-'Module C Initial'!DR106</f>
        <v>6.01</v>
      </c>
      <c r="AA106" s="32">
        <f ca="1">'Module C Corrected'!DS106-'Module C Initial'!DS106</f>
        <v>1.4499999999999997</v>
      </c>
      <c r="AB106" s="32">
        <f ca="1">'Module C Corrected'!DT106-'Module C Initial'!DT106</f>
        <v>0</v>
      </c>
      <c r="AC106" s="31">
        <f ca="1">'Module C Corrected'!DU106-'Module C Initial'!DU106</f>
        <v>282.01</v>
      </c>
      <c r="AD106" s="31">
        <f ca="1">'Module C Corrected'!DV106-'Module C Initial'!DV106</f>
        <v>543.3900000000001</v>
      </c>
      <c r="AE106" s="31">
        <f ca="1">'Module C Corrected'!DW106-'Module C Initial'!DW106</f>
        <v>444.99</v>
      </c>
      <c r="AF106" s="31">
        <f ca="1">'Module C Corrected'!DX106-'Module C Initial'!DX106</f>
        <v>273.12</v>
      </c>
      <c r="AG106" s="31">
        <f ca="1">'Module C Corrected'!DY106-'Module C Initial'!DY106</f>
        <v>740.32999999999993</v>
      </c>
      <c r="AH106" s="31">
        <f ca="1">'Module C Corrected'!DZ106-'Module C Initial'!DZ106</f>
        <v>186.21000000000004</v>
      </c>
      <c r="AI106" s="31">
        <f ca="1">'Module C Corrected'!EA106-'Module C Initial'!EA106</f>
        <v>2020.8400000000001</v>
      </c>
      <c r="AJ106" s="31">
        <f ca="1">'Module C Corrected'!EB106-'Module C Initial'!EB106</f>
        <v>581.02</v>
      </c>
      <c r="AK106" s="31">
        <f ca="1">'Module C Corrected'!EC106-'Module C Initial'!EC106</f>
        <v>134.71999999999997</v>
      </c>
      <c r="AL106" s="31">
        <f ca="1">'Module C Corrected'!ED106-'Module C Initial'!ED106</f>
        <v>19.93</v>
      </c>
      <c r="AM106" s="31">
        <f ca="1">'Module C Corrected'!EE106-'Module C Initial'!EE106</f>
        <v>4.7499999999999991</v>
      </c>
      <c r="AN106" s="31">
        <f ca="1">'Module C Corrected'!EF106-'Module C Initial'!EF106</f>
        <v>0</v>
      </c>
      <c r="AO106" s="32">
        <f t="shared" ca="1" si="31"/>
        <v>1870.4699999999991</v>
      </c>
      <c r="AP106" s="32">
        <f t="shared" ca="1" si="31"/>
        <v>3642.9599999999991</v>
      </c>
      <c r="AQ106" s="32">
        <f t="shared" ca="1" si="31"/>
        <v>3012.67</v>
      </c>
      <c r="AR106" s="32">
        <f t="shared" ca="1" si="31"/>
        <v>1869.5300000000002</v>
      </c>
      <c r="AS106" s="32">
        <f t="shared" ca="1" si="31"/>
        <v>5122.8999999999951</v>
      </c>
      <c r="AT106" s="32">
        <f t="shared" ca="1" si="31"/>
        <v>1303.2599999999998</v>
      </c>
      <c r="AU106" s="32">
        <f t="shared" ca="1" si="58"/>
        <v>14301.850000000004</v>
      </c>
      <c r="AV106" s="32">
        <f t="shared" ca="1" si="58"/>
        <v>4160.3900000000012</v>
      </c>
      <c r="AW106" s="32">
        <f t="shared" ca="1" si="58"/>
        <v>976.18000000000029</v>
      </c>
      <c r="AX106" s="32">
        <f t="shared" ca="1" si="58"/>
        <v>146.10999999999996</v>
      </c>
      <c r="AY106" s="32">
        <f t="shared" ca="1" si="58"/>
        <v>35.199999999999996</v>
      </c>
      <c r="AZ106" s="32">
        <f t="shared" ca="1" si="58"/>
        <v>0</v>
      </c>
      <c r="BA106" s="31">
        <f t="shared" ca="1" si="56"/>
        <v>30.25</v>
      </c>
      <c r="BB106" s="31">
        <f t="shared" ca="1" si="34"/>
        <v>59.03</v>
      </c>
      <c r="BC106" s="31">
        <f t="shared" ca="1" si="35"/>
        <v>48.9</v>
      </c>
      <c r="BD106" s="31">
        <f t="shared" ca="1" si="36"/>
        <v>30.4</v>
      </c>
      <c r="BE106" s="31">
        <f t="shared" ca="1" si="37"/>
        <v>83.46</v>
      </c>
      <c r="BF106" s="31">
        <f t="shared" ca="1" si="38"/>
        <v>21.27</v>
      </c>
      <c r="BG106" s="31">
        <f t="shared" ca="1" si="39"/>
        <v>233.87</v>
      </c>
      <c r="BH106" s="31">
        <f t="shared" ca="1" si="40"/>
        <v>68.16</v>
      </c>
      <c r="BI106" s="31">
        <f t="shared" ca="1" si="41"/>
        <v>16.02</v>
      </c>
      <c r="BJ106" s="31">
        <f t="shared" ca="1" si="42"/>
        <v>2.4</v>
      </c>
      <c r="BK106" s="31">
        <f t="shared" ca="1" si="43"/>
        <v>0.57999999999999996</v>
      </c>
      <c r="BL106" s="31">
        <f t="shared" ca="1" si="44"/>
        <v>0</v>
      </c>
      <c r="BM106" s="32">
        <f t="shared" ca="1" si="57"/>
        <v>1900.7199999999991</v>
      </c>
      <c r="BN106" s="32">
        <f t="shared" ca="1" si="45"/>
        <v>3701.9899999999993</v>
      </c>
      <c r="BO106" s="32">
        <f t="shared" ca="1" si="46"/>
        <v>3061.57</v>
      </c>
      <c r="BP106" s="32">
        <f t="shared" ca="1" si="47"/>
        <v>1899.9300000000003</v>
      </c>
      <c r="BQ106" s="32">
        <f t="shared" ca="1" si="48"/>
        <v>5206.3599999999951</v>
      </c>
      <c r="BR106" s="32">
        <f t="shared" ca="1" si="49"/>
        <v>1324.5299999999997</v>
      </c>
      <c r="BS106" s="32">
        <f t="shared" ca="1" si="50"/>
        <v>14535.720000000005</v>
      </c>
      <c r="BT106" s="32">
        <f t="shared" ca="1" si="51"/>
        <v>4228.5500000000011</v>
      </c>
      <c r="BU106" s="32">
        <f t="shared" ca="1" si="52"/>
        <v>992.20000000000027</v>
      </c>
      <c r="BV106" s="32">
        <f t="shared" ca="1" si="53"/>
        <v>148.50999999999996</v>
      </c>
      <c r="BW106" s="32">
        <f t="shared" ca="1" si="54"/>
        <v>35.779999999999994</v>
      </c>
      <c r="BX106" s="32">
        <f t="shared" ca="1" si="55"/>
        <v>0</v>
      </c>
    </row>
    <row r="107" spans="1:76" x14ac:dyDescent="0.25">
      <c r="A107" t="s">
        <v>481</v>
      </c>
      <c r="B107" s="1" t="s">
        <v>107</v>
      </c>
      <c r="C107" t="str">
        <f t="shared" ca="1" si="32"/>
        <v>BCHEXP</v>
      </c>
      <c r="D107" t="str">
        <f t="shared" ca="1" si="33"/>
        <v>Alberta-BC Intertie - Export</v>
      </c>
      <c r="E107" s="31">
        <f ca="1">'Module C Corrected'!CW107-'Module C Initial'!CW107</f>
        <v>-122.73999999999978</v>
      </c>
      <c r="F107" s="31">
        <f ca="1">'Module C Corrected'!CX107-'Module C Initial'!CX107</f>
        <v>-94.639999999999418</v>
      </c>
      <c r="G107" s="31">
        <f ca="1">'Module C Corrected'!CY107-'Module C Initial'!CY107</f>
        <v>-0.64999999999999858</v>
      </c>
      <c r="H107" s="31">
        <f ca="1">'Module C Corrected'!CZ107-'Module C Initial'!CZ107</f>
        <v>-5.3500000000000227</v>
      </c>
      <c r="I107" s="31">
        <f ca="1">'Module C Corrected'!DA107-'Module C Initial'!DA107</f>
        <v>0</v>
      </c>
      <c r="J107" s="31">
        <f ca="1">'Module C Corrected'!DB107-'Module C Initial'!DB107</f>
        <v>-1.5999999999999943</v>
      </c>
      <c r="K107" s="31">
        <f ca="1">'Module C Corrected'!DC107-'Module C Initial'!DC107</f>
        <v>-10.539999999999964</v>
      </c>
      <c r="L107" s="31">
        <f ca="1">'Module C Corrected'!DD107-'Module C Initial'!DD107</f>
        <v>-97.460000000000946</v>
      </c>
      <c r="M107" s="31">
        <f ca="1">'Module C Corrected'!DE107-'Module C Initial'!DE107</f>
        <v>-81.010000000000218</v>
      </c>
      <c r="N107" s="31">
        <f ca="1">'Module C Corrected'!DF107-'Module C Initial'!DF107</f>
        <v>-132.96000000000095</v>
      </c>
      <c r="O107" s="31">
        <f ca="1">'Module C Corrected'!DG107-'Module C Initial'!DG107</f>
        <v>-100.75</v>
      </c>
      <c r="P107" s="31">
        <f ca="1">'Module C Corrected'!DH107-'Module C Initial'!DH107</f>
        <v>-88.340000000000146</v>
      </c>
      <c r="Q107" s="32">
        <f ca="1">'Module C Corrected'!DI107-'Module C Initial'!DI107</f>
        <v>-6.1299999999999955</v>
      </c>
      <c r="R107" s="32">
        <f ca="1">'Module C Corrected'!DJ107-'Module C Initial'!DJ107</f>
        <v>-4.7299999999999898</v>
      </c>
      <c r="S107" s="32">
        <f ca="1">'Module C Corrected'!DK107-'Module C Initial'!DK107</f>
        <v>-3.0000000000000027E-2</v>
      </c>
      <c r="T107" s="32">
        <f ca="1">'Module C Corrected'!DL107-'Module C Initial'!DL107</f>
        <v>-0.26999999999999957</v>
      </c>
      <c r="U107" s="32">
        <f ca="1">'Module C Corrected'!DM107-'Module C Initial'!DM107</f>
        <v>0</v>
      </c>
      <c r="V107" s="32">
        <f ca="1">'Module C Corrected'!DN107-'Module C Initial'!DN107</f>
        <v>-8.0000000000000071E-2</v>
      </c>
      <c r="W107" s="32">
        <f ca="1">'Module C Corrected'!DO107-'Module C Initial'!DO107</f>
        <v>-0.52999999999999936</v>
      </c>
      <c r="X107" s="32">
        <f ca="1">'Module C Corrected'!DP107-'Module C Initial'!DP107</f>
        <v>-4.8699999999999974</v>
      </c>
      <c r="Y107" s="32">
        <f ca="1">'Module C Corrected'!DQ107-'Module C Initial'!DQ107</f>
        <v>-4.0499999999999972</v>
      </c>
      <c r="Z107" s="32">
        <f ca="1">'Module C Corrected'!DR107-'Module C Initial'!DR107</f>
        <v>-6.6500000000000341</v>
      </c>
      <c r="AA107" s="32">
        <f ca="1">'Module C Corrected'!DS107-'Module C Initial'!DS107</f>
        <v>-5.0400000000000205</v>
      </c>
      <c r="AB107" s="32">
        <f ca="1">'Module C Corrected'!DT107-'Module C Initial'!DT107</f>
        <v>-4.4199999999999875</v>
      </c>
      <c r="AC107" s="31">
        <f ca="1">'Module C Corrected'!DU107-'Module C Initial'!DU107</f>
        <v>-22.879999999999995</v>
      </c>
      <c r="AD107" s="31">
        <f ca="1">'Module C Corrected'!DV107-'Module C Initial'!DV107</f>
        <v>-17.419999999999959</v>
      </c>
      <c r="AE107" s="31">
        <f ca="1">'Module C Corrected'!DW107-'Module C Initial'!DW107</f>
        <v>-0.11000000000000032</v>
      </c>
      <c r="AF107" s="31">
        <f ca="1">'Module C Corrected'!DX107-'Module C Initial'!DX107</f>
        <v>-0.96000000000000085</v>
      </c>
      <c r="AG107" s="31">
        <f ca="1">'Module C Corrected'!DY107-'Module C Initial'!DY107</f>
        <v>0</v>
      </c>
      <c r="AH107" s="31">
        <f ca="1">'Module C Corrected'!DZ107-'Module C Initial'!DZ107</f>
        <v>-0.28000000000000114</v>
      </c>
      <c r="AI107" s="31">
        <f ca="1">'Module C Corrected'!EA107-'Module C Initial'!EA107</f>
        <v>-1.8200000000000003</v>
      </c>
      <c r="AJ107" s="31">
        <f ca="1">'Module C Corrected'!EB107-'Module C Initial'!EB107</f>
        <v>-16.620000000000005</v>
      </c>
      <c r="AK107" s="31">
        <f ca="1">'Module C Corrected'!EC107-'Module C Initial'!EC107</f>
        <v>-13.620000000000005</v>
      </c>
      <c r="AL107" s="31">
        <f ca="1">'Module C Corrected'!ED107-'Module C Initial'!ED107</f>
        <v>-22.049999999999955</v>
      </c>
      <c r="AM107" s="31">
        <f ca="1">'Module C Corrected'!EE107-'Module C Initial'!EE107</f>
        <v>-16.470000000000027</v>
      </c>
      <c r="AN107" s="31">
        <f ca="1">'Module C Corrected'!EF107-'Module C Initial'!EF107</f>
        <v>-14.240000000000009</v>
      </c>
      <c r="AO107" s="32">
        <f t="shared" ca="1" si="31"/>
        <v>-151.74999999999977</v>
      </c>
      <c r="AP107" s="32">
        <f t="shared" ca="1" si="31"/>
        <v>-116.78999999999937</v>
      </c>
      <c r="AQ107" s="32">
        <f t="shared" ca="1" si="31"/>
        <v>-0.78999999999999893</v>
      </c>
      <c r="AR107" s="32">
        <f t="shared" ca="1" si="31"/>
        <v>-6.5800000000000232</v>
      </c>
      <c r="AS107" s="32">
        <f t="shared" ca="1" si="31"/>
        <v>0</v>
      </c>
      <c r="AT107" s="32">
        <f t="shared" ca="1" si="31"/>
        <v>-1.9599999999999955</v>
      </c>
      <c r="AU107" s="32">
        <f t="shared" ca="1" si="58"/>
        <v>-12.889999999999963</v>
      </c>
      <c r="AV107" s="32">
        <f t="shared" ca="1" si="58"/>
        <v>-118.95000000000095</v>
      </c>
      <c r="AW107" s="32">
        <f t="shared" ca="1" si="58"/>
        <v>-98.68000000000022</v>
      </c>
      <c r="AX107" s="32">
        <f t="shared" ca="1" si="58"/>
        <v>-161.66000000000093</v>
      </c>
      <c r="AY107" s="32">
        <f t="shared" ca="1" si="58"/>
        <v>-122.26000000000005</v>
      </c>
      <c r="AZ107" s="32">
        <f t="shared" ca="1" si="58"/>
        <v>-107.00000000000014</v>
      </c>
      <c r="BA107" s="31">
        <f t="shared" ca="1" si="56"/>
        <v>-2.4500000000000002</v>
      </c>
      <c r="BB107" s="31">
        <f t="shared" ca="1" si="34"/>
        <v>-1.89</v>
      </c>
      <c r="BC107" s="31">
        <f t="shared" ca="1" si="35"/>
        <v>-0.01</v>
      </c>
      <c r="BD107" s="31">
        <f t="shared" ca="1" si="36"/>
        <v>-0.11</v>
      </c>
      <c r="BE107" s="31">
        <f t="shared" ca="1" si="37"/>
        <v>0</v>
      </c>
      <c r="BF107" s="31">
        <f t="shared" ca="1" si="38"/>
        <v>-0.03</v>
      </c>
      <c r="BG107" s="31">
        <f t="shared" ca="1" si="39"/>
        <v>-0.21</v>
      </c>
      <c r="BH107" s="31">
        <f t="shared" ca="1" si="40"/>
        <v>-1.95</v>
      </c>
      <c r="BI107" s="31">
        <f t="shared" ca="1" si="41"/>
        <v>-1.62</v>
      </c>
      <c r="BJ107" s="31">
        <f t="shared" ca="1" si="42"/>
        <v>-2.66</v>
      </c>
      <c r="BK107" s="31">
        <f t="shared" ca="1" si="43"/>
        <v>-2.0099999999999998</v>
      </c>
      <c r="BL107" s="31">
        <f t="shared" ca="1" si="44"/>
        <v>-1.77</v>
      </c>
      <c r="BM107" s="32">
        <f t="shared" ca="1" si="57"/>
        <v>-154.19999999999976</v>
      </c>
      <c r="BN107" s="32">
        <f t="shared" ca="1" si="45"/>
        <v>-118.67999999999937</v>
      </c>
      <c r="BO107" s="32">
        <f t="shared" ca="1" si="46"/>
        <v>-0.79999999999999893</v>
      </c>
      <c r="BP107" s="32">
        <f t="shared" ca="1" si="47"/>
        <v>-6.6900000000000235</v>
      </c>
      <c r="BQ107" s="32">
        <f t="shared" ca="1" si="48"/>
        <v>0</v>
      </c>
      <c r="BR107" s="32">
        <f t="shared" ca="1" si="49"/>
        <v>-1.9899999999999956</v>
      </c>
      <c r="BS107" s="32">
        <f t="shared" ca="1" si="50"/>
        <v>-13.099999999999964</v>
      </c>
      <c r="BT107" s="32">
        <f t="shared" ca="1" si="51"/>
        <v>-120.90000000000096</v>
      </c>
      <c r="BU107" s="32">
        <f t="shared" ca="1" si="52"/>
        <v>-100.30000000000022</v>
      </c>
      <c r="BV107" s="32">
        <f t="shared" ca="1" si="53"/>
        <v>-164.32000000000093</v>
      </c>
      <c r="BW107" s="32">
        <f t="shared" ca="1" si="54"/>
        <v>-124.27000000000005</v>
      </c>
      <c r="BX107" s="32">
        <f t="shared" ca="1" si="55"/>
        <v>-108.77000000000014</v>
      </c>
    </row>
    <row r="108" spans="1:76" x14ac:dyDescent="0.25">
      <c r="A108" t="s">
        <v>481</v>
      </c>
      <c r="B108" s="1" t="s">
        <v>361</v>
      </c>
      <c r="C108" t="str">
        <f t="shared" ca="1" si="32"/>
        <v>SPCEXP</v>
      </c>
      <c r="D108" t="str">
        <f t="shared" ca="1" si="33"/>
        <v>Alberta-Saskatchewan Intertie - Export</v>
      </c>
      <c r="E108" s="31">
        <f ca="1">'Module C Corrected'!CW108-'Module C Initial'!CW108</f>
        <v>-2.3500000000000227</v>
      </c>
      <c r="F108" s="31">
        <f ca="1">'Module C Corrected'!CX108-'Module C Initial'!CX108</f>
        <v>0</v>
      </c>
      <c r="G108" s="31">
        <f ca="1">'Module C Corrected'!CY108-'Module C Initial'!CY108</f>
        <v>0</v>
      </c>
      <c r="H108" s="31">
        <f ca="1">'Module C Corrected'!CZ108-'Module C Initial'!CZ108</f>
        <v>0</v>
      </c>
      <c r="I108" s="31">
        <f ca="1">'Module C Corrected'!DA108-'Module C Initial'!DA108</f>
        <v>0</v>
      </c>
      <c r="J108" s="31">
        <f ca="1">'Module C Corrected'!DB108-'Module C Initial'!DB108</f>
        <v>0</v>
      </c>
      <c r="K108" s="31">
        <f ca="1">'Module C Corrected'!DC108-'Module C Initial'!DC108</f>
        <v>0</v>
      </c>
      <c r="L108" s="31">
        <f ca="1">'Module C Corrected'!DD108-'Module C Initial'!DD108</f>
        <v>0</v>
      </c>
      <c r="M108" s="31">
        <f ca="1">'Module C Corrected'!DE108-'Module C Initial'!DE108</f>
        <v>0</v>
      </c>
      <c r="N108" s="31">
        <f ca="1">'Module C Corrected'!DF108-'Module C Initial'!DF108</f>
        <v>0</v>
      </c>
      <c r="O108" s="31">
        <f ca="1">'Module C Corrected'!DG108-'Module C Initial'!DG108</f>
        <v>0</v>
      </c>
      <c r="P108" s="31">
        <f ca="1">'Module C Corrected'!DH108-'Module C Initial'!DH108</f>
        <v>0</v>
      </c>
      <c r="Q108" s="32">
        <f ca="1">'Module C Corrected'!DI108-'Module C Initial'!DI108</f>
        <v>-0.11999999999999988</v>
      </c>
      <c r="R108" s="32">
        <f ca="1">'Module C Corrected'!DJ108-'Module C Initial'!DJ108</f>
        <v>0</v>
      </c>
      <c r="S108" s="32">
        <f ca="1">'Module C Corrected'!DK108-'Module C Initial'!DK108</f>
        <v>0</v>
      </c>
      <c r="T108" s="32">
        <f ca="1">'Module C Corrected'!DL108-'Module C Initial'!DL108</f>
        <v>0</v>
      </c>
      <c r="U108" s="32">
        <f ca="1">'Module C Corrected'!DM108-'Module C Initial'!DM108</f>
        <v>0</v>
      </c>
      <c r="V108" s="32">
        <f ca="1">'Module C Corrected'!DN108-'Module C Initial'!DN108</f>
        <v>0</v>
      </c>
      <c r="W108" s="32">
        <f ca="1">'Module C Corrected'!DO108-'Module C Initial'!DO108</f>
        <v>0</v>
      </c>
      <c r="X108" s="32">
        <f ca="1">'Module C Corrected'!DP108-'Module C Initial'!DP108</f>
        <v>0</v>
      </c>
      <c r="Y108" s="32">
        <f ca="1">'Module C Corrected'!DQ108-'Module C Initial'!DQ108</f>
        <v>0</v>
      </c>
      <c r="Z108" s="32">
        <f ca="1">'Module C Corrected'!DR108-'Module C Initial'!DR108</f>
        <v>0</v>
      </c>
      <c r="AA108" s="32">
        <f ca="1">'Module C Corrected'!DS108-'Module C Initial'!DS108</f>
        <v>0</v>
      </c>
      <c r="AB108" s="32">
        <f ca="1">'Module C Corrected'!DT108-'Module C Initial'!DT108</f>
        <v>0</v>
      </c>
      <c r="AC108" s="31">
        <f ca="1">'Module C Corrected'!DU108-'Module C Initial'!DU108</f>
        <v>-0.4399999999999995</v>
      </c>
      <c r="AD108" s="31">
        <f ca="1">'Module C Corrected'!DV108-'Module C Initial'!DV108</f>
        <v>0</v>
      </c>
      <c r="AE108" s="31">
        <f ca="1">'Module C Corrected'!DW108-'Module C Initial'!DW108</f>
        <v>0</v>
      </c>
      <c r="AF108" s="31">
        <f ca="1">'Module C Corrected'!DX108-'Module C Initial'!DX108</f>
        <v>0</v>
      </c>
      <c r="AG108" s="31">
        <f ca="1">'Module C Corrected'!DY108-'Module C Initial'!DY108</f>
        <v>0</v>
      </c>
      <c r="AH108" s="31">
        <f ca="1">'Module C Corrected'!DZ108-'Module C Initial'!DZ108</f>
        <v>0</v>
      </c>
      <c r="AI108" s="31">
        <f ca="1">'Module C Corrected'!EA108-'Module C Initial'!EA108</f>
        <v>0</v>
      </c>
      <c r="AJ108" s="31">
        <f ca="1">'Module C Corrected'!EB108-'Module C Initial'!EB108</f>
        <v>0</v>
      </c>
      <c r="AK108" s="31">
        <f ca="1">'Module C Corrected'!EC108-'Module C Initial'!EC108</f>
        <v>0</v>
      </c>
      <c r="AL108" s="31">
        <f ca="1">'Module C Corrected'!ED108-'Module C Initial'!ED108</f>
        <v>0</v>
      </c>
      <c r="AM108" s="31">
        <f ca="1">'Module C Corrected'!EE108-'Module C Initial'!EE108</f>
        <v>0</v>
      </c>
      <c r="AN108" s="31">
        <f ca="1">'Module C Corrected'!EF108-'Module C Initial'!EF108</f>
        <v>0</v>
      </c>
      <c r="AO108" s="32">
        <f t="shared" ca="1" si="31"/>
        <v>-2.9100000000000223</v>
      </c>
      <c r="AP108" s="32">
        <f t="shared" ca="1" si="31"/>
        <v>0</v>
      </c>
      <c r="AQ108" s="32">
        <f t="shared" ca="1" si="31"/>
        <v>0</v>
      </c>
      <c r="AR108" s="32">
        <f t="shared" ca="1" si="31"/>
        <v>0</v>
      </c>
      <c r="AS108" s="32">
        <f t="shared" ca="1" si="31"/>
        <v>0</v>
      </c>
      <c r="AT108" s="32">
        <f t="shared" ca="1" si="31"/>
        <v>0</v>
      </c>
      <c r="AU108" s="32">
        <f t="shared" ca="1" si="58"/>
        <v>0</v>
      </c>
      <c r="AV108" s="32">
        <f t="shared" ca="1" si="58"/>
        <v>0</v>
      </c>
      <c r="AW108" s="32">
        <f t="shared" ca="1" si="58"/>
        <v>0</v>
      </c>
      <c r="AX108" s="32">
        <f t="shared" ca="1" si="58"/>
        <v>0</v>
      </c>
      <c r="AY108" s="32">
        <f t="shared" ca="1" si="58"/>
        <v>0</v>
      </c>
      <c r="AZ108" s="32">
        <f t="shared" ca="1" si="58"/>
        <v>0</v>
      </c>
      <c r="BA108" s="31">
        <f t="shared" ca="1" si="56"/>
        <v>-0.05</v>
      </c>
      <c r="BB108" s="31">
        <f t="shared" ca="1" si="34"/>
        <v>0</v>
      </c>
      <c r="BC108" s="31">
        <f t="shared" ca="1" si="35"/>
        <v>0</v>
      </c>
      <c r="BD108" s="31">
        <f t="shared" ca="1" si="36"/>
        <v>0</v>
      </c>
      <c r="BE108" s="31">
        <f t="shared" ca="1" si="37"/>
        <v>0</v>
      </c>
      <c r="BF108" s="31">
        <f t="shared" ca="1" si="38"/>
        <v>0</v>
      </c>
      <c r="BG108" s="31">
        <f t="shared" ca="1" si="39"/>
        <v>0</v>
      </c>
      <c r="BH108" s="31">
        <f t="shared" ca="1" si="40"/>
        <v>0</v>
      </c>
      <c r="BI108" s="31">
        <f t="shared" ca="1" si="41"/>
        <v>0</v>
      </c>
      <c r="BJ108" s="31">
        <f t="shared" ca="1" si="42"/>
        <v>0</v>
      </c>
      <c r="BK108" s="31">
        <f t="shared" ca="1" si="43"/>
        <v>0</v>
      </c>
      <c r="BL108" s="31">
        <f t="shared" ca="1" si="44"/>
        <v>0</v>
      </c>
      <c r="BM108" s="32">
        <f t="shared" ca="1" si="57"/>
        <v>-2.9600000000000222</v>
      </c>
      <c r="BN108" s="32">
        <f t="shared" ca="1" si="45"/>
        <v>0</v>
      </c>
      <c r="BO108" s="32">
        <f t="shared" ca="1" si="46"/>
        <v>0</v>
      </c>
      <c r="BP108" s="32">
        <f t="shared" ca="1" si="47"/>
        <v>0</v>
      </c>
      <c r="BQ108" s="32">
        <f t="shared" ca="1" si="48"/>
        <v>0</v>
      </c>
      <c r="BR108" s="32">
        <f t="shared" ca="1" si="49"/>
        <v>0</v>
      </c>
      <c r="BS108" s="32">
        <f t="shared" ca="1" si="50"/>
        <v>0</v>
      </c>
      <c r="BT108" s="32">
        <f t="shared" ca="1" si="51"/>
        <v>0</v>
      </c>
      <c r="BU108" s="32">
        <f t="shared" ca="1" si="52"/>
        <v>0</v>
      </c>
      <c r="BV108" s="32">
        <f t="shared" ca="1" si="53"/>
        <v>0</v>
      </c>
      <c r="BW108" s="32">
        <f t="shared" ca="1" si="54"/>
        <v>0</v>
      </c>
      <c r="BX108" s="32">
        <f t="shared" ca="1" si="55"/>
        <v>0</v>
      </c>
    </row>
    <row r="109" spans="1:76" x14ac:dyDescent="0.25">
      <c r="A109" t="s">
        <v>481</v>
      </c>
      <c r="B109" s="1" t="s">
        <v>108</v>
      </c>
      <c r="C109" t="str">
        <f t="shared" ca="1" si="32"/>
        <v>BCHIMP</v>
      </c>
      <c r="D109" t="str">
        <f t="shared" ca="1" si="33"/>
        <v>Alberta-BC Intertie - Import</v>
      </c>
      <c r="E109" s="31">
        <f ca="1">'Module C Corrected'!CW109-'Module C Initial'!CW109</f>
        <v>-1350.4400000000023</v>
      </c>
      <c r="F109" s="31">
        <f ca="1">'Module C Corrected'!CX109-'Module C Initial'!CX109</f>
        <v>-3048.5699999999488</v>
      </c>
      <c r="G109" s="31">
        <f ca="1">'Module C Corrected'!CY109-'Module C Initial'!CY109</f>
        <v>-1627.6699999999837</v>
      </c>
      <c r="H109" s="31">
        <f ca="1">'Module C Corrected'!CZ109-'Module C Initial'!CZ109</f>
        <v>-834.97000000000116</v>
      </c>
      <c r="I109" s="31">
        <f ca="1">'Module C Corrected'!DA109-'Module C Initial'!DA109</f>
        <v>-966.36000000000058</v>
      </c>
      <c r="J109" s="31">
        <f ca="1">'Module C Corrected'!DB109-'Module C Initial'!DB109</f>
        <v>-1416.7200000000012</v>
      </c>
      <c r="K109" s="31">
        <f ca="1">'Module C Corrected'!DC109-'Module C Initial'!DC109</f>
        <v>-5322.6699999999255</v>
      </c>
      <c r="L109" s="31">
        <f ca="1">'Module C Corrected'!DD109-'Module C Initial'!DD109</f>
        <v>-1318.679999999993</v>
      </c>
      <c r="M109" s="31">
        <f ca="1">'Module C Corrected'!DE109-'Module C Initial'!DE109</f>
        <v>-87.859999999998763</v>
      </c>
      <c r="N109" s="31">
        <f ca="1">'Module C Corrected'!DF109-'Module C Initial'!DF109</f>
        <v>-171.03999999999724</v>
      </c>
      <c r="O109" s="31">
        <f ca="1">'Module C Corrected'!DG109-'Module C Initial'!DG109</f>
        <v>-539.94000000000233</v>
      </c>
      <c r="P109" s="31">
        <f ca="1">'Module C Corrected'!DH109-'Module C Initial'!DH109</f>
        <v>-286.68000000000757</v>
      </c>
      <c r="Q109" s="32">
        <f ca="1">'Module C Corrected'!DI109-'Module C Initial'!DI109</f>
        <v>-67.529999999998836</v>
      </c>
      <c r="R109" s="32">
        <f ca="1">'Module C Corrected'!DJ109-'Module C Initial'!DJ109</f>
        <v>-152.43000000000029</v>
      </c>
      <c r="S109" s="32">
        <f ca="1">'Module C Corrected'!DK109-'Module C Initial'!DK109</f>
        <v>-81.380000000001019</v>
      </c>
      <c r="T109" s="32">
        <f ca="1">'Module C Corrected'!DL109-'Module C Initial'!DL109</f>
        <v>-41.75</v>
      </c>
      <c r="U109" s="32">
        <f ca="1">'Module C Corrected'!DM109-'Module C Initial'!DM109</f>
        <v>-48.319999999999709</v>
      </c>
      <c r="V109" s="32">
        <f ca="1">'Module C Corrected'!DN109-'Module C Initial'!DN109</f>
        <v>-70.829999999999927</v>
      </c>
      <c r="W109" s="32">
        <f ca="1">'Module C Corrected'!DO109-'Module C Initial'!DO109</f>
        <v>-266.12999999999738</v>
      </c>
      <c r="X109" s="32">
        <f ca="1">'Module C Corrected'!DP109-'Module C Initial'!DP109</f>
        <v>-65.940000000000509</v>
      </c>
      <c r="Y109" s="32">
        <f ca="1">'Module C Corrected'!DQ109-'Module C Initial'!DQ109</f>
        <v>-4.3899999999999864</v>
      </c>
      <c r="Z109" s="32">
        <f ca="1">'Module C Corrected'!DR109-'Module C Initial'!DR109</f>
        <v>-8.5499999999999545</v>
      </c>
      <c r="AA109" s="32">
        <f ca="1">'Module C Corrected'!DS109-'Module C Initial'!DS109</f>
        <v>-27</v>
      </c>
      <c r="AB109" s="32">
        <f ca="1">'Module C Corrected'!DT109-'Module C Initial'!DT109</f>
        <v>-14.340000000000146</v>
      </c>
      <c r="AC109" s="31">
        <f ca="1">'Module C Corrected'!DU109-'Module C Initial'!DU109</f>
        <v>-251.73999999999796</v>
      </c>
      <c r="AD109" s="31">
        <f ca="1">'Module C Corrected'!DV109-'Module C Initial'!DV109</f>
        <v>-561.18000000000757</v>
      </c>
      <c r="AE109" s="31">
        <f ca="1">'Module C Corrected'!DW109-'Module C Initial'!DW109</f>
        <v>-296.19000000000233</v>
      </c>
      <c r="AF109" s="31">
        <f ca="1">'Module C Corrected'!DX109-'Module C Initial'!DX109</f>
        <v>-149.97999999999956</v>
      </c>
      <c r="AG109" s="31">
        <f ca="1">'Module C Corrected'!DY109-'Module C Initial'!DY109</f>
        <v>-171.40999999999985</v>
      </c>
      <c r="AH109" s="31">
        <f ca="1">'Module C Corrected'!DZ109-'Module C Initial'!DZ109</f>
        <v>-247.97999999999956</v>
      </c>
      <c r="AI109" s="31">
        <f ca="1">'Module C Corrected'!EA109-'Module C Initial'!EA109</f>
        <v>-919.63000000000466</v>
      </c>
      <c r="AJ109" s="31">
        <f ca="1">'Module C Corrected'!EB109-'Module C Initial'!EB109</f>
        <v>-224.7599999999984</v>
      </c>
      <c r="AK109" s="31">
        <f ca="1">'Module C Corrected'!EC109-'Module C Initial'!EC109</f>
        <v>-14.769999999999982</v>
      </c>
      <c r="AL109" s="31">
        <f ca="1">'Module C Corrected'!ED109-'Module C Initial'!ED109</f>
        <v>-28.369999999999891</v>
      </c>
      <c r="AM109" s="31">
        <f ca="1">'Module C Corrected'!EE109-'Module C Initial'!EE109</f>
        <v>-88.280000000000655</v>
      </c>
      <c r="AN109" s="31">
        <f ca="1">'Module C Corrected'!EF109-'Module C Initial'!EF109</f>
        <v>-46.229999999999563</v>
      </c>
      <c r="AO109" s="32">
        <f t="shared" ca="1" si="31"/>
        <v>-1669.7099999999991</v>
      </c>
      <c r="AP109" s="32">
        <f t="shared" ca="1" si="31"/>
        <v>-3762.1799999999566</v>
      </c>
      <c r="AQ109" s="32">
        <f t="shared" ca="1" si="31"/>
        <v>-2005.239999999987</v>
      </c>
      <c r="AR109" s="32">
        <f t="shared" ca="1" si="31"/>
        <v>-1026.7000000000007</v>
      </c>
      <c r="AS109" s="32">
        <f t="shared" ca="1" si="31"/>
        <v>-1186.0900000000001</v>
      </c>
      <c r="AT109" s="32">
        <f t="shared" ca="1" si="31"/>
        <v>-1735.5300000000007</v>
      </c>
      <c r="AU109" s="32">
        <f t="shared" ca="1" si="58"/>
        <v>-6508.4299999999275</v>
      </c>
      <c r="AV109" s="32">
        <f t="shared" ca="1" si="58"/>
        <v>-1609.3799999999919</v>
      </c>
      <c r="AW109" s="32">
        <f t="shared" ca="1" si="58"/>
        <v>-107.01999999999873</v>
      </c>
      <c r="AX109" s="32">
        <f t="shared" ca="1" si="58"/>
        <v>-207.95999999999708</v>
      </c>
      <c r="AY109" s="32">
        <f t="shared" ca="1" si="58"/>
        <v>-655.22000000000298</v>
      </c>
      <c r="AZ109" s="32">
        <f t="shared" ca="1" si="58"/>
        <v>-347.25000000000728</v>
      </c>
      <c r="BA109" s="31">
        <f t="shared" ca="1" si="56"/>
        <v>-27</v>
      </c>
      <c r="BB109" s="31">
        <f t="shared" ca="1" si="34"/>
        <v>-60.96</v>
      </c>
      <c r="BC109" s="31">
        <f t="shared" ca="1" si="35"/>
        <v>-32.549999999999997</v>
      </c>
      <c r="BD109" s="31">
        <f t="shared" ca="1" si="36"/>
        <v>-16.7</v>
      </c>
      <c r="BE109" s="31">
        <f t="shared" ca="1" si="37"/>
        <v>-19.32</v>
      </c>
      <c r="BF109" s="31">
        <f t="shared" ca="1" si="38"/>
        <v>-28.33</v>
      </c>
      <c r="BG109" s="31">
        <f t="shared" ca="1" si="39"/>
        <v>-106.43</v>
      </c>
      <c r="BH109" s="31">
        <f t="shared" ca="1" si="40"/>
        <v>-26.37</v>
      </c>
      <c r="BI109" s="31">
        <f t="shared" ca="1" si="41"/>
        <v>-1.76</v>
      </c>
      <c r="BJ109" s="31">
        <f t="shared" ca="1" si="42"/>
        <v>-3.42</v>
      </c>
      <c r="BK109" s="31">
        <f t="shared" ca="1" si="43"/>
        <v>-10.8</v>
      </c>
      <c r="BL109" s="31">
        <f t="shared" ca="1" si="44"/>
        <v>-5.73</v>
      </c>
      <c r="BM109" s="32">
        <f t="shared" ca="1" si="57"/>
        <v>-1696.7099999999991</v>
      </c>
      <c r="BN109" s="32">
        <f t="shared" ca="1" si="45"/>
        <v>-3823.1399999999567</v>
      </c>
      <c r="BO109" s="32">
        <f t="shared" ca="1" si="46"/>
        <v>-2037.789999999987</v>
      </c>
      <c r="BP109" s="32">
        <f t="shared" ca="1" si="47"/>
        <v>-1043.4000000000008</v>
      </c>
      <c r="BQ109" s="32">
        <f t="shared" ca="1" si="48"/>
        <v>-1205.4100000000001</v>
      </c>
      <c r="BR109" s="32">
        <f t="shared" ca="1" si="49"/>
        <v>-1763.8600000000006</v>
      </c>
      <c r="BS109" s="32">
        <f t="shared" ca="1" si="50"/>
        <v>-6614.8599999999278</v>
      </c>
      <c r="BT109" s="32">
        <f t="shared" ca="1" si="51"/>
        <v>-1635.7499999999918</v>
      </c>
      <c r="BU109" s="32">
        <f t="shared" ca="1" si="52"/>
        <v>-108.77999999999874</v>
      </c>
      <c r="BV109" s="32">
        <f t="shared" ca="1" si="53"/>
        <v>-211.37999999999707</v>
      </c>
      <c r="BW109" s="32">
        <f t="shared" ca="1" si="54"/>
        <v>-666.02000000000294</v>
      </c>
      <c r="BX109" s="32">
        <f t="shared" ca="1" si="55"/>
        <v>-352.98000000000729</v>
      </c>
    </row>
    <row r="110" spans="1:76" x14ac:dyDescent="0.25">
      <c r="A110" t="s">
        <v>481</v>
      </c>
      <c r="B110" s="1" t="s">
        <v>415</v>
      </c>
      <c r="C110" t="str">
        <f t="shared" ca="1" si="32"/>
        <v>120SIMP</v>
      </c>
      <c r="D110" t="str">
        <f t="shared" ca="1" si="33"/>
        <v>Alberta-Montana Intertie - Import</v>
      </c>
      <c r="E110" s="31">
        <f ca="1">'Module C Corrected'!CW110-'Module C Initial'!CW110</f>
        <v>0.22000000000000064</v>
      </c>
      <c r="F110" s="31">
        <f ca="1">'Module C Corrected'!CX110-'Module C Initial'!CX110</f>
        <v>0</v>
      </c>
      <c r="G110" s="31">
        <f ca="1">'Module C Corrected'!CY110-'Module C Initial'!CY110</f>
        <v>4.5099999999999909</v>
      </c>
      <c r="H110" s="31">
        <f ca="1">'Module C Corrected'!CZ110-'Module C Initial'!CZ110</f>
        <v>0</v>
      </c>
      <c r="I110" s="31">
        <f ca="1">'Module C Corrected'!DA110-'Module C Initial'!DA110</f>
        <v>0</v>
      </c>
      <c r="J110" s="31">
        <f ca="1">'Module C Corrected'!DB110-'Module C Initial'!DB110</f>
        <v>0</v>
      </c>
      <c r="K110" s="31">
        <f ca="1">'Module C Corrected'!DC110-'Module C Initial'!DC110</f>
        <v>2.9699999999999989</v>
      </c>
      <c r="L110" s="31">
        <f ca="1">'Module C Corrected'!DD110-'Module C Initial'!DD110</f>
        <v>2</v>
      </c>
      <c r="M110" s="31">
        <f ca="1">'Module C Corrected'!DE110-'Module C Initial'!DE110</f>
        <v>0</v>
      </c>
      <c r="N110" s="31">
        <f ca="1">'Module C Corrected'!DF110-'Module C Initial'!DF110</f>
        <v>2.7600000000000193</v>
      </c>
      <c r="O110" s="31">
        <f ca="1">'Module C Corrected'!DG110-'Module C Initial'!DG110</f>
        <v>0</v>
      </c>
      <c r="P110" s="31">
        <f ca="1">'Module C Corrected'!DH110-'Module C Initial'!DH110</f>
        <v>0</v>
      </c>
      <c r="Q110" s="32">
        <f ca="1">'Module C Corrected'!DI110-'Module C Initial'!DI110</f>
        <v>1.0000000000000009E-2</v>
      </c>
      <c r="R110" s="32">
        <f ca="1">'Module C Corrected'!DJ110-'Module C Initial'!DJ110</f>
        <v>0</v>
      </c>
      <c r="S110" s="32">
        <f ca="1">'Module C Corrected'!DK110-'Module C Initial'!DK110</f>
        <v>0.21999999999999886</v>
      </c>
      <c r="T110" s="32">
        <f ca="1">'Module C Corrected'!DL110-'Module C Initial'!DL110</f>
        <v>0</v>
      </c>
      <c r="U110" s="32">
        <f ca="1">'Module C Corrected'!DM110-'Module C Initial'!DM110</f>
        <v>0</v>
      </c>
      <c r="V110" s="32">
        <f ca="1">'Module C Corrected'!DN110-'Module C Initial'!DN110</f>
        <v>0</v>
      </c>
      <c r="W110" s="32">
        <f ca="1">'Module C Corrected'!DO110-'Module C Initial'!DO110</f>
        <v>0.15000000000000036</v>
      </c>
      <c r="X110" s="32">
        <f ca="1">'Module C Corrected'!DP110-'Module C Initial'!DP110</f>
        <v>9.9999999999999645E-2</v>
      </c>
      <c r="Y110" s="32">
        <f ca="1">'Module C Corrected'!DQ110-'Module C Initial'!DQ110</f>
        <v>0</v>
      </c>
      <c r="Z110" s="32">
        <f ca="1">'Module C Corrected'!DR110-'Module C Initial'!DR110</f>
        <v>0.13999999999999879</v>
      </c>
      <c r="AA110" s="32">
        <f ca="1">'Module C Corrected'!DS110-'Module C Initial'!DS110</f>
        <v>0</v>
      </c>
      <c r="AB110" s="32">
        <f ca="1">'Module C Corrected'!DT110-'Module C Initial'!DT110</f>
        <v>0</v>
      </c>
      <c r="AC110" s="31">
        <f ca="1">'Module C Corrected'!DU110-'Module C Initial'!DU110</f>
        <v>4.0000000000000036E-2</v>
      </c>
      <c r="AD110" s="31">
        <f ca="1">'Module C Corrected'!DV110-'Module C Initial'!DV110</f>
        <v>0</v>
      </c>
      <c r="AE110" s="31">
        <f ca="1">'Module C Corrected'!DW110-'Module C Initial'!DW110</f>
        <v>0.82000000000000028</v>
      </c>
      <c r="AF110" s="31">
        <f ca="1">'Module C Corrected'!DX110-'Module C Initial'!DX110</f>
        <v>0</v>
      </c>
      <c r="AG110" s="31">
        <f ca="1">'Module C Corrected'!DY110-'Module C Initial'!DY110</f>
        <v>0</v>
      </c>
      <c r="AH110" s="31">
        <f ca="1">'Module C Corrected'!DZ110-'Module C Initial'!DZ110</f>
        <v>0</v>
      </c>
      <c r="AI110" s="31">
        <f ca="1">'Module C Corrected'!EA110-'Module C Initial'!EA110</f>
        <v>0.50999999999999801</v>
      </c>
      <c r="AJ110" s="31">
        <f ca="1">'Module C Corrected'!EB110-'Module C Initial'!EB110</f>
        <v>0.33999999999999986</v>
      </c>
      <c r="AK110" s="31">
        <f ca="1">'Module C Corrected'!EC110-'Module C Initial'!EC110</f>
        <v>0</v>
      </c>
      <c r="AL110" s="31">
        <f ca="1">'Module C Corrected'!ED110-'Module C Initial'!ED110</f>
        <v>0.46000000000000085</v>
      </c>
      <c r="AM110" s="31">
        <f ca="1">'Module C Corrected'!EE110-'Module C Initial'!EE110</f>
        <v>0</v>
      </c>
      <c r="AN110" s="31">
        <f ca="1">'Module C Corrected'!EF110-'Module C Initial'!EF110</f>
        <v>0</v>
      </c>
      <c r="AO110" s="32">
        <f t="shared" ca="1" si="31"/>
        <v>0.27000000000000068</v>
      </c>
      <c r="AP110" s="32">
        <f t="shared" ca="1" si="31"/>
        <v>0</v>
      </c>
      <c r="AQ110" s="32">
        <f t="shared" ca="1" si="31"/>
        <v>5.5499999999999901</v>
      </c>
      <c r="AR110" s="32">
        <f t="shared" ca="1" si="31"/>
        <v>0</v>
      </c>
      <c r="AS110" s="32">
        <f t="shared" ca="1" si="31"/>
        <v>0</v>
      </c>
      <c r="AT110" s="32">
        <f t="shared" ca="1" si="31"/>
        <v>0</v>
      </c>
      <c r="AU110" s="32">
        <f t="shared" ca="1" si="58"/>
        <v>3.6299999999999972</v>
      </c>
      <c r="AV110" s="32">
        <f t="shared" ca="1" si="58"/>
        <v>2.4399999999999995</v>
      </c>
      <c r="AW110" s="32">
        <f t="shared" ca="1" si="58"/>
        <v>0</v>
      </c>
      <c r="AX110" s="32">
        <f t="shared" ca="1" si="58"/>
        <v>3.360000000000019</v>
      </c>
      <c r="AY110" s="32">
        <f t="shared" ca="1" si="58"/>
        <v>0</v>
      </c>
      <c r="AZ110" s="32">
        <f t="shared" ca="1" si="58"/>
        <v>0</v>
      </c>
      <c r="BA110" s="31">
        <f t="shared" ca="1" si="56"/>
        <v>0</v>
      </c>
      <c r="BB110" s="31">
        <f t="shared" ca="1" si="34"/>
        <v>0</v>
      </c>
      <c r="BC110" s="31">
        <f t="shared" ca="1" si="35"/>
        <v>0.09</v>
      </c>
      <c r="BD110" s="31">
        <f t="shared" ca="1" si="36"/>
        <v>0</v>
      </c>
      <c r="BE110" s="31">
        <f t="shared" ca="1" si="37"/>
        <v>0</v>
      </c>
      <c r="BF110" s="31">
        <f t="shared" ca="1" si="38"/>
        <v>0</v>
      </c>
      <c r="BG110" s="31">
        <f t="shared" ca="1" si="39"/>
        <v>0.06</v>
      </c>
      <c r="BH110" s="31">
        <f t="shared" ca="1" si="40"/>
        <v>0.04</v>
      </c>
      <c r="BI110" s="31">
        <f t="shared" ca="1" si="41"/>
        <v>0</v>
      </c>
      <c r="BJ110" s="31">
        <f t="shared" ca="1" si="42"/>
        <v>0.06</v>
      </c>
      <c r="BK110" s="31">
        <f t="shared" ca="1" si="43"/>
        <v>0</v>
      </c>
      <c r="BL110" s="31">
        <f t="shared" ca="1" si="44"/>
        <v>0</v>
      </c>
      <c r="BM110" s="32">
        <f t="shared" ca="1" si="57"/>
        <v>0.27000000000000068</v>
      </c>
      <c r="BN110" s="32">
        <f t="shared" ca="1" si="45"/>
        <v>0</v>
      </c>
      <c r="BO110" s="32">
        <f t="shared" ca="1" si="46"/>
        <v>5.6399999999999899</v>
      </c>
      <c r="BP110" s="32">
        <f t="shared" ca="1" si="47"/>
        <v>0</v>
      </c>
      <c r="BQ110" s="32">
        <f t="shared" ca="1" si="48"/>
        <v>0</v>
      </c>
      <c r="BR110" s="32">
        <f t="shared" ca="1" si="49"/>
        <v>0</v>
      </c>
      <c r="BS110" s="32">
        <f t="shared" ca="1" si="50"/>
        <v>3.6899999999999973</v>
      </c>
      <c r="BT110" s="32">
        <f t="shared" ca="1" si="51"/>
        <v>2.4799999999999995</v>
      </c>
      <c r="BU110" s="32">
        <f t="shared" ca="1" si="52"/>
        <v>0</v>
      </c>
      <c r="BV110" s="32">
        <f t="shared" ca="1" si="53"/>
        <v>3.420000000000019</v>
      </c>
      <c r="BW110" s="32">
        <f t="shared" ca="1" si="54"/>
        <v>0</v>
      </c>
      <c r="BX110" s="32">
        <f t="shared" ca="1" si="55"/>
        <v>0</v>
      </c>
    </row>
    <row r="111" spans="1:76" x14ac:dyDescent="0.25">
      <c r="A111" t="s">
        <v>501</v>
      </c>
      <c r="B111" s="1" t="s">
        <v>290</v>
      </c>
      <c r="C111" t="str">
        <f t="shared" ca="1" si="32"/>
        <v>RB1</v>
      </c>
      <c r="D111" t="str">
        <f t="shared" ca="1" si="33"/>
        <v>Rainbow #1</v>
      </c>
      <c r="E111" s="31">
        <f ca="1">'Module C Corrected'!CW111-'Module C Initial'!CW111</f>
        <v>0</v>
      </c>
      <c r="F111" s="31">
        <f ca="1">'Module C Corrected'!CX111-'Module C Initial'!CX111</f>
        <v>0</v>
      </c>
      <c r="G111" s="31">
        <f ca="1">'Module C Corrected'!CY111-'Module C Initial'!CY111</f>
        <v>0</v>
      </c>
      <c r="H111" s="31">
        <f ca="1">'Module C Corrected'!CZ111-'Module C Initial'!CZ111</f>
        <v>0</v>
      </c>
      <c r="I111" s="31">
        <f ca="1">'Module C Corrected'!DA111-'Module C Initial'!DA111</f>
        <v>0</v>
      </c>
      <c r="J111" s="31">
        <f ca="1">'Module C Corrected'!DB111-'Module C Initial'!DB111</f>
        <v>0</v>
      </c>
      <c r="K111" s="31">
        <f ca="1">'Module C Corrected'!DC111-'Module C Initial'!DC111</f>
        <v>0</v>
      </c>
      <c r="L111" s="31">
        <f ca="1">'Module C Corrected'!DD111-'Module C Initial'!DD111</f>
        <v>0</v>
      </c>
      <c r="M111" s="31">
        <f ca="1">'Module C Corrected'!DE111-'Module C Initial'!DE111</f>
        <v>0</v>
      </c>
      <c r="N111" s="31">
        <f ca="1">'Module C Corrected'!DF111-'Module C Initial'!DF111</f>
        <v>0</v>
      </c>
      <c r="O111" s="31">
        <f ca="1">'Module C Corrected'!DG111-'Module C Initial'!DG111</f>
        <v>0</v>
      </c>
      <c r="P111" s="31">
        <f ca="1">'Module C Corrected'!DH111-'Module C Initial'!DH111</f>
        <v>0</v>
      </c>
      <c r="Q111" s="32">
        <f ca="1">'Module C Corrected'!DI111-'Module C Initial'!DI111</f>
        <v>0</v>
      </c>
      <c r="R111" s="32">
        <f ca="1">'Module C Corrected'!DJ111-'Module C Initial'!DJ111</f>
        <v>0</v>
      </c>
      <c r="S111" s="32">
        <f ca="1">'Module C Corrected'!DK111-'Module C Initial'!DK111</f>
        <v>0</v>
      </c>
      <c r="T111" s="32">
        <f ca="1">'Module C Corrected'!DL111-'Module C Initial'!DL111</f>
        <v>0</v>
      </c>
      <c r="U111" s="32">
        <f ca="1">'Module C Corrected'!DM111-'Module C Initial'!DM111</f>
        <v>0</v>
      </c>
      <c r="V111" s="32">
        <f ca="1">'Module C Corrected'!DN111-'Module C Initial'!DN111</f>
        <v>0</v>
      </c>
      <c r="W111" s="32">
        <f ca="1">'Module C Corrected'!DO111-'Module C Initial'!DO111</f>
        <v>0</v>
      </c>
      <c r="X111" s="32">
        <f ca="1">'Module C Corrected'!DP111-'Module C Initial'!DP111</f>
        <v>0</v>
      </c>
      <c r="Y111" s="32">
        <f ca="1">'Module C Corrected'!DQ111-'Module C Initial'!DQ111</f>
        <v>0</v>
      </c>
      <c r="Z111" s="32">
        <f ca="1">'Module C Corrected'!DR111-'Module C Initial'!DR111</f>
        <v>0</v>
      </c>
      <c r="AA111" s="32">
        <f ca="1">'Module C Corrected'!DS111-'Module C Initial'!DS111</f>
        <v>0</v>
      </c>
      <c r="AB111" s="32">
        <f ca="1">'Module C Corrected'!DT111-'Module C Initial'!DT111</f>
        <v>0</v>
      </c>
      <c r="AC111" s="31">
        <f ca="1">'Module C Corrected'!DU111-'Module C Initial'!DU111</f>
        <v>0</v>
      </c>
      <c r="AD111" s="31">
        <f ca="1">'Module C Corrected'!DV111-'Module C Initial'!DV111</f>
        <v>0</v>
      </c>
      <c r="AE111" s="31">
        <f ca="1">'Module C Corrected'!DW111-'Module C Initial'!DW111</f>
        <v>0</v>
      </c>
      <c r="AF111" s="31">
        <f ca="1">'Module C Corrected'!DX111-'Module C Initial'!DX111</f>
        <v>0</v>
      </c>
      <c r="AG111" s="31">
        <f ca="1">'Module C Corrected'!DY111-'Module C Initial'!DY111</f>
        <v>0</v>
      </c>
      <c r="AH111" s="31">
        <f ca="1">'Module C Corrected'!DZ111-'Module C Initial'!DZ111</f>
        <v>0</v>
      </c>
      <c r="AI111" s="31">
        <f ca="1">'Module C Corrected'!EA111-'Module C Initial'!EA111</f>
        <v>0</v>
      </c>
      <c r="AJ111" s="31">
        <f ca="1">'Module C Corrected'!EB111-'Module C Initial'!EB111</f>
        <v>0</v>
      </c>
      <c r="AK111" s="31">
        <f ca="1">'Module C Corrected'!EC111-'Module C Initial'!EC111</f>
        <v>0</v>
      </c>
      <c r="AL111" s="31">
        <f ca="1">'Module C Corrected'!ED111-'Module C Initial'!ED111</f>
        <v>0</v>
      </c>
      <c r="AM111" s="31">
        <f ca="1">'Module C Corrected'!EE111-'Module C Initial'!EE111</f>
        <v>0</v>
      </c>
      <c r="AN111" s="31">
        <f ca="1">'Module C Corrected'!EF111-'Module C Initial'!EF111</f>
        <v>0</v>
      </c>
      <c r="AO111" s="32">
        <f t="shared" ca="1" si="31"/>
        <v>0</v>
      </c>
      <c r="AP111" s="32">
        <f t="shared" ca="1" si="31"/>
        <v>0</v>
      </c>
      <c r="AQ111" s="32">
        <f t="shared" ca="1" si="31"/>
        <v>0</v>
      </c>
      <c r="AR111" s="32">
        <f t="shared" ca="1" si="31"/>
        <v>0</v>
      </c>
      <c r="AS111" s="32">
        <f t="shared" ca="1" si="31"/>
        <v>0</v>
      </c>
      <c r="AT111" s="32">
        <f t="shared" ca="1" si="31"/>
        <v>0</v>
      </c>
      <c r="AU111" s="32">
        <f t="shared" ca="1" si="58"/>
        <v>0</v>
      </c>
      <c r="AV111" s="32">
        <f t="shared" ca="1" si="58"/>
        <v>0</v>
      </c>
      <c r="AW111" s="32">
        <f t="shared" ca="1" si="58"/>
        <v>0</v>
      </c>
      <c r="AX111" s="32">
        <f t="shared" ca="1" si="58"/>
        <v>0</v>
      </c>
      <c r="AY111" s="32">
        <f t="shared" ca="1" si="58"/>
        <v>0</v>
      </c>
      <c r="AZ111" s="32">
        <f t="shared" ca="1" si="58"/>
        <v>0</v>
      </c>
      <c r="BA111" s="31">
        <f t="shared" ca="1" si="56"/>
        <v>0</v>
      </c>
      <c r="BB111" s="31">
        <f t="shared" ca="1" si="34"/>
        <v>0</v>
      </c>
      <c r="BC111" s="31">
        <f t="shared" ca="1" si="35"/>
        <v>0</v>
      </c>
      <c r="BD111" s="31">
        <f t="shared" ca="1" si="36"/>
        <v>0</v>
      </c>
      <c r="BE111" s="31">
        <f t="shared" ca="1" si="37"/>
        <v>0</v>
      </c>
      <c r="BF111" s="31">
        <f t="shared" ca="1" si="38"/>
        <v>0</v>
      </c>
      <c r="BG111" s="31">
        <f t="shared" ca="1" si="39"/>
        <v>0</v>
      </c>
      <c r="BH111" s="31">
        <f t="shared" ca="1" si="40"/>
        <v>0</v>
      </c>
      <c r="BI111" s="31">
        <f t="shared" ca="1" si="41"/>
        <v>0</v>
      </c>
      <c r="BJ111" s="31">
        <f t="shared" ca="1" si="42"/>
        <v>0</v>
      </c>
      <c r="BK111" s="31">
        <f t="shared" ca="1" si="43"/>
        <v>0</v>
      </c>
      <c r="BL111" s="31">
        <f t="shared" ca="1" si="44"/>
        <v>0</v>
      </c>
      <c r="BM111" s="32">
        <f t="shared" ca="1" si="57"/>
        <v>0</v>
      </c>
      <c r="BN111" s="32">
        <f t="shared" ca="1" si="45"/>
        <v>0</v>
      </c>
      <c r="BO111" s="32">
        <f t="shared" ca="1" si="46"/>
        <v>0</v>
      </c>
      <c r="BP111" s="32">
        <f t="shared" ca="1" si="47"/>
        <v>0</v>
      </c>
      <c r="BQ111" s="32">
        <f t="shared" ca="1" si="48"/>
        <v>0</v>
      </c>
      <c r="BR111" s="32">
        <f t="shared" ca="1" si="49"/>
        <v>0</v>
      </c>
      <c r="BS111" s="32">
        <f t="shared" ca="1" si="50"/>
        <v>0</v>
      </c>
      <c r="BT111" s="32">
        <f t="shared" ca="1" si="51"/>
        <v>0</v>
      </c>
      <c r="BU111" s="32">
        <f t="shared" ca="1" si="52"/>
        <v>0</v>
      </c>
      <c r="BV111" s="32">
        <f t="shared" ca="1" si="53"/>
        <v>0</v>
      </c>
      <c r="BW111" s="32">
        <f t="shared" ca="1" si="54"/>
        <v>0</v>
      </c>
      <c r="BX111" s="32">
        <f t="shared" ca="1" si="55"/>
        <v>0</v>
      </c>
    </row>
    <row r="112" spans="1:76" x14ac:dyDescent="0.25">
      <c r="A112" t="s">
        <v>501</v>
      </c>
      <c r="B112" s="1" t="s">
        <v>292</v>
      </c>
      <c r="C112" t="str">
        <f t="shared" ca="1" si="32"/>
        <v>RB2</v>
      </c>
      <c r="D112" t="str">
        <f t="shared" ca="1" si="33"/>
        <v>Rainbow #2</v>
      </c>
      <c r="E112" s="31">
        <f ca="1">'Module C Corrected'!CW112-'Module C Initial'!CW112</f>
        <v>0</v>
      </c>
      <c r="F112" s="31">
        <f ca="1">'Module C Corrected'!CX112-'Module C Initial'!CX112</f>
        <v>0</v>
      </c>
      <c r="G112" s="31">
        <f ca="1">'Module C Corrected'!CY112-'Module C Initial'!CY112</f>
        <v>0</v>
      </c>
      <c r="H112" s="31">
        <f ca="1">'Module C Corrected'!CZ112-'Module C Initial'!CZ112</f>
        <v>0</v>
      </c>
      <c r="I112" s="31">
        <f ca="1">'Module C Corrected'!DA112-'Module C Initial'!DA112</f>
        <v>0</v>
      </c>
      <c r="J112" s="31">
        <f ca="1">'Module C Corrected'!DB112-'Module C Initial'!DB112</f>
        <v>0</v>
      </c>
      <c r="K112" s="31">
        <f ca="1">'Module C Corrected'!DC112-'Module C Initial'!DC112</f>
        <v>0</v>
      </c>
      <c r="L112" s="31">
        <f ca="1">'Module C Corrected'!DD112-'Module C Initial'!DD112</f>
        <v>0</v>
      </c>
      <c r="M112" s="31">
        <f ca="1">'Module C Corrected'!DE112-'Module C Initial'!DE112</f>
        <v>0</v>
      </c>
      <c r="N112" s="31">
        <f ca="1">'Module C Corrected'!DF112-'Module C Initial'!DF112</f>
        <v>0</v>
      </c>
      <c r="O112" s="31">
        <f ca="1">'Module C Corrected'!DG112-'Module C Initial'!DG112</f>
        <v>0</v>
      </c>
      <c r="P112" s="31">
        <f ca="1">'Module C Corrected'!DH112-'Module C Initial'!DH112</f>
        <v>0</v>
      </c>
      <c r="Q112" s="32">
        <f ca="1">'Module C Corrected'!DI112-'Module C Initial'!DI112</f>
        <v>0</v>
      </c>
      <c r="R112" s="32">
        <f ca="1">'Module C Corrected'!DJ112-'Module C Initial'!DJ112</f>
        <v>0</v>
      </c>
      <c r="S112" s="32">
        <f ca="1">'Module C Corrected'!DK112-'Module C Initial'!DK112</f>
        <v>0</v>
      </c>
      <c r="T112" s="32">
        <f ca="1">'Module C Corrected'!DL112-'Module C Initial'!DL112</f>
        <v>0</v>
      </c>
      <c r="U112" s="32">
        <f ca="1">'Module C Corrected'!DM112-'Module C Initial'!DM112</f>
        <v>0</v>
      </c>
      <c r="V112" s="32">
        <f ca="1">'Module C Corrected'!DN112-'Module C Initial'!DN112</f>
        <v>0</v>
      </c>
      <c r="W112" s="32">
        <f ca="1">'Module C Corrected'!DO112-'Module C Initial'!DO112</f>
        <v>0</v>
      </c>
      <c r="X112" s="32">
        <f ca="1">'Module C Corrected'!DP112-'Module C Initial'!DP112</f>
        <v>0</v>
      </c>
      <c r="Y112" s="32">
        <f ca="1">'Module C Corrected'!DQ112-'Module C Initial'!DQ112</f>
        <v>0</v>
      </c>
      <c r="Z112" s="32">
        <f ca="1">'Module C Corrected'!DR112-'Module C Initial'!DR112</f>
        <v>0</v>
      </c>
      <c r="AA112" s="32">
        <f ca="1">'Module C Corrected'!DS112-'Module C Initial'!DS112</f>
        <v>0</v>
      </c>
      <c r="AB112" s="32">
        <f ca="1">'Module C Corrected'!DT112-'Module C Initial'!DT112</f>
        <v>0</v>
      </c>
      <c r="AC112" s="31">
        <f ca="1">'Module C Corrected'!DU112-'Module C Initial'!DU112</f>
        <v>0</v>
      </c>
      <c r="AD112" s="31">
        <f ca="1">'Module C Corrected'!DV112-'Module C Initial'!DV112</f>
        <v>0</v>
      </c>
      <c r="AE112" s="31">
        <f ca="1">'Module C Corrected'!DW112-'Module C Initial'!DW112</f>
        <v>0</v>
      </c>
      <c r="AF112" s="31">
        <f ca="1">'Module C Corrected'!DX112-'Module C Initial'!DX112</f>
        <v>0</v>
      </c>
      <c r="AG112" s="31">
        <f ca="1">'Module C Corrected'!DY112-'Module C Initial'!DY112</f>
        <v>0</v>
      </c>
      <c r="AH112" s="31">
        <f ca="1">'Module C Corrected'!DZ112-'Module C Initial'!DZ112</f>
        <v>0</v>
      </c>
      <c r="AI112" s="31">
        <f ca="1">'Module C Corrected'!EA112-'Module C Initial'!EA112</f>
        <v>0</v>
      </c>
      <c r="AJ112" s="31">
        <f ca="1">'Module C Corrected'!EB112-'Module C Initial'!EB112</f>
        <v>0</v>
      </c>
      <c r="AK112" s="31">
        <f ca="1">'Module C Corrected'!EC112-'Module C Initial'!EC112</f>
        <v>0</v>
      </c>
      <c r="AL112" s="31">
        <f ca="1">'Module C Corrected'!ED112-'Module C Initial'!ED112</f>
        <v>0</v>
      </c>
      <c r="AM112" s="31">
        <f ca="1">'Module C Corrected'!EE112-'Module C Initial'!EE112</f>
        <v>0</v>
      </c>
      <c r="AN112" s="31">
        <f ca="1">'Module C Corrected'!EF112-'Module C Initial'!EF112</f>
        <v>0</v>
      </c>
      <c r="AO112" s="32">
        <f t="shared" ca="1" si="31"/>
        <v>0</v>
      </c>
      <c r="AP112" s="32">
        <f t="shared" ca="1" si="31"/>
        <v>0</v>
      </c>
      <c r="AQ112" s="32">
        <f t="shared" ca="1" si="31"/>
        <v>0</v>
      </c>
      <c r="AR112" s="32">
        <f t="shared" ca="1" si="31"/>
        <v>0</v>
      </c>
      <c r="AS112" s="32">
        <f t="shared" ca="1" si="31"/>
        <v>0</v>
      </c>
      <c r="AT112" s="32">
        <f t="shared" ca="1" si="31"/>
        <v>0</v>
      </c>
      <c r="AU112" s="32">
        <f t="shared" ca="1" si="58"/>
        <v>0</v>
      </c>
      <c r="AV112" s="32">
        <f t="shared" ca="1" si="58"/>
        <v>0</v>
      </c>
      <c r="AW112" s="32">
        <f t="shared" ca="1" si="58"/>
        <v>0</v>
      </c>
      <c r="AX112" s="32">
        <f t="shared" ca="1" si="58"/>
        <v>0</v>
      </c>
      <c r="AY112" s="32">
        <f t="shared" ca="1" si="58"/>
        <v>0</v>
      </c>
      <c r="AZ112" s="32">
        <f t="shared" ca="1" si="58"/>
        <v>0</v>
      </c>
      <c r="BA112" s="31">
        <f t="shared" ca="1" si="56"/>
        <v>0</v>
      </c>
      <c r="BB112" s="31">
        <f t="shared" ca="1" si="34"/>
        <v>0</v>
      </c>
      <c r="BC112" s="31">
        <f t="shared" ca="1" si="35"/>
        <v>0</v>
      </c>
      <c r="BD112" s="31">
        <f t="shared" ca="1" si="36"/>
        <v>0</v>
      </c>
      <c r="BE112" s="31">
        <f t="shared" ca="1" si="37"/>
        <v>0</v>
      </c>
      <c r="BF112" s="31">
        <f t="shared" ca="1" si="38"/>
        <v>0</v>
      </c>
      <c r="BG112" s="31">
        <f t="shared" ca="1" si="39"/>
        <v>0</v>
      </c>
      <c r="BH112" s="31">
        <f t="shared" ca="1" si="40"/>
        <v>0</v>
      </c>
      <c r="BI112" s="31">
        <f t="shared" ca="1" si="41"/>
        <v>0</v>
      </c>
      <c r="BJ112" s="31">
        <f t="shared" ca="1" si="42"/>
        <v>0</v>
      </c>
      <c r="BK112" s="31">
        <f t="shared" ca="1" si="43"/>
        <v>0</v>
      </c>
      <c r="BL112" s="31">
        <f t="shared" ca="1" si="44"/>
        <v>0</v>
      </c>
      <c r="BM112" s="32">
        <f t="shared" ca="1" si="57"/>
        <v>0</v>
      </c>
      <c r="BN112" s="32">
        <f t="shared" ca="1" si="45"/>
        <v>0</v>
      </c>
      <c r="BO112" s="32">
        <f t="shared" ca="1" si="46"/>
        <v>0</v>
      </c>
      <c r="BP112" s="32">
        <f t="shared" ca="1" si="47"/>
        <v>0</v>
      </c>
      <c r="BQ112" s="32">
        <f t="shared" ca="1" si="48"/>
        <v>0</v>
      </c>
      <c r="BR112" s="32">
        <f t="shared" ca="1" si="49"/>
        <v>0</v>
      </c>
      <c r="BS112" s="32">
        <f t="shared" ca="1" si="50"/>
        <v>0</v>
      </c>
      <c r="BT112" s="32">
        <f t="shared" ca="1" si="51"/>
        <v>0</v>
      </c>
      <c r="BU112" s="32">
        <f t="shared" ca="1" si="52"/>
        <v>0</v>
      </c>
      <c r="BV112" s="32">
        <f t="shared" ca="1" si="53"/>
        <v>0</v>
      </c>
      <c r="BW112" s="32">
        <f t="shared" ca="1" si="54"/>
        <v>0</v>
      </c>
      <c r="BX112" s="32">
        <f t="shared" ca="1" si="55"/>
        <v>0</v>
      </c>
    </row>
    <row r="113" spans="1:76" x14ac:dyDescent="0.25">
      <c r="A113" t="s">
        <v>501</v>
      </c>
      <c r="B113" s="1" t="s">
        <v>294</v>
      </c>
      <c r="C113" t="str">
        <f t="shared" ca="1" si="32"/>
        <v>RB3</v>
      </c>
      <c r="D113" t="str">
        <f t="shared" ca="1" si="33"/>
        <v>Rainbow #3</v>
      </c>
      <c r="E113" s="31">
        <f ca="1">'Module C Corrected'!CW113-'Module C Initial'!CW113</f>
        <v>0</v>
      </c>
      <c r="F113" s="31">
        <f ca="1">'Module C Corrected'!CX113-'Module C Initial'!CX113</f>
        <v>0</v>
      </c>
      <c r="G113" s="31">
        <f ca="1">'Module C Corrected'!CY113-'Module C Initial'!CY113</f>
        <v>0</v>
      </c>
      <c r="H113" s="31">
        <f ca="1">'Module C Corrected'!CZ113-'Module C Initial'!CZ113</f>
        <v>0</v>
      </c>
      <c r="I113" s="31">
        <f ca="1">'Module C Corrected'!DA113-'Module C Initial'!DA113</f>
        <v>0</v>
      </c>
      <c r="J113" s="31">
        <f ca="1">'Module C Corrected'!DB113-'Module C Initial'!DB113</f>
        <v>0</v>
      </c>
      <c r="K113" s="31">
        <f ca="1">'Module C Corrected'!DC113-'Module C Initial'!DC113</f>
        <v>0</v>
      </c>
      <c r="L113" s="31">
        <f ca="1">'Module C Corrected'!DD113-'Module C Initial'!DD113</f>
        <v>0</v>
      </c>
      <c r="M113" s="31">
        <f ca="1">'Module C Corrected'!DE113-'Module C Initial'!DE113</f>
        <v>0</v>
      </c>
      <c r="N113" s="31">
        <f ca="1">'Module C Corrected'!DF113-'Module C Initial'!DF113</f>
        <v>0</v>
      </c>
      <c r="O113" s="31">
        <f ca="1">'Module C Corrected'!DG113-'Module C Initial'!DG113</f>
        <v>0</v>
      </c>
      <c r="P113" s="31">
        <f ca="1">'Module C Corrected'!DH113-'Module C Initial'!DH113</f>
        <v>0</v>
      </c>
      <c r="Q113" s="32">
        <f ca="1">'Module C Corrected'!DI113-'Module C Initial'!DI113</f>
        <v>0</v>
      </c>
      <c r="R113" s="32">
        <f ca="1">'Module C Corrected'!DJ113-'Module C Initial'!DJ113</f>
        <v>0</v>
      </c>
      <c r="S113" s="32">
        <f ca="1">'Module C Corrected'!DK113-'Module C Initial'!DK113</f>
        <v>0</v>
      </c>
      <c r="T113" s="32">
        <f ca="1">'Module C Corrected'!DL113-'Module C Initial'!DL113</f>
        <v>0</v>
      </c>
      <c r="U113" s="32">
        <f ca="1">'Module C Corrected'!DM113-'Module C Initial'!DM113</f>
        <v>0</v>
      </c>
      <c r="V113" s="32">
        <f ca="1">'Module C Corrected'!DN113-'Module C Initial'!DN113</f>
        <v>0</v>
      </c>
      <c r="W113" s="32">
        <f ca="1">'Module C Corrected'!DO113-'Module C Initial'!DO113</f>
        <v>0</v>
      </c>
      <c r="X113" s="32">
        <f ca="1">'Module C Corrected'!DP113-'Module C Initial'!DP113</f>
        <v>0</v>
      </c>
      <c r="Y113" s="32">
        <f ca="1">'Module C Corrected'!DQ113-'Module C Initial'!DQ113</f>
        <v>0</v>
      </c>
      <c r="Z113" s="32">
        <f ca="1">'Module C Corrected'!DR113-'Module C Initial'!DR113</f>
        <v>0</v>
      </c>
      <c r="AA113" s="32">
        <f ca="1">'Module C Corrected'!DS113-'Module C Initial'!DS113</f>
        <v>0</v>
      </c>
      <c r="AB113" s="32">
        <f ca="1">'Module C Corrected'!DT113-'Module C Initial'!DT113</f>
        <v>0</v>
      </c>
      <c r="AC113" s="31">
        <f ca="1">'Module C Corrected'!DU113-'Module C Initial'!DU113</f>
        <v>0</v>
      </c>
      <c r="AD113" s="31">
        <f ca="1">'Module C Corrected'!DV113-'Module C Initial'!DV113</f>
        <v>0</v>
      </c>
      <c r="AE113" s="31">
        <f ca="1">'Module C Corrected'!DW113-'Module C Initial'!DW113</f>
        <v>0</v>
      </c>
      <c r="AF113" s="31">
        <f ca="1">'Module C Corrected'!DX113-'Module C Initial'!DX113</f>
        <v>0</v>
      </c>
      <c r="AG113" s="31">
        <f ca="1">'Module C Corrected'!DY113-'Module C Initial'!DY113</f>
        <v>0</v>
      </c>
      <c r="AH113" s="31">
        <f ca="1">'Module C Corrected'!DZ113-'Module C Initial'!DZ113</f>
        <v>0</v>
      </c>
      <c r="AI113" s="31">
        <f ca="1">'Module C Corrected'!EA113-'Module C Initial'!EA113</f>
        <v>0</v>
      </c>
      <c r="AJ113" s="31">
        <f ca="1">'Module C Corrected'!EB113-'Module C Initial'!EB113</f>
        <v>0</v>
      </c>
      <c r="AK113" s="31">
        <f ca="1">'Module C Corrected'!EC113-'Module C Initial'!EC113</f>
        <v>0</v>
      </c>
      <c r="AL113" s="31">
        <f ca="1">'Module C Corrected'!ED113-'Module C Initial'!ED113</f>
        <v>0</v>
      </c>
      <c r="AM113" s="31">
        <f ca="1">'Module C Corrected'!EE113-'Module C Initial'!EE113</f>
        <v>0</v>
      </c>
      <c r="AN113" s="31">
        <f ca="1">'Module C Corrected'!EF113-'Module C Initial'!EF113</f>
        <v>0</v>
      </c>
      <c r="AO113" s="32">
        <f t="shared" ca="1" si="31"/>
        <v>0</v>
      </c>
      <c r="AP113" s="32">
        <f t="shared" ca="1" si="31"/>
        <v>0</v>
      </c>
      <c r="AQ113" s="32">
        <f t="shared" ca="1" si="31"/>
        <v>0</v>
      </c>
      <c r="AR113" s="32">
        <f t="shared" ca="1" si="31"/>
        <v>0</v>
      </c>
      <c r="AS113" s="32">
        <f t="shared" ca="1" si="31"/>
        <v>0</v>
      </c>
      <c r="AT113" s="32">
        <f t="shared" ca="1" si="31"/>
        <v>0</v>
      </c>
      <c r="AU113" s="32">
        <f t="shared" ca="1" si="58"/>
        <v>0</v>
      </c>
      <c r="AV113" s="32">
        <f t="shared" ca="1" si="58"/>
        <v>0</v>
      </c>
      <c r="AW113" s="32">
        <f t="shared" ca="1" si="58"/>
        <v>0</v>
      </c>
      <c r="AX113" s="32">
        <f t="shared" ca="1" si="58"/>
        <v>0</v>
      </c>
      <c r="AY113" s="32">
        <f t="shared" ca="1" si="58"/>
        <v>0</v>
      </c>
      <c r="AZ113" s="32">
        <f t="shared" ca="1" si="58"/>
        <v>0</v>
      </c>
      <c r="BA113" s="31">
        <f t="shared" ca="1" si="56"/>
        <v>0</v>
      </c>
      <c r="BB113" s="31">
        <f t="shared" ca="1" si="34"/>
        <v>0</v>
      </c>
      <c r="BC113" s="31">
        <f t="shared" ca="1" si="35"/>
        <v>0</v>
      </c>
      <c r="BD113" s="31">
        <f t="shared" ca="1" si="36"/>
        <v>0</v>
      </c>
      <c r="BE113" s="31">
        <f t="shared" ca="1" si="37"/>
        <v>0</v>
      </c>
      <c r="BF113" s="31">
        <f t="shared" ca="1" si="38"/>
        <v>0</v>
      </c>
      <c r="BG113" s="31">
        <f t="shared" ca="1" si="39"/>
        <v>0</v>
      </c>
      <c r="BH113" s="31">
        <f t="shared" ca="1" si="40"/>
        <v>0</v>
      </c>
      <c r="BI113" s="31">
        <f t="shared" ca="1" si="41"/>
        <v>0</v>
      </c>
      <c r="BJ113" s="31">
        <f t="shared" ca="1" si="42"/>
        <v>0</v>
      </c>
      <c r="BK113" s="31">
        <f t="shared" ca="1" si="43"/>
        <v>0</v>
      </c>
      <c r="BL113" s="31">
        <f t="shared" ca="1" si="44"/>
        <v>0</v>
      </c>
      <c r="BM113" s="32">
        <f t="shared" ca="1" si="57"/>
        <v>0</v>
      </c>
      <c r="BN113" s="32">
        <f t="shared" ca="1" si="45"/>
        <v>0</v>
      </c>
      <c r="BO113" s="32">
        <f t="shared" ca="1" si="46"/>
        <v>0</v>
      </c>
      <c r="BP113" s="32">
        <f t="shared" ca="1" si="47"/>
        <v>0</v>
      </c>
      <c r="BQ113" s="32">
        <f t="shared" ca="1" si="48"/>
        <v>0</v>
      </c>
      <c r="BR113" s="32">
        <f t="shared" ca="1" si="49"/>
        <v>0</v>
      </c>
      <c r="BS113" s="32">
        <f t="shared" ca="1" si="50"/>
        <v>0</v>
      </c>
      <c r="BT113" s="32">
        <f t="shared" ca="1" si="51"/>
        <v>0</v>
      </c>
      <c r="BU113" s="32">
        <f t="shared" ca="1" si="52"/>
        <v>0</v>
      </c>
      <c r="BV113" s="32">
        <f t="shared" ca="1" si="53"/>
        <v>0</v>
      </c>
      <c r="BW113" s="32">
        <f t="shared" ca="1" si="54"/>
        <v>0</v>
      </c>
      <c r="BX113" s="32">
        <f t="shared" ca="1" si="55"/>
        <v>0</v>
      </c>
    </row>
    <row r="114" spans="1:76" x14ac:dyDescent="0.25">
      <c r="A114" t="s">
        <v>501</v>
      </c>
      <c r="B114" s="1" t="s">
        <v>51</v>
      </c>
      <c r="C114" t="str">
        <f t="shared" ca="1" si="32"/>
        <v>RB5</v>
      </c>
      <c r="D114" t="str">
        <f t="shared" ca="1" si="33"/>
        <v>Rainbow #5</v>
      </c>
      <c r="E114" s="31">
        <f ca="1">'Module C Corrected'!CW114-'Module C Initial'!CW114</f>
        <v>-918.0199999999968</v>
      </c>
      <c r="F114" s="31">
        <f ca="1">'Module C Corrected'!CX114-'Module C Initial'!CX114</f>
        <v>-1729.260000000002</v>
      </c>
      <c r="G114" s="31">
        <f ca="1">'Module C Corrected'!CY114-'Module C Initial'!CY114</f>
        <v>-589.97999999999956</v>
      </c>
      <c r="H114" s="31">
        <f ca="1">'Module C Corrected'!CZ114-'Module C Initial'!CZ114</f>
        <v>-196.86999999999989</v>
      </c>
      <c r="I114" s="31">
        <f ca="1">'Module C Corrected'!DA114-'Module C Initial'!DA114</f>
        <v>-168.92000000000007</v>
      </c>
      <c r="J114" s="31">
        <f ca="1">'Module C Corrected'!DB114-'Module C Initial'!DB114</f>
        <v>-304.77999999999975</v>
      </c>
      <c r="K114" s="31">
        <f ca="1">'Module C Corrected'!DC114-'Module C Initial'!DC114</f>
        <v>-1838.2999999999956</v>
      </c>
      <c r="L114" s="31">
        <f ca="1">'Module C Corrected'!DD114-'Module C Initial'!DD114</f>
        <v>-705.26000000000022</v>
      </c>
      <c r="M114" s="31">
        <f ca="1">'Module C Corrected'!DE114-'Module C Initial'!DE114</f>
        <v>-109.65000000000009</v>
      </c>
      <c r="N114" s="31">
        <f ca="1">'Module C Corrected'!DF114-'Module C Initial'!DF114</f>
        <v>-213.20000000000073</v>
      </c>
      <c r="O114" s="31">
        <f ca="1">'Module C Corrected'!DG114-'Module C Initial'!DG114</f>
        <v>-657.96999999999753</v>
      </c>
      <c r="P114" s="31">
        <f ca="1">'Module C Corrected'!DH114-'Module C Initial'!DH114</f>
        <v>-213.78000000000065</v>
      </c>
      <c r="Q114" s="32">
        <f ca="1">'Module C Corrected'!DI114-'Module C Initial'!DI114</f>
        <v>-45.899999999999977</v>
      </c>
      <c r="R114" s="32">
        <f ca="1">'Module C Corrected'!DJ114-'Module C Initial'!DJ114</f>
        <v>-86.460000000000036</v>
      </c>
      <c r="S114" s="32">
        <f ca="1">'Module C Corrected'!DK114-'Module C Initial'!DK114</f>
        <v>-29.5</v>
      </c>
      <c r="T114" s="32">
        <f ca="1">'Module C Corrected'!DL114-'Module C Initial'!DL114</f>
        <v>-9.8400000000000034</v>
      </c>
      <c r="U114" s="32">
        <f ca="1">'Module C Corrected'!DM114-'Module C Initial'!DM114</f>
        <v>-8.4399999999999977</v>
      </c>
      <c r="V114" s="32">
        <f ca="1">'Module C Corrected'!DN114-'Module C Initial'!DN114</f>
        <v>-15.239999999999952</v>
      </c>
      <c r="W114" s="32">
        <f ca="1">'Module C Corrected'!DO114-'Module C Initial'!DO114</f>
        <v>-91.920000000000073</v>
      </c>
      <c r="X114" s="32">
        <f ca="1">'Module C Corrected'!DP114-'Module C Initial'!DP114</f>
        <v>-35.259999999999991</v>
      </c>
      <c r="Y114" s="32">
        <f ca="1">'Module C Corrected'!DQ114-'Module C Initial'!DQ114</f>
        <v>-5.480000000000004</v>
      </c>
      <c r="Z114" s="32">
        <f ca="1">'Module C Corrected'!DR114-'Module C Initial'!DR114</f>
        <v>-10.660000000000025</v>
      </c>
      <c r="AA114" s="32">
        <f ca="1">'Module C Corrected'!DS114-'Module C Initial'!DS114</f>
        <v>-32.900000000000034</v>
      </c>
      <c r="AB114" s="32">
        <f ca="1">'Module C Corrected'!DT114-'Module C Initial'!DT114</f>
        <v>-10.689999999999998</v>
      </c>
      <c r="AC114" s="31">
        <f ca="1">'Module C Corrected'!DU114-'Module C Initial'!DU114</f>
        <v>-171.13000000000011</v>
      </c>
      <c r="AD114" s="31">
        <f ca="1">'Module C Corrected'!DV114-'Module C Initial'!DV114</f>
        <v>-318.31999999999971</v>
      </c>
      <c r="AE114" s="31">
        <f ca="1">'Module C Corrected'!DW114-'Module C Initial'!DW114</f>
        <v>-107.36000000000013</v>
      </c>
      <c r="AF114" s="31">
        <f ca="1">'Module C Corrected'!DX114-'Module C Initial'!DX114</f>
        <v>-35.360000000000014</v>
      </c>
      <c r="AG114" s="31">
        <f ca="1">'Module C Corrected'!DY114-'Module C Initial'!DY114</f>
        <v>-29.959999999999923</v>
      </c>
      <c r="AH114" s="31">
        <f ca="1">'Module C Corrected'!DZ114-'Module C Initial'!DZ114</f>
        <v>-53.349999999999909</v>
      </c>
      <c r="AI114" s="31">
        <f ca="1">'Module C Corrected'!EA114-'Module C Initial'!EA114</f>
        <v>-317.61999999999989</v>
      </c>
      <c r="AJ114" s="31">
        <f ca="1">'Module C Corrected'!EB114-'Module C Initial'!EB114</f>
        <v>-120.21000000000004</v>
      </c>
      <c r="AK114" s="31">
        <f ca="1">'Module C Corrected'!EC114-'Module C Initial'!EC114</f>
        <v>-18.439999999999998</v>
      </c>
      <c r="AL114" s="31">
        <f ca="1">'Module C Corrected'!ED114-'Module C Initial'!ED114</f>
        <v>-35.360000000000014</v>
      </c>
      <c r="AM114" s="31">
        <f ca="1">'Module C Corrected'!EE114-'Module C Initial'!EE114</f>
        <v>-107.57999999999993</v>
      </c>
      <c r="AN114" s="31">
        <f ca="1">'Module C Corrected'!EF114-'Module C Initial'!EF114</f>
        <v>-34.469999999999914</v>
      </c>
      <c r="AO114" s="32">
        <f t="shared" ca="1" si="31"/>
        <v>-1135.049999999997</v>
      </c>
      <c r="AP114" s="32">
        <f t="shared" ca="1" si="31"/>
        <v>-2134.0400000000018</v>
      </c>
      <c r="AQ114" s="32">
        <f t="shared" ca="1" si="31"/>
        <v>-726.83999999999969</v>
      </c>
      <c r="AR114" s="32">
        <f t="shared" ca="1" si="31"/>
        <v>-242.06999999999991</v>
      </c>
      <c r="AS114" s="32">
        <f t="shared" ca="1" si="31"/>
        <v>-207.32</v>
      </c>
      <c r="AT114" s="32">
        <f t="shared" ca="1" si="31"/>
        <v>-373.36999999999961</v>
      </c>
      <c r="AU114" s="32">
        <f t="shared" ca="1" si="58"/>
        <v>-2247.8399999999956</v>
      </c>
      <c r="AV114" s="32">
        <f t="shared" ca="1" si="58"/>
        <v>-860.73000000000025</v>
      </c>
      <c r="AW114" s="32">
        <f t="shared" ca="1" si="58"/>
        <v>-133.57000000000011</v>
      </c>
      <c r="AX114" s="32">
        <f t="shared" ca="1" si="58"/>
        <v>-259.22000000000077</v>
      </c>
      <c r="AY114" s="32">
        <f t="shared" ca="1" si="58"/>
        <v>-798.44999999999754</v>
      </c>
      <c r="AZ114" s="32">
        <f t="shared" ca="1" si="58"/>
        <v>-258.94000000000057</v>
      </c>
      <c r="BA114" s="31">
        <f t="shared" ca="1" si="56"/>
        <v>-18.36</v>
      </c>
      <c r="BB114" s="31">
        <f t="shared" ca="1" si="34"/>
        <v>-34.58</v>
      </c>
      <c r="BC114" s="31">
        <f t="shared" ca="1" si="35"/>
        <v>-11.8</v>
      </c>
      <c r="BD114" s="31">
        <f t="shared" ca="1" si="36"/>
        <v>-3.94</v>
      </c>
      <c r="BE114" s="31">
        <f t="shared" ca="1" si="37"/>
        <v>-3.38</v>
      </c>
      <c r="BF114" s="31">
        <f t="shared" ca="1" si="38"/>
        <v>-6.09</v>
      </c>
      <c r="BG114" s="31">
        <f t="shared" ca="1" si="39"/>
        <v>-36.76</v>
      </c>
      <c r="BH114" s="31">
        <f t="shared" ca="1" si="40"/>
        <v>-14.1</v>
      </c>
      <c r="BI114" s="31">
        <f t="shared" ca="1" si="41"/>
        <v>-2.19</v>
      </c>
      <c r="BJ114" s="31">
        <f t="shared" ca="1" si="42"/>
        <v>-4.26</v>
      </c>
      <c r="BK114" s="31">
        <f t="shared" ca="1" si="43"/>
        <v>-13.16</v>
      </c>
      <c r="BL114" s="31">
        <f t="shared" ca="1" si="44"/>
        <v>-4.2699999999999996</v>
      </c>
      <c r="BM114" s="32">
        <f t="shared" ca="1" si="57"/>
        <v>-1153.4099999999969</v>
      </c>
      <c r="BN114" s="32">
        <f t="shared" ca="1" si="45"/>
        <v>-2168.6200000000017</v>
      </c>
      <c r="BO114" s="32">
        <f t="shared" ca="1" si="46"/>
        <v>-738.63999999999965</v>
      </c>
      <c r="BP114" s="32">
        <f t="shared" ca="1" si="47"/>
        <v>-246.00999999999991</v>
      </c>
      <c r="BQ114" s="32">
        <f t="shared" ca="1" si="48"/>
        <v>-210.7</v>
      </c>
      <c r="BR114" s="32">
        <f t="shared" ca="1" si="49"/>
        <v>-379.45999999999958</v>
      </c>
      <c r="BS114" s="32">
        <f t="shared" ca="1" si="50"/>
        <v>-2284.5999999999958</v>
      </c>
      <c r="BT114" s="32">
        <f t="shared" ca="1" si="51"/>
        <v>-874.83000000000027</v>
      </c>
      <c r="BU114" s="32">
        <f t="shared" ca="1" si="52"/>
        <v>-135.7600000000001</v>
      </c>
      <c r="BV114" s="32">
        <f t="shared" ca="1" si="53"/>
        <v>-263.48000000000076</v>
      </c>
      <c r="BW114" s="32">
        <f t="shared" ca="1" si="54"/>
        <v>-811.60999999999751</v>
      </c>
      <c r="BX114" s="32">
        <f t="shared" ca="1" si="55"/>
        <v>-263.21000000000055</v>
      </c>
    </row>
    <row r="115" spans="1:76" x14ac:dyDescent="0.25">
      <c r="A115" t="s">
        <v>504</v>
      </c>
      <c r="B115" s="1" t="s">
        <v>109</v>
      </c>
      <c r="C115" t="str">
        <f t="shared" ca="1" si="32"/>
        <v>BCHIMP</v>
      </c>
      <c r="D115" t="str">
        <f t="shared" ca="1" si="33"/>
        <v>Alberta-BC Intertie - Import</v>
      </c>
      <c r="E115" s="31">
        <f ca="1">'Module C Corrected'!CW115-'Module C Initial'!CW115</f>
        <v>-25.649999999999636</v>
      </c>
      <c r="F115" s="31">
        <f ca="1">'Module C Corrected'!CX115-'Module C Initial'!CX115</f>
        <v>-9.0199999999999818</v>
      </c>
      <c r="G115" s="31">
        <f ca="1">'Module C Corrected'!CY115-'Module C Initial'!CY115</f>
        <v>-3.160000000000025</v>
      </c>
      <c r="H115" s="31">
        <f ca="1">'Module C Corrected'!CZ115-'Module C Initial'!CZ115</f>
        <v>-0.84000000000000341</v>
      </c>
      <c r="I115" s="31">
        <f ca="1">'Module C Corrected'!DA115-'Module C Initial'!DA115</f>
        <v>-3.8799999999999955</v>
      </c>
      <c r="J115" s="31">
        <f ca="1">'Module C Corrected'!DB115-'Module C Initial'!DB115</f>
        <v>0</v>
      </c>
      <c r="K115" s="31">
        <f ca="1">'Module C Corrected'!DC115-'Module C Initial'!DC115</f>
        <v>-7.2200000000000273</v>
      </c>
      <c r="L115" s="31">
        <f ca="1">'Module C Corrected'!DD115-'Module C Initial'!DD115</f>
        <v>0</v>
      </c>
      <c r="M115" s="31">
        <f ca="1">'Module C Corrected'!DE115-'Module C Initial'!DE115</f>
        <v>0</v>
      </c>
      <c r="N115" s="31">
        <f ca="1">'Module C Corrected'!DF115-'Module C Initial'!DF115</f>
        <v>-0.82999999999999829</v>
      </c>
      <c r="O115" s="31">
        <f ca="1">'Module C Corrected'!DG115-'Module C Initial'!DG115</f>
        <v>-3.0300000000000296</v>
      </c>
      <c r="P115" s="31">
        <f ca="1">'Module C Corrected'!DH115-'Module C Initial'!DH115</f>
        <v>-1.660000000000025</v>
      </c>
      <c r="Q115" s="32">
        <f ca="1">'Module C Corrected'!DI115-'Module C Initial'!DI115</f>
        <v>-1.2800000000000011</v>
      </c>
      <c r="R115" s="32">
        <f ca="1">'Module C Corrected'!DJ115-'Module C Initial'!DJ115</f>
        <v>-0.45000000000000284</v>
      </c>
      <c r="S115" s="32">
        <f ca="1">'Module C Corrected'!DK115-'Module C Initial'!DK115</f>
        <v>-0.15000000000000213</v>
      </c>
      <c r="T115" s="32">
        <f ca="1">'Module C Corrected'!DL115-'Module C Initial'!DL115</f>
        <v>-4.9999999999999822E-2</v>
      </c>
      <c r="U115" s="32">
        <f ca="1">'Module C Corrected'!DM115-'Module C Initial'!DM115</f>
        <v>-0.18999999999999773</v>
      </c>
      <c r="V115" s="32">
        <f ca="1">'Module C Corrected'!DN115-'Module C Initial'!DN115</f>
        <v>0</v>
      </c>
      <c r="W115" s="32">
        <f ca="1">'Module C Corrected'!DO115-'Module C Initial'!DO115</f>
        <v>-0.35999999999999943</v>
      </c>
      <c r="X115" s="32">
        <f ca="1">'Module C Corrected'!DP115-'Module C Initial'!DP115</f>
        <v>0</v>
      </c>
      <c r="Y115" s="32">
        <f ca="1">'Module C Corrected'!DQ115-'Module C Initial'!DQ115</f>
        <v>0</v>
      </c>
      <c r="Z115" s="32">
        <f ca="1">'Module C Corrected'!DR115-'Module C Initial'!DR115</f>
        <v>-4.0000000000000036E-2</v>
      </c>
      <c r="AA115" s="32">
        <f ca="1">'Module C Corrected'!DS115-'Module C Initial'!DS115</f>
        <v>-0.14999999999999858</v>
      </c>
      <c r="AB115" s="32">
        <f ca="1">'Module C Corrected'!DT115-'Module C Initial'!DT115</f>
        <v>-8.0000000000000071E-2</v>
      </c>
      <c r="AC115" s="31">
        <f ca="1">'Module C Corrected'!DU115-'Module C Initial'!DU115</f>
        <v>-4.7799999999999727</v>
      </c>
      <c r="AD115" s="31">
        <f ca="1">'Module C Corrected'!DV115-'Module C Initial'!DV115</f>
        <v>-1.6599999999999966</v>
      </c>
      <c r="AE115" s="31">
        <f ca="1">'Module C Corrected'!DW115-'Module C Initial'!DW115</f>
        <v>-0.56999999999999318</v>
      </c>
      <c r="AF115" s="31">
        <f ca="1">'Module C Corrected'!DX115-'Module C Initial'!DX115</f>
        <v>-0.14999999999999858</v>
      </c>
      <c r="AG115" s="31">
        <f ca="1">'Module C Corrected'!DY115-'Module C Initial'!DY115</f>
        <v>-0.68000000000000682</v>
      </c>
      <c r="AH115" s="31">
        <f ca="1">'Module C Corrected'!DZ115-'Module C Initial'!DZ115</f>
        <v>0</v>
      </c>
      <c r="AI115" s="31">
        <f ca="1">'Module C Corrected'!EA115-'Module C Initial'!EA115</f>
        <v>-1.25</v>
      </c>
      <c r="AJ115" s="31">
        <f ca="1">'Module C Corrected'!EB115-'Module C Initial'!EB115</f>
        <v>0</v>
      </c>
      <c r="AK115" s="31">
        <f ca="1">'Module C Corrected'!EC115-'Module C Initial'!EC115</f>
        <v>0</v>
      </c>
      <c r="AL115" s="31">
        <f ca="1">'Module C Corrected'!ED115-'Module C Initial'!ED115</f>
        <v>-0.14000000000000057</v>
      </c>
      <c r="AM115" s="31">
        <f ca="1">'Module C Corrected'!EE115-'Module C Initial'!EE115</f>
        <v>-0.5</v>
      </c>
      <c r="AN115" s="31">
        <f ca="1">'Module C Corrected'!EF115-'Module C Initial'!EF115</f>
        <v>-0.27000000000000313</v>
      </c>
      <c r="AO115" s="32">
        <f t="shared" ca="1" si="31"/>
        <v>-31.70999999999961</v>
      </c>
      <c r="AP115" s="32">
        <f t="shared" ca="1" si="31"/>
        <v>-11.129999999999981</v>
      </c>
      <c r="AQ115" s="32">
        <f t="shared" ca="1" si="31"/>
        <v>-3.8800000000000203</v>
      </c>
      <c r="AR115" s="32">
        <f t="shared" ca="1" si="31"/>
        <v>-1.0400000000000018</v>
      </c>
      <c r="AS115" s="32">
        <f t="shared" ca="1" si="31"/>
        <v>-4.75</v>
      </c>
      <c r="AT115" s="32">
        <f t="shared" ca="1" si="31"/>
        <v>0</v>
      </c>
      <c r="AU115" s="32">
        <f t="shared" ca="1" si="58"/>
        <v>-8.8300000000000267</v>
      </c>
      <c r="AV115" s="32">
        <f t="shared" ca="1" si="58"/>
        <v>0</v>
      </c>
      <c r="AW115" s="32">
        <f t="shared" ca="1" si="58"/>
        <v>0</v>
      </c>
      <c r="AX115" s="32">
        <f t="shared" ca="1" si="58"/>
        <v>-1.0099999999999989</v>
      </c>
      <c r="AY115" s="32">
        <f t="shared" ca="1" si="58"/>
        <v>-3.6800000000000281</v>
      </c>
      <c r="AZ115" s="32">
        <f t="shared" ca="1" si="58"/>
        <v>-2.0100000000000282</v>
      </c>
      <c r="BA115" s="31">
        <f t="shared" ca="1" si="56"/>
        <v>-0.51</v>
      </c>
      <c r="BB115" s="31">
        <f t="shared" ca="1" si="34"/>
        <v>-0.18</v>
      </c>
      <c r="BC115" s="31">
        <f t="shared" ca="1" si="35"/>
        <v>-0.06</v>
      </c>
      <c r="BD115" s="31">
        <f t="shared" ca="1" si="36"/>
        <v>-0.02</v>
      </c>
      <c r="BE115" s="31">
        <f t="shared" ca="1" si="37"/>
        <v>-0.08</v>
      </c>
      <c r="BF115" s="31">
        <f t="shared" ca="1" si="38"/>
        <v>0</v>
      </c>
      <c r="BG115" s="31">
        <f t="shared" ca="1" si="39"/>
        <v>-0.14000000000000001</v>
      </c>
      <c r="BH115" s="31">
        <f t="shared" ca="1" si="40"/>
        <v>0</v>
      </c>
      <c r="BI115" s="31">
        <f t="shared" ca="1" si="41"/>
        <v>0</v>
      </c>
      <c r="BJ115" s="31">
        <f t="shared" ca="1" si="42"/>
        <v>-0.02</v>
      </c>
      <c r="BK115" s="31">
        <f t="shared" ca="1" si="43"/>
        <v>-0.06</v>
      </c>
      <c r="BL115" s="31">
        <f t="shared" ca="1" si="44"/>
        <v>-0.03</v>
      </c>
      <c r="BM115" s="32">
        <f t="shared" ca="1" si="57"/>
        <v>-32.219999999999608</v>
      </c>
      <c r="BN115" s="32">
        <f t="shared" ca="1" si="45"/>
        <v>-11.309999999999981</v>
      </c>
      <c r="BO115" s="32">
        <f t="shared" ca="1" si="46"/>
        <v>-3.9400000000000204</v>
      </c>
      <c r="BP115" s="32">
        <f t="shared" ca="1" si="47"/>
        <v>-1.0600000000000018</v>
      </c>
      <c r="BQ115" s="32">
        <f t="shared" ca="1" si="48"/>
        <v>-4.83</v>
      </c>
      <c r="BR115" s="32">
        <f t="shared" ca="1" si="49"/>
        <v>0</v>
      </c>
      <c r="BS115" s="32">
        <f t="shared" ca="1" si="50"/>
        <v>-8.9700000000000273</v>
      </c>
      <c r="BT115" s="32">
        <f t="shared" ca="1" si="51"/>
        <v>0</v>
      </c>
      <c r="BU115" s="32">
        <f t="shared" ca="1" si="52"/>
        <v>0</v>
      </c>
      <c r="BV115" s="32">
        <f t="shared" ca="1" si="53"/>
        <v>-1.0299999999999989</v>
      </c>
      <c r="BW115" s="32">
        <f t="shared" ca="1" si="54"/>
        <v>-3.7400000000000282</v>
      </c>
      <c r="BX115" s="32">
        <f t="shared" ca="1" si="55"/>
        <v>-2.040000000000028</v>
      </c>
    </row>
    <row r="116" spans="1:76" x14ac:dyDescent="0.25">
      <c r="A116" t="s">
        <v>504</v>
      </c>
      <c r="B116" s="1" t="s">
        <v>418</v>
      </c>
      <c r="C116" t="str">
        <f t="shared" ca="1" si="32"/>
        <v>120SIMP</v>
      </c>
      <c r="D116" t="str">
        <f t="shared" ca="1" si="33"/>
        <v>Alberta-Montana Intertie - Import</v>
      </c>
      <c r="E116" s="31">
        <f ca="1">'Module C Corrected'!CW116-'Module C Initial'!CW116</f>
        <v>0</v>
      </c>
      <c r="F116" s="31">
        <f ca="1">'Module C Corrected'!CX116-'Module C Initial'!CX116</f>
        <v>0</v>
      </c>
      <c r="G116" s="31">
        <f ca="1">'Module C Corrected'!CY116-'Module C Initial'!CY116</f>
        <v>0</v>
      </c>
      <c r="H116" s="31">
        <f ca="1">'Module C Corrected'!CZ116-'Module C Initial'!CZ116</f>
        <v>2.0000000000000018E-2</v>
      </c>
      <c r="I116" s="31">
        <f ca="1">'Module C Corrected'!DA116-'Module C Initial'!DA116</f>
        <v>0</v>
      </c>
      <c r="J116" s="31">
        <f ca="1">'Module C Corrected'!DB116-'Module C Initial'!DB116</f>
        <v>2.3599999999999994</v>
      </c>
      <c r="K116" s="31">
        <f ca="1">'Module C Corrected'!DC116-'Module C Initial'!DC116</f>
        <v>42.0799999999997</v>
      </c>
      <c r="L116" s="31">
        <f ca="1">'Module C Corrected'!DD116-'Module C Initial'!DD116</f>
        <v>0.56000000000000227</v>
      </c>
      <c r="M116" s="31">
        <f ca="1">'Module C Corrected'!DE116-'Module C Initial'!DE116</f>
        <v>17.639999999999873</v>
      </c>
      <c r="N116" s="31">
        <f ca="1">'Module C Corrected'!DF116-'Module C Initial'!DF116</f>
        <v>0</v>
      </c>
      <c r="O116" s="31">
        <f ca="1">'Module C Corrected'!DG116-'Module C Initial'!DG116</f>
        <v>4.8600000000000136</v>
      </c>
      <c r="P116" s="31">
        <f ca="1">'Module C Corrected'!DH116-'Module C Initial'!DH116</f>
        <v>0</v>
      </c>
      <c r="Q116" s="32">
        <f ca="1">'Module C Corrected'!DI116-'Module C Initial'!DI116</f>
        <v>0</v>
      </c>
      <c r="R116" s="32">
        <f ca="1">'Module C Corrected'!DJ116-'Module C Initial'!DJ116</f>
        <v>0</v>
      </c>
      <c r="S116" s="32">
        <f ca="1">'Module C Corrected'!DK116-'Module C Initial'!DK116</f>
        <v>0</v>
      </c>
      <c r="T116" s="32">
        <f ca="1">'Module C Corrected'!DL116-'Module C Initial'!DL116</f>
        <v>0</v>
      </c>
      <c r="U116" s="32">
        <f ca="1">'Module C Corrected'!DM116-'Module C Initial'!DM116</f>
        <v>0</v>
      </c>
      <c r="V116" s="32">
        <f ca="1">'Module C Corrected'!DN116-'Module C Initial'!DN116</f>
        <v>0.12000000000000011</v>
      </c>
      <c r="W116" s="32">
        <f ca="1">'Module C Corrected'!DO116-'Module C Initial'!DO116</f>
        <v>2.0999999999999943</v>
      </c>
      <c r="X116" s="32">
        <f ca="1">'Module C Corrected'!DP116-'Module C Initial'!DP116</f>
        <v>2.9999999999999805E-2</v>
      </c>
      <c r="Y116" s="32">
        <f ca="1">'Module C Corrected'!DQ116-'Module C Initial'!DQ116</f>
        <v>0.87999999999999545</v>
      </c>
      <c r="Z116" s="32">
        <f ca="1">'Module C Corrected'!DR116-'Module C Initial'!DR116</f>
        <v>0</v>
      </c>
      <c r="AA116" s="32">
        <f ca="1">'Module C Corrected'!DS116-'Module C Initial'!DS116</f>
        <v>0.24000000000000021</v>
      </c>
      <c r="AB116" s="32">
        <f ca="1">'Module C Corrected'!DT116-'Module C Initial'!DT116</f>
        <v>0</v>
      </c>
      <c r="AC116" s="31">
        <f ca="1">'Module C Corrected'!DU116-'Module C Initial'!DU116</f>
        <v>0</v>
      </c>
      <c r="AD116" s="31">
        <f ca="1">'Module C Corrected'!DV116-'Module C Initial'!DV116</f>
        <v>0</v>
      </c>
      <c r="AE116" s="31">
        <f ca="1">'Module C Corrected'!DW116-'Module C Initial'!DW116</f>
        <v>0</v>
      </c>
      <c r="AF116" s="31">
        <f ca="1">'Module C Corrected'!DX116-'Module C Initial'!DX116</f>
        <v>0</v>
      </c>
      <c r="AG116" s="31">
        <f ca="1">'Module C Corrected'!DY116-'Module C Initial'!DY116</f>
        <v>0</v>
      </c>
      <c r="AH116" s="31">
        <f ca="1">'Module C Corrected'!DZ116-'Module C Initial'!DZ116</f>
        <v>0.41000000000000014</v>
      </c>
      <c r="AI116" s="31">
        <f ca="1">'Module C Corrected'!EA116-'Module C Initial'!EA116</f>
        <v>7.2699999999999818</v>
      </c>
      <c r="AJ116" s="31">
        <f ca="1">'Module C Corrected'!EB116-'Module C Initial'!EB116</f>
        <v>0.10000000000000053</v>
      </c>
      <c r="AK116" s="31">
        <f ca="1">'Module C Corrected'!EC116-'Module C Initial'!EC116</f>
        <v>2.960000000000008</v>
      </c>
      <c r="AL116" s="31">
        <f ca="1">'Module C Corrected'!ED116-'Module C Initial'!ED116</f>
        <v>0</v>
      </c>
      <c r="AM116" s="31">
        <f ca="1">'Module C Corrected'!EE116-'Module C Initial'!EE116</f>
        <v>0.78999999999999915</v>
      </c>
      <c r="AN116" s="31">
        <f ca="1">'Module C Corrected'!EF116-'Module C Initial'!EF116</f>
        <v>0</v>
      </c>
      <c r="AO116" s="32">
        <f t="shared" ca="1" si="31"/>
        <v>0</v>
      </c>
      <c r="AP116" s="32">
        <f t="shared" ca="1" si="31"/>
        <v>0</v>
      </c>
      <c r="AQ116" s="32">
        <f t="shared" ca="1" si="31"/>
        <v>0</v>
      </c>
      <c r="AR116" s="32">
        <f t="shared" ca="1" si="31"/>
        <v>2.0000000000000018E-2</v>
      </c>
      <c r="AS116" s="32">
        <f t="shared" ca="1" si="31"/>
        <v>0</v>
      </c>
      <c r="AT116" s="32">
        <f t="shared" ca="1" si="31"/>
        <v>2.8899999999999997</v>
      </c>
      <c r="AU116" s="32">
        <f t="shared" ca="1" si="58"/>
        <v>51.449999999999676</v>
      </c>
      <c r="AV116" s="32">
        <f t="shared" ca="1" si="58"/>
        <v>0.69000000000000261</v>
      </c>
      <c r="AW116" s="32">
        <f t="shared" ca="1" si="58"/>
        <v>21.479999999999876</v>
      </c>
      <c r="AX116" s="32">
        <f t="shared" ca="1" si="58"/>
        <v>0</v>
      </c>
      <c r="AY116" s="32">
        <f t="shared" ca="1" si="58"/>
        <v>5.890000000000013</v>
      </c>
      <c r="AZ116" s="32">
        <f t="shared" ca="1" si="58"/>
        <v>0</v>
      </c>
      <c r="BA116" s="31">
        <f t="shared" ca="1" si="56"/>
        <v>0</v>
      </c>
      <c r="BB116" s="31">
        <f t="shared" ca="1" si="34"/>
        <v>0</v>
      </c>
      <c r="BC116" s="31">
        <f t="shared" ca="1" si="35"/>
        <v>0</v>
      </c>
      <c r="BD116" s="31">
        <f t="shared" ca="1" si="36"/>
        <v>0</v>
      </c>
      <c r="BE116" s="31">
        <f t="shared" ca="1" si="37"/>
        <v>0</v>
      </c>
      <c r="BF116" s="31">
        <f t="shared" ca="1" si="38"/>
        <v>0.05</v>
      </c>
      <c r="BG116" s="31">
        <f t="shared" ca="1" si="39"/>
        <v>0.84</v>
      </c>
      <c r="BH116" s="31">
        <f t="shared" ca="1" si="40"/>
        <v>0.01</v>
      </c>
      <c r="BI116" s="31">
        <f t="shared" ca="1" si="41"/>
        <v>0.35</v>
      </c>
      <c r="BJ116" s="31">
        <f t="shared" ca="1" si="42"/>
        <v>0</v>
      </c>
      <c r="BK116" s="31">
        <f t="shared" ca="1" si="43"/>
        <v>0.1</v>
      </c>
      <c r="BL116" s="31">
        <f t="shared" ca="1" si="44"/>
        <v>0</v>
      </c>
      <c r="BM116" s="32">
        <f t="shared" ca="1" si="57"/>
        <v>0</v>
      </c>
      <c r="BN116" s="32">
        <f t="shared" ca="1" si="45"/>
        <v>0</v>
      </c>
      <c r="BO116" s="32">
        <f t="shared" ca="1" si="46"/>
        <v>0</v>
      </c>
      <c r="BP116" s="32">
        <f t="shared" ca="1" si="47"/>
        <v>2.0000000000000018E-2</v>
      </c>
      <c r="BQ116" s="32">
        <f t="shared" ca="1" si="48"/>
        <v>0</v>
      </c>
      <c r="BR116" s="32">
        <f t="shared" ca="1" si="49"/>
        <v>2.9399999999999995</v>
      </c>
      <c r="BS116" s="32">
        <f t="shared" ca="1" si="50"/>
        <v>52.289999999999679</v>
      </c>
      <c r="BT116" s="32">
        <f t="shared" ca="1" si="51"/>
        <v>0.70000000000000262</v>
      </c>
      <c r="BU116" s="32">
        <f t="shared" ca="1" si="52"/>
        <v>21.829999999999878</v>
      </c>
      <c r="BV116" s="32">
        <f t="shared" ca="1" si="53"/>
        <v>0</v>
      </c>
      <c r="BW116" s="32">
        <f t="shared" ca="1" si="54"/>
        <v>5.9900000000000126</v>
      </c>
      <c r="BX116" s="32">
        <f t="shared" ca="1" si="55"/>
        <v>0</v>
      </c>
    </row>
    <row r="117" spans="1:76" x14ac:dyDescent="0.25">
      <c r="A117" t="s">
        <v>504</v>
      </c>
      <c r="B117" s="1" t="s">
        <v>110</v>
      </c>
      <c r="C117" t="str">
        <f t="shared" ca="1" si="32"/>
        <v>SPCIMP</v>
      </c>
      <c r="D117" t="str">
        <f t="shared" ca="1" si="33"/>
        <v>Alberta-Saskatchewan Intertie - Import</v>
      </c>
      <c r="E117" s="31">
        <f ca="1">'Module C Corrected'!CW117-'Module C Initial'!CW117</f>
        <v>-40.459999999999127</v>
      </c>
      <c r="F117" s="31">
        <f ca="1">'Module C Corrected'!CX117-'Module C Initial'!CX117</f>
        <v>0</v>
      </c>
      <c r="G117" s="31">
        <f ca="1">'Module C Corrected'!CY117-'Module C Initial'!CY117</f>
        <v>-21.329999999999927</v>
      </c>
      <c r="H117" s="31">
        <f ca="1">'Module C Corrected'!CZ117-'Module C Initial'!CZ117</f>
        <v>-6.17999999999995</v>
      </c>
      <c r="I117" s="31">
        <f ca="1">'Module C Corrected'!DA117-'Module C Initial'!DA117</f>
        <v>-19.730000000000018</v>
      </c>
      <c r="J117" s="31">
        <f ca="1">'Module C Corrected'!DB117-'Module C Initial'!DB117</f>
        <v>0</v>
      </c>
      <c r="K117" s="31">
        <f ca="1">'Module C Corrected'!DC117-'Module C Initial'!DC117</f>
        <v>0</v>
      </c>
      <c r="L117" s="31">
        <f ca="1">'Module C Corrected'!DD117-'Module C Initial'!DD117</f>
        <v>0</v>
      </c>
      <c r="M117" s="31">
        <f ca="1">'Module C Corrected'!DE117-'Module C Initial'!DE117</f>
        <v>0</v>
      </c>
      <c r="N117" s="31">
        <f ca="1">'Module C Corrected'!DF117-'Module C Initial'!DF117</f>
        <v>0</v>
      </c>
      <c r="O117" s="31">
        <f ca="1">'Module C Corrected'!DG117-'Module C Initial'!DG117</f>
        <v>0</v>
      </c>
      <c r="P117" s="31">
        <f ca="1">'Module C Corrected'!DH117-'Module C Initial'!DH117</f>
        <v>0</v>
      </c>
      <c r="Q117" s="32">
        <f ca="1">'Module C Corrected'!DI117-'Module C Initial'!DI117</f>
        <v>-2.0200000000000102</v>
      </c>
      <c r="R117" s="32">
        <f ca="1">'Module C Corrected'!DJ117-'Module C Initial'!DJ117</f>
        <v>0</v>
      </c>
      <c r="S117" s="32">
        <f ca="1">'Module C Corrected'!DK117-'Module C Initial'!DK117</f>
        <v>-1.0699999999999932</v>
      </c>
      <c r="T117" s="32">
        <f ca="1">'Module C Corrected'!DL117-'Module C Initial'!DL117</f>
        <v>-0.30999999999999872</v>
      </c>
      <c r="U117" s="32">
        <f ca="1">'Module C Corrected'!DM117-'Module C Initial'!DM117</f>
        <v>-0.97999999999999687</v>
      </c>
      <c r="V117" s="32">
        <f ca="1">'Module C Corrected'!DN117-'Module C Initial'!DN117</f>
        <v>0</v>
      </c>
      <c r="W117" s="32">
        <f ca="1">'Module C Corrected'!DO117-'Module C Initial'!DO117</f>
        <v>0</v>
      </c>
      <c r="X117" s="32">
        <f ca="1">'Module C Corrected'!DP117-'Module C Initial'!DP117</f>
        <v>0</v>
      </c>
      <c r="Y117" s="32">
        <f ca="1">'Module C Corrected'!DQ117-'Module C Initial'!DQ117</f>
        <v>0</v>
      </c>
      <c r="Z117" s="32">
        <f ca="1">'Module C Corrected'!DR117-'Module C Initial'!DR117</f>
        <v>0</v>
      </c>
      <c r="AA117" s="32">
        <f ca="1">'Module C Corrected'!DS117-'Module C Initial'!DS117</f>
        <v>0</v>
      </c>
      <c r="AB117" s="32">
        <f ca="1">'Module C Corrected'!DT117-'Module C Initial'!DT117</f>
        <v>0</v>
      </c>
      <c r="AC117" s="31">
        <f ca="1">'Module C Corrected'!DU117-'Module C Initial'!DU117</f>
        <v>-7.5400000000000205</v>
      </c>
      <c r="AD117" s="31">
        <f ca="1">'Module C Corrected'!DV117-'Module C Initial'!DV117</f>
        <v>0</v>
      </c>
      <c r="AE117" s="31">
        <f ca="1">'Module C Corrected'!DW117-'Module C Initial'!DW117</f>
        <v>-3.8799999999999955</v>
      </c>
      <c r="AF117" s="31">
        <f ca="1">'Module C Corrected'!DX117-'Module C Initial'!DX117</f>
        <v>-1.1099999999999994</v>
      </c>
      <c r="AG117" s="31">
        <f ca="1">'Module C Corrected'!DY117-'Module C Initial'!DY117</f>
        <v>-3.5</v>
      </c>
      <c r="AH117" s="31">
        <f ca="1">'Module C Corrected'!DZ117-'Module C Initial'!DZ117</f>
        <v>0</v>
      </c>
      <c r="AI117" s="31">
        <f ca="1">'Module C Corrected'!EA117-'Module C Initial'!EA117</f>
        <v>0</v>
      </c>
      <c r="AJ117" s="31">
        <f ca="1">'Module C Corrected'!EB117-'Module C Initial'!EB117</f>
        <v>0</v>
      </c>
      <c r="AK117" s="31">
        <f ca="1">'Module C Corrected'!EC117-'Module C Initial'!EC117</f>
        <v>0</v>
      </c>
      <c r="AL117" s="31">
        <f ca="1">'Module C Corrected'!ED117-'Module C Initial'!ED117</f>
        <v>0</v>
      </c>
      <c r="AM117" s="31">
        <f ca="1">'Module C Corrected'!EE117-'Module C Initial'!EE117</f>
        <v>0</v>
      </c>
      <c r="AN117" s="31">
        <f ca="1">'Module C Corrected'!EF117-'Module C Initial'!EF117</f>
        <v>0</v>
      </c>
      <c r="AO117" s="32">
        <f t="shared" ca="1" si="31"/>
        <v>-50.019999999999158</v>
      </c>
      <c r="AP117" s="32">
        <f t="shared" ca="1" si="31"/>
        <v>0</v>
      </c>
      <c r="AQ117" s="32">
        <f t="shared" ca="1" si="31"/>
        <v>-26.279999999999916</v>
      </c>
      <c r="AR117" s="32">
        <f t="shared" ca="1" si="31"/>
        <v>-7.5999999999999481</v>
      </c>
      <c r="AS117" s="32">
        <f t="shared" ca="1" si="31"/>
        <v>-24.210000000000015</v>
      </c>
      <c r="AT117" s="32">
        <f t="shared" ca="1" si="31"/>
        <v>0</v>
      </c>
      <c r="AU117" s="32">
        <f t="shared" ca="1" si="58"/>
        <v>0</v>
      </c>
      <c r="AV117" s="32">
        <f t="shared" ca="1" si="58"/>
        <v>0</v>
      </c>
      <c r="AW117" s="32">
        <f t="shared" ca="1" si="58"/>
        <v>0</v>
      </c>
      <c r="AX117" s="32">
        <f t="shared" ca="1" si="58"/>
        <v>0</v>
      </c>
      <c r="AY117" s="32">
        <f t="shared" ca="1" si="58"/>
        <v>0</v>
      </c>
      <c r="AZ117" s="32">
        <f t="shared" ca="1" si="58"/>
        <v>0</v>
      </c>
      <c r="BA117" s="31">
        <f t="shared" ca="1" si="56"/>
        <v>-0.81</v>
      </c>
      <c r="BB117" s="31">
        <f t="shared" ca="1" si="34"/>
        <v>0</v>
      </c>
      <c r="BC117" s="31">
        <f t="shared" ca="1" si="35"/>
        <v>-0.43</v>
      </c>
      <c r="BD117" s="31">
        <f t="shared" ca="1" si="36"/>
        <v>-0.12</v>
      </c>
      <c r="BE117" s="31">
        <f t="shared" ca="1" si="37"/>
        <v>-0.39</v>
      </c>
      <c r="BF117" s="31">
        <f t="shared" ca="1" si="38"/>
        <v>0</v>
      </c>
      <c r="BG117" s="31">
        <f t="shared" ca="1" si="39"/>
        <v>0</v>
      </c>
      <c r="BH117" s="31">
        <f t="shared" ca="1" si="40"/>
        <v>0</v>
      </c>
      <c r="BI117" s="31">
        <f t="shared" ca="1" si="41"/>
        <v>0</v>
      </c>
      <c r="BJ117" s="31">
        <f t="shared" ca="1" si="42"/>
        <v>0</v>
      </c>
      <c r="BK117" s="31">
        <f t="shared" ca="1" si="43"/>
        <v>0</v>
      </c>
      <c r="BL117" s="31">
        <f t="shared" ca="1" si="44"/>
        <v>0</v>
      </c>
      <c r="BM117" s="32">
        <f t="shared" ca="1" si="57"/>
        <v>-50.82999999999916</v>
      </c>
      <c r="BN117" s="32">
        <f t="shared" ca="1" si="45"/>
        <v>0</v>
      </c>
      <c r="BO117" s="32">
        <f t="shared" ca="1" si="46"/>
        <v>-26.709999999999916</v>
      </c>
      <c r="BP117" s="32">
        <f t="shared" ca="1" si="47"/>
        <v>-7.7199999999999482</v>
      </c>
      <c r="BQ117" s="32">
        <f t="shared" ca="1" si="48"/>
        <v>-24.600000000000016</v>
      </c>
      <c r="BR117" s="32">
        <f t="shared" ca="1" si="49"/>
        <v>0</v>
      </c>
      <c r="BS117" s="32">
        <f t="shared" ca="1" si="50"/>
        <v>0</v>
      </c>
      <c r="BT117" s="32">
        <f t="shared" ca="1" si="51"/>
        <v>0</v>
      </c>
      <c r="BU117" s="32">
        <f t="shared" ca="1" si="52"/>
        <v>0</v>
      </c>
      <c r="BV117" s="32">
        <f t="shared" ca="1" si="53"/>
        <v>0</v>
      </c>
      <c r="BW117" s="32">
        <f t="shared" ca="1" si="54"/>
        <v>0</v>
      </c>
      <c r="BX117" s="32">
        <f t="shared" ca="1" si="55"/>
        <v>0</v>
      </c>
    </row>
    <row r="118" spans="1:76" x14ac:dyDescent="0.25">
      <c r="A118" t="s">
        <v>504</v>
      </c>
      <c r="B118" s="1" t="s">
        <v>363</v>
      </c>
      <c r="C118" t="str">
        <f t="shared" ca="1" si="32"/>
        <v>BCHEXP</v>
      </c>
      <c r="D118" t="str">
        <f t="shared" ca="1" si="33"/>
        <v>Alberta-BC Intertie - Export</v>
      </c>
      <c r="E118" s="31">
        <f ca="1">'Module C Corrected'!CW118-'Module C Initial'!CW118</f>
        <v>-0.34999999999999787</v>
      </c>
      <c r="F118" s="31">
        <f ca="1">'Module C Corrected'!CX118-'Module C Initial'!CX118</f>
        <v>0</v>
      </c>
      <c r="G118" s="31">
        <f ca="1">'Module C Corrected'!CY118-'Module C Initial'!CY118</f>
        <v>0</v>
      </c>
      <c r="H118" s="31">
        <f ca="1">'Module C Corrected'!CZ118-'Module C Initial'!CZ118</f>
        <v>0</v>
      </c>
      <c r="I118" s="31">
        <f ca="1">'Module C Corrected'!DA118-'Module C Initial'!DA118</f>
        <v>0</v>
      </c>
      <c r="J118" s="31">
        <f ca="1">'Module C Corrected'!DB118-'Module C Initial'!DB118</f>
        <v>0</v>
      </c>
      <c r="K118" s="31">
        <f ca="1">'Module C Corrected'!DC118-'Module C Initial'!DC118</f>
        <v>0</v>
      </c>
      <c r="L118" s="31">
        <f ca="1">'Module C Corrected'!DD118-'Module C Initial'!DD118</f>
        <v>0</v>
      </c>
      <c r="M118" s="31">
        <f ca="1">'Module C Corrected'!DE118-'Module C Initial'!DE118</f>
        <v>0</v>
      </c>
      <c r="N118" s="31">
        <f ca="1">'Module C Corrected'!DF118-'Module C Initial'!DF118</f>
        <v>0</v>
      </c>
      <c r="O118" s="31">
        <f ca="1">'Module C Corrected'!DG118-'Module C Initial'!DG118</f>
        <v>0</v>
      </c>
      <c r="P118" s="31">
        <f ca="1">'Module C Corrected'!DH118-'Module C Initial'!DH118</f>
        <v>0</v>
      </c>
      <c r="Q118" s="32">
        <f ca="1">'Module C Corrected'!DI118-'Module C Initial'!DI118</f>
        <v>-1.0000000000000009E-2</v>
      </c>
      <c r="R118" s="32">
        <f ca="1">'Module C Corrected'!DJ118-'Module C Initial'!DJ118</f>
        <v>0</v>
      </c>
      <c r="S118" s="32">
        <f ca="1">'Module C Corrected'!DK118-'Module C Initial'!DK118</f>
        <v>0</v>
      </c>
      <c r="T118" s="32">
        <f ca="1">'Module C Corrected'!DL118-'Module C Initial'!DL118</f>
        <v>0</v>
      </c>
      <c r="U118" s="32">
        <f ca="1">'Module C Corrected'!DM118-'Module C Initial'!DM118</f>
        <v>0</v>
      </c>
      <c r="V118" s="32">
        <f ca="1">'Module C Corrected'!DN118-'Module C Initial'!DN118</f>
        <v>0</v>
      </c>
      <c r="W118" s="32">
        <f ca="1">'Module C Corrected'!DO118-'Module C Initial'!DO118</f>
        <v>0</v>
      </c>
      <c r="X118" s="32">
        <f ca="1">'Module C Corrected'!DP118-'Module C Initial'!DP118</f>
        <v>0</v>
      </c>
      <c r="Y118" s="32">
        <f ca="1">'Module C Corrected'!DQ118-'Module C Initial'!DQ118</f>
        <v>0</v>
      </c>
      <c r="Z118" s="32">
        <f ca="1">'Module C Corrected'!DR118-'Module C Initial'!DR118</f>
        <v>0</v>
      </c>
      <c r="AA118" s="32">
        <f ca="1">'Module C Corrected'!DS118-'Module C Initial'!DS118</f>
        <v>0</v>
      </c>
      <c r="AB118" s="32">
        <f ca="1">'Module C Corrected'!DT118-'Module C Initial'!DT118</f>
        <v>0</v>
      </c>
      <c r="AC118" s="31">
        <f ca="1">'Module C Corrected'!DU118-'Module C Initial'!DU118</f>
        <v>-6.0000000000000053E-2</v>
      </c>
      <c r="AD118" s="31">
        <f ca="1">'Module C Corrected'!DV118-'Module C Initial'!DV118</f>
        <v>0</v>
      </c>
      <c r="AE118" s="31">
        <f ca="1">'Module C Corrected'!DW118-'Module C Initial'!DW118</f>
        <v>0</v>
      </c>
      <c r="AF118" s="31">
        <f ca="1">'Module C Corrected'!DX118-'Module C Initial'!DX118</f>
        <v>0</v>
      </c>
      <c r="AG118" s="31">
        <f ca="1">'Module C Corrected'!DY118-'Module C Initial'!DY118</f>
        <v>0</v>
      </c>
      <c r="AH118" s="31">
        <f ca="1">'Module C Corrected'!DZ118-'Module C Initial'!DZ118</f>
        <v>0</v>
      </c>
      <c r="AI118" s="31">
        <f ca="1">'Module C Corrected'!EA118-'Module C Initial'!EA118</f>
        <v>0</v>
      </c>
      <c r="AJ118" s="31">
        <f ca="1">'Module C Corrected'!EB118-'Module C Initial'!EB118</f>
        <v>0</v>
      </c>
      <c r="AK118" s="31">
        <f ca="1">'Module C Corrected'!EC118-'Module C Initial'!EC118</f>
        <v>0</v>
      </c>
      <c r="AL118" s="31">
        <f ca="1">'Module C Corrected'!ED118-'Module C Initial'!ED118</f>
        <v>0</v>
      </c>
      <c r="AM118" s="31">
        <f ca="1">'Module C Corrected'!EE118-'Module C Initial'!EE118</f>
        <v>0</v>
      </c>
      <c r="AN118" s="31">
        <f ca="1">'Module C Corrected'!EF118-'Module C Initial'!EF118</f>
        <v>0</v>
      </c>
      <c r="AO118" s="32">
        <f t="shared" ca="1" si="31"/>
        <v>-0.41999999999999793</v>
      </c>
      <c r="AP118" s="32">
        <f t="shared" ca="1" si="31"/>
        <v>0</v>
      </c>
      <c r="AQ118" s="32">
        <f t="shared" ca="1" si="31"/>
        <v>0</v>
      </c>
      <c r="AR118" s="32">
        <f t="shared" ca="1" si="31"/>
        <v>0</v>
      </c>
      <c r="AS118" s="32">
        <f t="shared" ca="1" si="31"/>
        <v>0</v>
      </c>
      <c r="AT118" s="32">
        <f t="shared" ca="1" si="31"/>
        <v>0</v>
      </c>
      <c r="AU118" s="32">
        <f t="shared" ca="1" si="58"/>
        <v>0</v>
      </c>
      <c r="AV118" s="32">
        <f t="shared" ca="1" si="58"/>
        <v>0</v>
      </c>
      <c r="AW118" s="32">
        <f t="shared" ca="1" si="58"/>
        <v>0</v>
      </c>
      <c r="AX118" s="32">
        <f t="shared" ca="1" si="58"/>
        <v>0</v>
      </c>
      <c r="AY118" s="32">
        <f t="shared" ca="1" si="58"/>
        <v>0</v>
      </c>
      <c r="AZ118" s="32">
        <f t="shared" ca="1" si="58"/>
        <v>0</v>
      </c>
      <c r="BA118" s="31">
        <f t="shared" ca="1" si="56"/>
        <v>-0.01</v>
      </c>
      <c r="BB118" s="31">
        <f t="shared" ca="1" si="34"/>
        <v>0</v>
      </c>
      <c r="BC118" s="31">
        <f t="shared" ca="1" si="35"/>
        <v>0</v>
      </c>
      <c r="BD118" s="31">
        <f t="shared" ca="1" si="36"/>
        <v>0</v>
      </c>
      <c r="BE118" s="31">
        <f t="shared" ca="1" si="37"/>
        <v>0</v>
      </c>
      <c r="BF118" s="31">
        <f t="shared" ca="1" si="38"/>
        <v>0</v>
      </c>
      <c r="BG118" s="31">
        <f t="shared" ca="1" si="39"/>
        <v>0</v>
      </c>
      <c r="BH118" s="31">
        <f t="shared" ca="1" si="40"/>
        <v>0</v>
      </c>
      <c r="BI118" s="31">
        <f t="shared" ca="1" si="41"/>
        <v>0</v>
      </c>
      <c r="BJ118" s="31">
        <f t="shared" ca="1" si="42"/>
        <v>0</v>
      </c>
      <c r="BK118" s="31">
        <f t="shared" ca="1" si="43"/>
        <v>0</v>
      </c>
      <c r="BL118" s="31">
        <f t="shared" ca="1" si="44"/>
        <v>0</v>
      </c>
      <c r="BM118" s="32">
        <f t="shared" ca="1" si="57"/>
        <v>-0.42999999999999794</v>
      </c>
      <c r="BN118" s="32">
        <f t="shared" ca="1" si="45"/>
        <v>0</v>
      </c>
      <c r="BO118" s="32">
        <f t="shared" ca="1" si="46"/>
        <v>0</v>
      </c>
      <c r="BP118" s="32">
        <f t="shared" ca="1" si="47"/>
        <v>0</v>
      </c>
      <c r="BQ118" s="32">
        <f t="shared" ca="1" si="48"/>
        <v>0</v>
      </c>
      <c r="BR118" s="32">
        <f t="shared" ca="1" si="49"/>
        <v>0</v>
      </c>
      <c r="BS118" s="32">
        <f t="shared" ca="1" si="50"/>
        <v>0</v>
      </c>
      <c r="BT118" s="32">
        <f t="shared" ca="1" si="51"/>
        <v>0</v>
      </c>
      <c r="BU118" s="32">
        <f t="shared" ca="1" si="52"/>
        <v>0</v>
      </c>
      <c r="BV118" s="32">
        <f t="shared" ca="1" si="53"/>
        <v>0</v>
      </c>
      <c r="BW118" s="32">
        <f t="shared" ca="1" si="54"/>
        <v>0</v>
      </c>
      <c r="BX118" s="32">
        <f t="shared" ca="1" si="55"/>
        <v>0</v>
      </c>
    </row>
    <row r="119" spans="1:76" x14ac:dyDescent="0.25">
      <c r="A119" t="s">
        <v>504</v>
      </c>
      <c r="B119" s="1" t="s">
        <v>365</v>
      </c>
      <c r="C119" t="str">
        <f t="shared" ca="1" si="32"/>
        <v>SPCEXP</v>
      </c>
      <c r="D119" t="str">
        <f t="shared" ca="1" si="33"/>
        <v>Alberta-Saskatchewan Intertie - Export</v>
      </c>
      <c r="E119" s="31">
        <f ca="1">'Module C Corrected'!CW119-'Module C Initial'!CW119</f>
        <v>-15.610000000000127</v>
      </c>
      <c r="F119" s="31">
        <f ca="1">'Module C Corrected'!CX119-'Module C Initial'!CX119</f>
        <v>0</v>
      </c>
      <c r="G119" s="31">
        <f ca="1">'Module C Corrected'!CY119-'Module C Initial'!CY119</f>
        <v>0</v>
      </c>
      <c r="H119" s="31">
        <f ca="1">'Module C Corrected'!CZ119-'Module C Initial'!CZ119</f>
        <v>0</v>
      </c>
      <c r="I119" s="31">
        <f ca="1">'Module C Corrected'!DA119-'Module C Initial'!DA119</f>
        <v>0</v>
      </c>
      <c r="J119" s="31">
        <f ca="1">'Module C Corrected'!DB119-'Module C Initial'!DB119</f>
        <v>0</v>
      </c>
      <c r="K119" s="31">
        <f ca="1">'Module C Corrected'!DC119-'Module C Initial'!DC119</f>
        <v>0</v>
      </c>
      <c r="L119" s="31">
        <f ca="1">'Module C Corrected'!DD119-'Module C Initial'!DD119</f>
        <v>0</v>
      </c>
      <c r="M119" s="31">
        <f ca="1">'Module C Corrected'!DE119-'Module C Initial'!DE119</f>
        <v>0</v>
      </c>
      <c r="N119" s="31">
        <f ca="1">'Module C Corrected'!DF119-'Module C Initial'!DF119</f>
        <v>0</v>
      </c>
      <c r="O119" s="31">
        <f ca="1">'Module C Corrected'!DG119-'Module C Initial'!DG119</f>
        <v>0</v>
      </c>
      <c r="P119" s="31">
        <f ca="1">'Module C Corrected'!DH119-'Module C Initial'!DH119</f>
        <v>0</v>
      </c>
      <c r="Q119" s="32">
        <f ca="1">'Module C Corrected'!DI119-'Module C Initial'!DI119</f>
        <v>-0.77999999999999936</v>
      </c>
      <c r="R119" s="32">
        <f ca="1">'Module C Corrected'!DJ119-'Module C Initial'!DJ119</f>
        <v>0</v>
      </c>
      <c r="S119" s="32">
        <f ca="1">'Module C Corrected'!DK119-'Module C Initial'!DK119</f>
        <v>0</v>
      </c>
      <c r="T119" s="32">
        <f ca="1">'Module C Corrected'!DL119-'Module C Initial'!DL119</f>
        <v>0</v>
      </c>
      <c r="U119" s="32">
        <f ca="1">'Module C Corrected'!DM119-'Module C Initial'!DM119</f>
        <v>0</v>
      </c>
      <c r="V119" s="32">
        <f ca="1">'Module C Corrected'!DN119-'Module C Initial'!DN119</f>
        <v>0</v>
      </c>
      <c r="W119" s="32">
        <f ca="1">'Module C Corrected'!DO119-'Module C Initial'!DO119</f>
        <v>0</v>
      </c>
      <c r="X119" s="32">
        <f ca="1">'Module C Corrected'!DP119-'Module C Initial'!DP119</f>
        <v>0</v>
      </c>
      <c r="Y119" s="32">
        <f ca="1">'Module C Corrected'!DQ119-'Module C Initial'!DQ119</f>
        <v>0</v>
      </c>
      <c r="Z119" s="32">
        <f ca="1">'Module C Corrected'!DR119-'Module C Initial'!DR119</f>
        <v>0</v>
      </c>
      <c r="AA119" s="32">
        <f ca="1">'Module C Corrected'!DS119-'Module C Initial'!DS119</f>
        <v>0</v>
      </c>
      <c r="AB119" s="32">
        <f ca="1">'Module C Corrected'!DT119-'Module C Initial'!DT119</f>
        <v>0</v>
      </c>
      <c r="AC119" s="31">
        <f ca="1">'Module C Corrected'!DU119-'Module C Initial'!DU119</f>
        <v>-2.9099999999999966</v>
      </c>
      <c r="AD119" s="31">
        <f ca="1">'Module C Corrected'!DV119-'Module C Initial'!DV119</f>
        <v>0</v>
      </c>
      <c r="AE119" s="31">
        <f ca="1">'Module C Corrected'!DW119-'Module C Initial'!DW119</f>
        <v>0</v>
      </c>
      <c r="AF119" s="31">
        <f ca="1">'Module C Corrected'!DX119-'Module C Initial'!DX119</f>
        <v>0</v>
      </c>
      <c r="AG119" s="31">
        <f ca="1">'Module C Corrected'!DY119-'Module C Initial'!DY119</f>
        <v>0</v>
      </c>
      <c r="AH119" s="31">
        <f ca="1">'Module C Corrected'!DZ119-'Module C Initial'!DZ119</f>
        <v>0</v>
      </c>
      <c r="AI119" s="31">
        <f ca="1">'Module C Corrected'!EA119-'Module C Initial'!EA119</f>
        <v>0</v>
      </c>
      <c r="AJ119" s="31">
        <f ca="1">'Module C Corrected'!EB119-'Module C Initial'!EB119</f>
        <v>0</v>
      </c>
      <c r="AK119" s="31">
        <f ca="1">'Module C Corrected'!EC119-'Module C Initial'!EC119</f>
        <v>0</v>
      </c>
      <c r="AL119" s="31">
        <f ca="1">'Module C Corrected'!ED119-'Module C Initial'!ED119</f>
        <v>0</v>
      </c>
      <c r="AM119" s="31">
        <f ca="1">'Module C Corrected'!EE119-'Module C Initial'!EE119</f>
        <v>0</v>
      </c>
      <c r="AN119" s="31">
        <f ca="1">'Module C Corrected'!EF119-'Module C Initial'!EF119</f>
        <v>0</v>
      </c>
      <c r="AO119" s="32">
        <f t="shared" ca="1" si="31"/>
        <v>-19.300000000000125</v>
      </c>
      <c r="AP119" s="32">
        <f t="shared" ca="1" si="31"/>
        <v>0</v>
      </c>
      <c r="AQ119" s="32">
        <f t="shared" ca="1" si="31"/>
        <v>0</v>
      </c>
      <c r="AR119" s="32">
        <f t="shared" ref="AR119:AW182" ca="1" si="59">H119+T119+AF119</f>
        <v>0</v>
      </c>
      <c r="AS119" s="32">
        <f t="shared" ca="1" si="59"/>
        <v>0</v>
      </c>
      <c r="AT119" s="32">
        <f t="shared" ca="1" si="59"/>
        <v>0</v>
      </c>
      <c r="AU119" s="32">
        <f t="shared" ca="1" si="58"/>
        <v>0</v>
      </c>
      <c r="AV119" s="32">
        <f t="shared" ca="1" si="58"/>
        <v>0</v>
      </c>
      <c r="AW119" s="32">
        <f t="shared" ca="1" si="58"/>
        <v>0</v>
      </c>
      <c r="AX119" s="32">
        <f t="shared" ca="1" si="58"/>
        <v>0</v>
      </c>
      <c r="AY119" s="32">
        <f t="shared" ca="1" si="58"/>
        <v>0</v>
      </c>
      <c r="AZ119" s="32">
        <f t="shared" ca="1" si="58"/>
        <v>0</v>
      </c>
      <c r="BA119" s="31">
        <f t="shared" ca="1" si="56"/>
        <v>-0.31</v>
      </c>
      <c r="BB119" s="31">
        <f t="shared" ca="1" si="34"/>
        <v>0</v>
      </c>
      <c r="BC119" s="31">
        <f t="shared" ca="1" si="35"/>
        <v>0</v>
      </c>
      <c r="BD119" s="31">
        <f t="shared" ca="1" si="36"/>
        <v>0</v>
      </c>
      <c r="BE119" s="31">
        <f t="shared" ca="1" si="37"/>
        <v>0</v>
      </c>
      <c r="BF119" s="31">
        <f t="shared" ca="1" si="38"/>
        <v>0</v>
      </c>
      <c r="BG119" s="31">
        <f t="shared" ca="1" si="39"/>
        <v>0</v>
      </c>
      <c r="BH119" s="31">
        <f t="shared" ca="1" si="40"/>
        <v>0</v>
      </c>
      <c r="BI119" s="31">
        <f t="shared" ca="1" si="41"/>
        <v>0</v>
      </c>
      <c r="BJ119" s="31">
        <f t="shared" ca="1" si="42"/>
        <v>0</v>
      </c>
      <c r="BK119" s="31">
        <f t="shared" ca="1" si="43"/>
        <v>0</v>
      </c>
      <c r="BL119" s="31">
        <f t="shared" ca="1" si="44"/>
        <v>0</v>
      </c>
      <c r="BM119" s="32">
        <f t="shared" ca="1" si="57"/>
        <v>-19.610000000000124</v>
      </c>
      <c r="BN119" s="32">
        <f t="shared" ca="1" si="45"/>
        <v>0</v>
      </c>
      <c r="BO119" s="32">
        <f t="shared" ca="1" si="46"/>
        <v>0</v>
      </c>
      <c r="BP119" s="32">
        <f t="shared" ca="1" si="47"/>
        <v>0</v>
      </c>
      <c r="BQ119" s="32">
        <f t="shared" ca="1" si="48"/>
        <v>0</v>
      </c>
      <c r="BR119" s="32">
        <f t="shared" ca="1" si="49"/>
        <v>0</v>
      </c>
      <c r="BS119" s="32">
        <f t="shared" ca="1" si="50"/>
        <v>0</v>
      </c>
      <c r="BT119" s="32">
        <f t="shared" ca="1" si="51"/>
        <v>0</v>
      </c>
      <c r="BU119" s="32">
        <f t="shared" ca="1" si="52"/>
        <v>0</v>
      </c>
      <c r="BV119" s="32">
        <f t="shared" ca="1" si="53"/>
        <v>0</v>
      </c>
      <c r="BW119" s="32">
        <f t="shared" ca="1" si="54"/>
        <v>0</v>
      </c>
      <c r="BX119" s="32">
        <f t="shared" ca="1" si="55"/>
        <v>0</v>
      </c>
    </row>
    <row r="120" spans="1:76" x14ac:dyDescent="0.25">
      <c r="A120" t="s">
        <v>501</v>
      </c>
      <c r="B120" s="1" t="s">
        <v>52</v>
      </c>
      <c r="C120" t="str">
        <f t="shared" ca="1" si="32"/>
        <v>RL1</v>
      </c>
      <c r="D120" t="str">
        <f t="shared" ca="1" si="33"/>
        <v>Rainbow Lake #1</v>
      </c>
      <c r="E120" s="31">
        <f ca="1">'Module C Corrected'!CW120-'Module C Initial'!CW120</f>
        <v>0</v>
      </c>
      <c r="F120" s="31">
        <f ca="1">'Module C Corrected'!CX120-'Module C Initial'!CX120</f>
        <v>0</v>
      </c>
      <c r="G120" s="31">
        <f ca="1">'Module C Corrected'!CY120-'Module C Initial'!CY120</f>
        <v>0</v>
      </c>
      <c r="H120" s="31">
        <f ca="1">'Module C Corrected'!CZ120-'Module C Initial'!CZ120</f>
        <v>0</v>
      </c>
      <c r="I120" s="31">
        <f ca="1">'Module C Corrected'!DA120-'Module C Initial'!DA120</f>
        <v>0</v>
      </c>
      <c r="J120" s="31">
        <f ca="1">'Module C Corrected'!DB120-'Module C Initial'!DB120</f>
        <v>0</v>
      </c>
      <c r="K120" s="31">
        <f ca="1">'Module C Corrected'!DC120-'Module C Initial'!DC120</f>
        <v>0</v>
      </c>
      <c r="L120" s="31">
        <f ca="1">'Module C Corrected'!DD120-'Module C Initial'!DD120</f>
        <v>0</v>
      </c>
      <c r="M120" s="31">
        <f ca="1">'Module C Corrected'!DE120-'Module C Initial'!DE120</f>
        <v>0</v>
      </c>
      <c r="N120" s="31">
        <f ca="1">'Module C Corrected'!DF120-'Module C Initial'!DF120</f>
        <v>0</v>
      </c>
      <c r="O120" s="31">
        <f ca="1">'Module C Corrected'!DG120-'Module C Initial'!DG120</f>
        <v>0</v>
      </c>
      <c r="P120" s="31">
        <f ca="1">'Module C Corrected'!DH120-'Module C Initial'!DH120</f>
        <v>0</v>
      </c>
      <c r="Q120" s="32">
        <f ca="1">'Module C Corrected'!DI120-'Module C Initial'!DI120</f>
        <v>0</v>
      </c>
      <c r="R120" s="32">
        <f ca="1">'Module C Corrected'!DJ120-'Module C Initial'!DJ120</f>
        <v>0</v>
      </c>
      <c r="S120" s="32">
        <f ca="1">'Module C Corrected'!DK120-'Module C Initial'!DK120</f>
        <v>0</v>
      </c>
      <c r="T120" s="32">
        <f ca="1">'Module C Corrected'!DL120-'Module C Initial'!DL120</f>
        <v>0</v>
      </c>
      <c r="U120" s="32">
        <f ca="1">'Module C Corrected'!DM120-'Module C Initial'!DM120</f>
        <v>0</v>
      </c>
      <c r="V120" s="32">
        <f ca="1">'Module C Corrected'!DN120-'Module C Initial'!DN120</f>
        <v>0</v>
      </c>
      <c r="W120" s="32">
        <f ca="1">'Module C Corrected'!DO120-'Module C Initial'!DO120</f>
        <v>0</v>
      </c>
      <c r="X120" s="32">
        <f ca="1">'Module C Corrected'!DP120-'Module C Initial'!DP120</f>
        <v>0</v>
      </c>
      <c r="Y120" s="32">
        <f ca="1">'Module C Corrected'!DQ120-'Module C Initial'!DQ120</f>
        <v>0</v>
      </c>
      <c r="Z120" s="32">
        <f ca="1">'Module C Corrected'!DR120-'Module C Initial'!DR120</f>
        <v>0</v>
      </c>
      <c r="AA120" s="32">
        <f ca="1">'Module C Corrected'!DS120-'Module C Initial'!DS120</f>
        <v>0</v>
      </c>
      <c r="AB120" s="32">
        <f ca="1">'Module C Corrected'!DT120-'Module C Initial'!DT120</f>
        <v>0</v>
      </c>
      <c r="AC120" s="31">
        <f ca="1">'Module C Corrected'!DU120-'Module C Initial'!DU120</f>
        <v>0</v>
      </c>
      <c r="AD120" s="31">
        <f ca="1">'Module C Corrected'!DV120-'Module C Initial'!DV120</f>
        <v>0</v>
      </c>
      <c r="AE120" s="31">
        <f ca="1">'Module C Corrected'!DW120-'Module C Initial'!DW120</f>
        <v>0</v>
      </c>
      <c r="AF120" s="31">
        <f ca="1">'Module C Corrected'!DX120-'Module C Initial'!DX120</f>
        <v>0</v>
      </c>
      <c r="AG120" s="31">
        <f ca="1">'Module C Corrected'!DY120-'Module C Initial'!DY120</f>
        <v>0</v>
      </c>
      <c r="AH120" s="31">
        <f ca="1">'Module C Corrected'!DZ120-'Module C Initial'!DZ120</f>
        <v>0</v>
      </c>
      <c r="AI120" s="31">
        <f ca="1">'Module C Corrected'!EA120-'Module C Initial'!EA120</f>
        <v>0</v>
      </c>
      <c r="AJ120" s="31">
        <f ca="1">'Module C Corrected'!EB120-'Module C Initial'!EB120</f>
        <v>0</v>
      </c>
      <c r="AK120" s="31">
        <f ca="1">'Module C Corrected'!EC120-'Module C Initial'!EC120</f>
        <v>0</v>
      </c>
      <c r="AL120" s="31">
        <f ca="1">'Module C Corrected'!ED120-'Module C Initial'!ED120</f>
        <v>0</v>
      </c>
      <c r="AM120" s="31">
        <f ca="1">'Module C Corrected'!EE120-'Module C Initial'!EE120</f>
        <v>0</v>
      </c>
      <c r="AN120" s="31">
        <f ca="1">'Module C Corrected'!EF120-'Module C Initial'!EF120</f>
        <v>0</v>
      </c>
      <c r="AO120" s="32">
        <f t="shared" ref="AO120:AQ183" ca="1" si="60">E120+Q120+AC120</f>
        <v>0</v>
      </c>
      <c r="AP120" s="32">
        <f t="shared" ca="1" si="60"/>
        <v>0</v>
      </c>
      <c r="AQ120" s="32">
        <f t="shared" ca="1" si="60"/>
        <v>0</v>
      </c>
      <c r="AR120" s="32">
        <f t="shared" ca="1" si="59"/>
        <v>0</v>
      </c>
      <c r="AS120" s="32">
        <f t="shared" ca="1" si="59"/>
        <v>0</v>
      </c>
      <c r="AT120" s="32">
        <f t="shared" ca="1" si="59"/>
        <v>0</v>
      </c>
      <c r="AU120" s="32">
        <f t="shared" ca="1" si="58"/>
        <v>0</v>
      </c>
      <c r="AV120" s="32">
        <f t="shared" ca="1" si="58"/>
        <v>0</v>
      </c>
      <c r="AW120" s="32">
        <f t="shared" ca="1" si="58"/>
        <v>0</v>
      </c>
      <c r="AX120" s="32">
        <f t="shared" ca="1" si="58"/>
        <v>0</v>
      </c>
      <c r="AY120" s="32">
        <f t="shared" ca="1" si="58"/>
        <v>0</v>
      </c>
      <c r="AZ120" s="32">
        <f t="shared" ca="1" si="58"/>
        <v>0</v>
      </c>
      <c r="BA120" s="31">
        <f t="shared" ca="1" si="56"/>
        <v>0</v>
      </c>
      <c r="BB120" s="31">
        <f t="shared" ca="1" si="34"/>
        <v>0</v>
      </c>
      <c r="BC120" s="31">
        <f t="shared" ca="1" si="35"/>
        <v>0</v>
      </c>
      <c r="BD120" s="31">
        <f t="shared" ca="1" si="36"/>
        <v>0</v>
      </c>
      <c r="BE120" s="31">
        <f t="shared" ca="1" si="37"/>
        <v>0</v>
      </c>
      <c r="BF120" s="31">
        <f t="shared" ca="1" si="38"/>
        <v>0</v>
      </c>
      <c r="BG120" s="31">
        <f t="shared" ca="1" si="39"/>
        <v>0</v>
      </c>
      <c r="BH120" s="31">
        <f t="shared" ca="1" si="40"/>
        <v>0</v>
      </c>
      <c r="BI120" s="31">
        <f t="shared" ca="1" si="41"/>
        <v>0</v>
      </c>
      <c r="BJ120" s="31">
        <f t="shared" ca="1" si="42"/>
        <v>0</v>
      </c>
      <c r="BK120" s="31">
        <f t="shared" ca="1" si="43"/>
        <v>0</v>
      </c>
      <c r="BL120" s="31">
        <f t="shared" ca="1" si="44"/>
        <v>0</v>
      </c>
      <c r="BM120" s="32">
        <f t="shared" ca="1" si="57"/>
        <v>0</v>
      </c>
      <c r="BN120" s="32">
        <f t="shared" ca="1" si="45"/>
        <v>0</v>
      </c>
      <c r="BO120" s="32">
        <f t="shared" ca="1" si="46"/>
        <v>0</v>
      </c>
      <c r="BP120" s="32">
        <f t="shared" ca="1" si="47"/>
        <v>0</v>
      </c>
      <c r="BQ120" s="32">
        <f t="shared" ca="1" si="48"/>
        <v>0</v>
      </c>
      <c r="BR120" s="32">
        <f t="shared" ca="1" si="49"/>
        <v>0</v>
      </c>
      <c r="BS120" s="32">
        <f t="shared" ca="1" si="50"/>
        <v>0</v>
      </c>
      <c r="BT120" s="32">
        <f t="shared" ca="1" si="51"/>
        <v>0</v>
      </c>
      <c r="BU120" s="32">
        <f t="shared" ca="1" si="52"/>
        <v>0</v>
      </c>
      <c r="BV120" s="32">
        <f t="shared" ca="1" si="53"/>
        <v>0</v>
      </c>
      <c r="BW120" s="32">
        <f t="shared" ca="1" si="54"/>
        <v>0</v>
      </c>
      <c r="BX120" s="32">
        <f t="shared" ca="1" si="55"/>
        <v>0</v>
      </c>
    </row>
    <row r="121" spans="1:76" x14ac:dyDescent="0.25">
      <c r="A121" t="s">
        <v>461</v>
      </c>
      <c r="B121" s="1" t="s">
        <v>132</v>
      </c>
      <c r="C121" t="str">
        <f t="shared" ca="1" si="32"/>
        <v>RUN</v>
      </c>
      <c r="D121" t="str">
        <f t="shared" ca="1" si="33"/>
        <v>Rundle Hydro Facility</v>
      </c>
      <c r="E121" s="31">
        <f ca="1">'Module C Corrected'!CW121-'Module C Initial'!CW121</f>
        <v>-164.11999999999898</v>
      </c>
      <c r="F121" s="31">
        <f ca="1">'Module C Corrected'!CX121-'Module C Initial'!CX121</f>
        <v>-364.05000000000291</v>
      </c>
      <c r="G121" s="31">
        <f ca="1">'Module C Corrected'!CY121-'Module C Initial'!CY121</f>
        <v>-110.32999999999993</v>
      </c>
      <c r="H121" s="31">
        <f ca="1">'Module C Corrected'!CZ121-'Module C Initial'!CZ121</f>
        <v>-79.180000000000291</v>
      </c>
      <c r="I121" s="31">
        <f ca="1">'Module C Corrected'!DA121-'Module C Initial'!DA121</f>
        <v>-82.410000000001673</v>
      </c>
      <c r="J121" s="31">
        <f ca="1">'Module C Corrected'!DB121-'Module C Initial'!DB121</f>
        <v>-128.19000000000051</v>
      </c>
      <c r="K121" s="31">
        <f ca="1">'Module C Corrected'!DC121-'Module C Initial'!DC121</f>
        <v>-569.80999999999767</v>
      </c>
      <c r="L121" s="31">
        <f ca="1">'Module C Corrected'!DD121-'Module C Initial'!DD121</f>
        <v>-116.88999999999942</v>
      </c>
      <c r="M121" s="31">
        <f ca="1">'Module C Corrected'!DE121-'Module C Initial'!DE121</f>
        <v>-30.949999999999818</v>
      </c>
      <c r="N121" s="31">
        <f ca="1">'Module C Corrected'!DF121-'Module C Initial'!DF121</f>
        <v>-42.210000000000036</v>
      </c>
      <c r="O121" s="31">
        <f ca="1">'Module C Corrected'!DG121-'Module C Initial'!DG121</f>
        <v>-42.230000000000473</v>
      </c>
      <c r="P121" s="31">
        <f ca="1">'Module C Corrected'!DH121-'Module C Initial'!DH121</f>
        <v>-82.799999999999272</v>
      </c>
      <c r="Q121" s="32">
        <f ca="1">'Module C Corrected'!DI121-'Module C Initial'!DI121</f>
        <v>-8.2100000000000364</v>
      </c>
      <c r="R121" s="32">
        <f ca="1">'Module C Corrected'!DJ121-'Module C Initial'!DJ121</f>
        <v>-18.200000000000273</v>
      </c>
      <c r="S121" s="32">
        <f ca="1">'Module C Corrected'!DK121-'Module C Initial'!DK121</f>
        <v>-5.5200000000000955</v>
      </c>
      <c r="T121" s="32">
        <f ca="1">'Module C Corrected'!DL121-'Module C Initial'!DL121</f>
        <v>-3.9599999999999795</v>
      </c>
      <c r="U121" s="32">
        <f ca="1">'Module C Corrected'!DM121-'Module C Initial'!DM121</f>
        <v>-4.1200000000000045</v>
      </c>
      <c r="V121" s="32">
        <f ca="1">'Module C Corrected'!DN121-'Module C Initial'!DN121</f>
        <v>-6.4099999999999682</v>
      </c>
      <c r="W121" s="32">
        <f ca="1">'Module C Corrected'!DO121-'Module C Initial'!DO121</f>
        <v>-28.489999999999782</v>
      </c>
      <c r="X121" s="32">
        <f ca="1">'Module C Corrected'!DP121-'Module C Initial'!DP121</f>
        <v>-5.8399999999999181</v>
      </c>
      <c r="Y121" s="32">
        <f ca="1">'Module C Corrected'!DQ121-'Module C Initial'!DQ121</f>
        <v>-1.5500000000000114</v>
      </c>
      <c r="Z121" s="32">
        <f ca="1">'Module C Corrected'!DR121-'Module C Initial'!DR121</f>
        <v>-2.1100000000000136</v>
      </c>
      <c r="AA121" s="32">
        <f ca="1">'Module C Corrected'!DS121-'Module C Initial'!DS121</f>
        <v>-2.1100000000000136</v>
      </c>
      <c r="AB121" s="32">
        <f ca="1">'Module C Corrected'!DT121-'Module C Initial'!DT121</f>
        <v>-4.1399999999999864</v>
      </c>
      <c r="AC121" s="31">
        <f ca="1">'Module C Corrected'!DU121-'Module C Initial'!DU121</f>
        <v>-30.600000000000364</v>
      </c>
      <c r="AD121" s="31">
        <f ca="1">'Module C Corrected'!DV121-'Module C Initial'!DV121</f>
        <v>-67.010000000000218</v>
      </c>
      <c r="AE121" s="31">
        <f ca="1">'Module C Corrected'!DW121-'Module C Initial'!DW121</f>
        <v>-20.080000000000382</v>
      </c>
      <c r="AF121" s="31">
        <f ca="1">'Module C Corrected'!DX121-'Module C Initial'!DX121</f>
        <v>-14.230000000000018</v>
      </c>
      <c r="AG121" s="31">
        <f ca="1">'Module C Corrected'!DY121-'Module C Initial'!DY121</f>
        <v>-14.610000000000127</v>
      </c>
      <c r="AH121" s="31">
        <f ca="1">'Module C Corrected'!DZ121-'Module C Initial'!DZ121</f>
        <v>-22.440000000000055</v>
      </c>
      <c r="AI121" s="31">
        <f ca="1">'Module C Corrected'!EA121-'Module C Initial'!EA121</f>
        <v>-98.449999999998909</v>
      </c>
      <c r="AJ121" s="31">
        <f ca="1">'Module C Corrected'!EB121-'Module C Initial'!EB121</f>
        <v>-19.929999999999836</v>
      </c>
      <c r="AK121" s="31">
        <f ca="1">'Module C Corrected'!EC121-'Module C Initial'!EC121</f>
        <v>-5.1999999999999318</v>
      </c>
      <c r="AL121" s="31">
        <f ca="1">'Module C Corrected'!ED121-'Module C Initial'!ED121</f>
        <v>-7</v>
      </c>
      <c r="AM121" s="31">
        <f ca="1">'Module C Corrected'!EE121-'Module C Initial'!EE121</f>
        <v>-6.9099999999999682</v>
      </c>
      <c r="AN121" s="31">
        <f ca="1">'Module C Corrected'!EF121-'Module C Initial'!EF121</f>
        <v>-13.349999999999909</v>
      </c>
      <c r="AO121" s="32">
        <f t="shared" ca="1" si="60"/>
        <v>-202.92999999999938</v>
      </c>
      <c r="AP121" s="32">
        <f t="shared" ca="1" si="60"/>
        <v>-449.2600000000034</v>
      </c>
      <c r="AQ121" s="32">
        <f t="shared" ca="1" si="60"/>
        <v>-135.9300000000004</v>
      </c>
      <c r="AR121" s="32">
        <f t="shared" ca="1" si="59"/>
        <v>-97.370000000000289</v>
      </c>
      <c r="AS121" s="32">
        <f t="shared" ca="1" si="59"/>
        <v>-101.14000000000181</v>
      </c>
      <c r="AT121" s="32">
        <f t="shared" ca="1" si="59"/>
        <v>-157.04000000000053</v>
      </c>
      <c r="AU121" s="32">
        <f t="shared" ca="1" si="58"/>
        <v>-696.74999999999636</v>
      </c>
      <c r="AV121" s="32">
        <f t="shared" ca="1" si="58"/>
        <v>-142.65999999999917</v>
      </c>
      <c r="AW121" s="32">
        <f t="shared" ca="1" si="58"/>
        <v>-37.699999999999761</v>
      </c>
      <c r="AX121" s="32">
        <f t="shared" ca="1" si="58"/>
        <v>-51.32000000000005</v>
      </c>
      <c r="AY121" s="32">
        <f t="shared" ca="1" si="58"/>
        <v>-51.250000000000455</v>
      </c>
      <c r="AZ121" s="32">
        <f t="shared" ca="1" si="58"/>
        <v>-100.28999999999917</v>
      </c>
      <c r="BA121" s="31">
        <f t="shared" ca="1" si="56"/>
        <v>-3.28</v>
      </c>
      <c r="BB121" s="31">
        <f t="shared" ca="1" si="34"/>
        <v>-7.28</v>
      </c>
      <c r="BC121" s="31">
        <f t="shared" ca="1" si="35"/>
        <v>-2.21</v>
      </c>
      <c r="BD121" s="31">
        <f t="shared" ca="1" si="36"/>
        <v>-1.58</v>
      </c>
      <c r="BE121" s="31">
        <f t="shared" ca="1" si="37"/>
        <v>-1.65</v>
      </c>
      <c r="BF121" s="31">
        <f t="shared" ca="1" si="38"/>
        <v>-2.56</v>
      </c>
      <c r="BG121" s="31">
        <f t="shared" ca="1" si="39"/>
        <v>-11.39</v>
      </c>
      <c r="BH121" s="31">
        <f t="shared" ca="1" si="40"/>
        <v>-2.34</v>
      </c>
      <c r="BI121" s="31">
        <f t="shared" ca="1" si="41"/>
        <v>-0.62</v>
      </c>
      <c r="BJ121" s="31">
        <f t="shared" ca="1" si="42"/>
        <v>-0.84</v>
      </c>
      <c r="BK121" s="31">
        <f t="shared" ca="1" si="43"/>
        <v>-0.84</v>
      </c>
      <c r="BL121" s="31">
        <f t="shared" ca="1" si="44"/>
        <v>-1.66</v>
      </c>
      <c r="BM121" s="32">
        <f t="shared" ca="1" si="57"/>
        <v>-206.20999999999938</v>
      </c>
      <c r="BN121" s="32">
        <f t="shared" ca="1" si="45"/>
        <v>-456.54000000000337</v>
      </c>
      <c r="BO121" s="32">
        <f t="shared" ca="1" si="46"/>
        <v>-138.14000000000041</v>
      </c>
      <c r="BP121" s="32">
        <f t="shared" ca="1" si="47"/>
        <v>-98.950000000000287</v>
      </c>
      <c r="BQ121" s="32">
        <f t="shared" ca="1" si="48"/>
        <v>-102.79000000000181</v>
      </c>
      <c r="BR121" s="32">
        <f t="shared" ca="1" si="49"/>
        <v>-159.60000000000053</v>
      </c>
      <c r="BS121" s="32">
        <f t="shared" ca="1" si="50"/>
        <v>-708.13999999999635</v>
      </c>
      <c r="BT121" s="32">
        <f t="shared" ca="1" si="51"/>
        <v>-144.99999999999918</v>
      </c>
      <c r="BU121" s="32">
        <f t="shared" ca="1" si="52"/>
        <v>-38.319999999999759</v>
      </c>
      <c r="BV121" s="32">
        <f t="shared" ca="1" si="53"/>
        <v>-52.160000000000053</v>
      </c>
      <c r="BW121" s="32">
        <f t="shared" ca="1" si="54"/>
        <v>-52.090000000000458</v>
      </c>
      <c r="BX121" s="32">
        <f t="shared" ca="1" si="55"/>
        <v>-101.94999999999916</v>
      </c>
    </row>
    <row r="122" spans="1:76" x14ac:dyDescent="0.25">
      <c r="A122" t="s">
        <v>467</v>
      </c>
      <c r="B122" s="1" t="s">
        <v>86</v>
      </c>
      <c r="C122" t="str">
        <f t="shared" ca="1" si="32"/>
        <v>RYMD</v>
      </c>
      <c r="D122" t="str">
        <f t="shared" ca="1" si="33"/>
        <v>Raymond Reservoir Hydro Facility</v>
      </c>
      <c r="E122" s="31">
        <f ca="1">'Module C Corrected'!CW122-'Module C Initial'!CW122</f>
        <v>0</v>
      </c>
      <c r="F122" s="31">
        <f ca="1">'Module C Corrected'!CX122-'Module C Initial'!CX122</f>
        <v>0</v>
      </c>
      <c r="G122" s="31">
        <f ca="1">'Module C Corrected'!CY122-'Module C Initial'!CY122</f>
        <v>0</v>
      </c>
      <c r="H122" s="31">
        <f ca="1">'Module C Corrected'!CZ122-'Module C Initial'!CZ122</f>
        <v>0</v>
      </c>
      <c r="I122" s="31">
        <f ca="1">'Module C Corrected'!DA122-'Module C Initial'!DA122</f>
        <v>277.68999999999869</v>
      </c>
      <c r="J122" s="31">
        <f ca="1">'Module C Corrected'!DB122-'Module C Initial'!DB122</f>
        <v>312.23999999999978</v>
      </c>
      <c r="K122" s="31">
        <f ca="1">'Module C Corrected'!DC122-'Module C Initial'!DC122</f>
        <v>1117.3999999999942</v>
      </c>
      <c r="L122" s="31">
        <f ca="1">'Module C Corrected'!DD122-'Module C Initial'!DD122</f>
        <v>459.0099999999984</v>
      </c>
      <c r="M122" s="31">
        <f ca="1">'Module C Corrected'!DE122-'Module C Initial'!DE122</f>
        <v>197.42000000000007</v>
      </c>
      <c r="N122" s="31">
        <f ca="1">'Module C Corrected'!DF122-'Module C Initial'!DF122</f>
        <v>35.75</v>
      </c>
      <c r="O122" s="31">
        <f ca="1">'Module C Corrected'!DG122-'Module C Initial'!DG122</f>
        <v>0</v>
      </c>
      <c r="P122" s="31">
        <f ca="1">'Module C Corrected'!DH122-'Module C Initial'!DH122</f>
        <v>0</v>
      </c>
      <c r="Q122" s="32">
        <f ca="1">'Module C Corrected'!DI122-'Module C Initial'!DI122</f>
        <v>0</v>
      </c>
      <c r="R122" s="32">
        <f ca="1">'Module C Corrected'!DJ122-'Module C Initial'!DJ122</f>
        <v>0</v>
      </c>
      <c r="S122" s="32">
        <f ca="1">'Module C Corrected'!DK122-'Module C Initial'!DK122</f>
        <v>0</v>
      </c>
      <c r="T122" s="32">
        <f ca="1">'Module C Corrected'!DL122-'Module C Initial'!DL122</f>
        <v>0</v>
      </c>
      <c r="U122" s="32">
        <f ca="1">'Module C Corrected'!DM122-'Module C Initial'!DM122</f>
        <v>13.889999999999986</v>
      </c>
      <c r="V122" s="32">
        <f ca="1">'Module C Corrected'!DN122-'Module C Initial'!DN122</f>
        <v>15.620000000000005</v>
      </c>
      <c r="W122" s="32">
        <f ca="1">'Module C Corrected'!DO122-'Module C Initial'!DO122</f>
        <v>55.869999999999891</v>
      </c>
      <c r="X122" s="32">
        <f ca="1">'Module C Corrected'!DP122-'Module C Initial'!DP122</f>
        <v>22.950000000000045</v>
      </c>
      <c r="Y122" s="32">
        <f ca="1">'Module C Corrected'!DQ122-'Module C Initial'!DQ122</f>
        <v>9.8700000000000045</v>
      </c>
      <c r="Z122" s="32">
        <f ca="1">'Module C Corrected'!DR122-'Module C Initial'!DR122</f>
        <v>1.7900000000000063</v>
      </c>
      <c r="AA122" s="32">
        <f ca="1">'Module C Corrected'!DS122-'Module C Initial'!DS122</f>
        <v>0</v>
      </c>
      <c r="AB122" s="32">
        <f ca="1">'Module C Corrected'!DT122-'Module C Initial'!DT122</f>
        <v>0</v>
      </c>
      <c r="AC122" s="31">
        <f ca="1">'Module C Corrected'!DU122-'Module C Initial'!DU122</f>
        <v>0</v>
      </c>
      <c r="AD122" s="31">
        <f ca="1">'Module C Corrected'!DV122-'Module C Initial'!DV122</f>
        <v>0</v>
      </c>
      <c r="AE122" s="31">
        <f ca="1">'Module C Corrected'!DW122-'Module C Initial'!DW122</f>
        <v>0</v>
      </c>
      <c r="AF122" s="31">
        <f ca="1">'Module C Corrected'!DX122-'Module C Initial'!DX122</f>
        <v>0</v>
      </c>
      <c r="AG122" s="31">
        <f ca="1">'Module C Corrected'!DY122-'Module C Initial'!DY122</f>
        <v>49.259999999999764</v>
      </c>
      <c r="AH122" s="31">
        <f ca="1">'Module C Corrected'!DZ122-'Module C Initial'!DZ122</f>
        <v>54.650000000000091</v>
      </c>
      <c r="AI122" s="31">
        <f ca="1">'Module C Corrected'!EA122-'Module C Initial'!EA122</f>
        <v>193.06999999999971</v>
      </c>
      <c r="AJ122" s="31">
        <f ca="1">'Module C Corrected'!EB122-'Module C Initial'!EB122</f>
        <v>78.240000000000236</v>
      </c>
      <c r="AK122" s="31">
        <f ca="1">'Module C Corrected'!EC122-'Module C Initial'!EC122</f>
        <v>33.180000000000064</v>
      </c>
      <c r="AL122" s="31">
        <f ca="1">'Module C Corrected'!ED122-'Module C Initial'!ED122</f>
        <v>5.92999999999995</v>
      </c>
      <c r="AM122" s="31">
        <f ca="1">'Module C Corrected'!EE122-'Module C Initial'!EE122</f>
        <v>0</v>
      </c>
      <c r="AN122" s="31">
        <f ca="1">'Module C Corrected'!EF122-'Module C Initial'!EF122</f>
        <v>0</v>
      </c>
      <c r="AO122" s="32">
        <f t="shared" ca="1" si="60"/>
        <v>0</v>
      </c>
      <c r="AP122" s="32">
        <f t="shared" ca="1" si="60"/>
        <v>0</v>
      </c>
      <c r="AQ122" s="32">
        <f t="shared" ca="1" si="60"/>
        <v>0</v>
      </c>
      <c r="AR122" s="32">
        <f t="shared" ca="1" si="59"/>
        <v>0</v>
      </c>
      <c r="AS122" s="32">
        <f t="shared" ca="1" si="59"/>
        <v>340.83999999999844</v>
      </c>
      <c r="AT122" s="32">
        <f t="shared" ca="1" si="59"/>
        <v>382.50999999999988</v>
      </c>
      <c r="AU122" s="32">
        <f t="shared" ca="1" si="58"/>
        <v>1366.3399999999938</v>
      </c>
      <c r="AV122" s="32">
        <f t="shared" ca="1" si="58"/>
        <v>560.19999999999868</v>
      </c>
      <c r="AW122" s="32">
        <f t="shared" ca="1" si="58"/>
        <v>240.47000000000014</v>
      </c>
      <c r="AX122" s="32">
        <f t="shared" ca="1" si="58"/>
        <v>43.469999999999956</v>
      </c>
      <c r="AY122" s="32">
        <f t="shared" ca="1" si="58"/>
        <v>0</v>
      </c>
      <c r="AZ122" s="32">
        <f t="shared" ca="1" si="58"/>
        <v>0</v>
      </c>
      <c r="BA122" s="31">
        <f t="shared" ca="1" si="56"/>
        <v>0</v>
      </c>
      <c r="BB122" s="31">
        <f t="shared" ca="1" si="34"/>
        <v>0</v>
      </c>
      <c r="BC122" s="31">
        <f t="shared" ca="1" si="35"/>
        <v>0</v>
      </c>
      <c r="BD122" s="31">
        <f t="shared" ca="1" si="36"/>
        <v>0</v>
      </c>
      <c r="BE122" s="31">
        <f t="shared" ca="1" si="37"/>
        <v>5.55</v>
      </c>
      <c r="BF122" s="31">
        <f t="shared" ca="1" si="38"/>
        <v>6.24</v>
      </c>
      <c r="BG122" s="31">
        <f t="shared" ca="1" si="39"/>
        <v>22.34</v>
      </c>
      <c r="BH122" s="31">
        <f t="shared" ca="1" si="40"/>
        <v>9.18</v>
      </c>
      <c r="BI122" s="31">
        <f t="shared" ca="1" si="41"/>
        <v>3.95</v>
      </c>
      <c r="BJ122" s="31">
        <f t="shared" ca="1" si="42"/>
        <v>0.71</v>
      </c>
      <c r="BK122" s="31">
        <f t="shared" ca="1" si="43"/>
        <v>0</v>
      </c>
      <c r="BL122" s="31">
        <f t="shared" ca="1" si="44"/>
        <v>0</v>
      </c>
      <c r="BM122" s="32">
        <f t="shared" ca="1" si="57"/>
        <v>0</v>
      </c>
      <c r="BN122" s="32">
        <f t="shared" ca="1" si="45"/>
        <v>0</v>
      </c>
      <c r="BO122" s="32">
        <f t="shared" ca="1" si="46"/>
        <v>0</v>
      </c>
      <c r="BP122" s="32">
        <f t="shared" ca="1" si="47"/>
        <v>0</v>
      </c>
      <c r="BQ122" s="32">
        <f t="shared" ca="1" si="48"/>
        <v>346.38999999999845</v>
      </c>
      <c r="BR122" s="32">
        <f t="shared" ca="1" si="49"/>
        <v>388.74999999999989</v>
      </c>
      <c r="BS122" s="32">
        <f t="shared" ca="1" si="50"/>
        <v>1388.6799999999937</v>
      </c>
      <c r="BT122" s="32">
        <f t="shared" ca="1" si="51"/>
        <v>569.37999999999863</v>
      </c>
      <c r="BU122" s="32">
        <f t="shared" ca="1" si="52"/>
        <v>244.42000000000013</v>
      </c>
      <c r="BV122" s="32">
        <f t="shared" ca="1" si="53"/>
        <v>44.179999999999957</v>
      </c>
      <c r="BW122" s="32">
        <f t="shared" ca="1" si="54"/>
        <v>0</v>
      </c>
      <c r="BX122" s="32">
        <f t="shared" ca="1" si="55"/>
        <v>0</v>
      </c>
    </row>
    <row r="123" spans="1:76" x14ac:dyDescent="0.25">
      <c r="A123" t="s">
        <v>505</v>
      </c>
      <c r="B123" s="1" t="s">
        <v>112</v>
      </c>
      <c r="C123" t="str">
        <f t="shared" ca="1" si="32"/>
        <v>SCL1</v>
      </c>
      <c r="D123" t="str">
        <f t="shared" ca="1" si="33"/>
        <v>Syncrude Industrial System</v>
      </c>
      <c r="E123" s="31">
        <f ca="1">'Module C Corrected'!CW123-'Module C Initial'!CW123</f>
        <v>1355.1199999999953</v>
      </c>
      <c r="F123" s="31">
        <f ca="1">'Module C Corrected'!CX123-'Module C Initial'!CX123</f>
        <v>2492.9300000000221</v>
      </c>
      <c r="G123" s="31">
        <f ca="1">'Module C Corrected'!CY123-'Module C Initial'!CY123</f>
        <v>2795.4200000000128</v>
      </c>
      <c r="H123" s="31">
        <f ca="1">'Module C Corrected'!CZ123-'Module C Initial'!CZ123</f>
        <v>987.74000000000524</v>
      </c>
      <c r="I123" s="31">
        <f ca="1">'Module C Corrected'!DA123-'Module C Initial'!DA123</f>
        <v>1989.1399999999994</v>
      </c>
      <c r="J123" s="31">
        <f ca="1">'Module C Corrected'!DB123-'Module C Initial'!DB123</f>
        <v>2387.1900000000023</v>
      </c>
      <c r="K123" s="31">
        <f ca="1">'Module C Corrected'!DC123-'Module C Initial'!DC123</f>
        <v>4091.570000000007</v>
      </c>
      <c r="L123" s="31">
        <f ca="1">'Module C Corrected'!DD123-'Module C Initial'!DD123</f>
        <v>1051.1600000000035</v>
      </c>
      <c r="M123" s="31">
        <f ca="1">'Module C Corrected'!DE123-'Module C Initial'!DE123</f>
        <v>478.63999999999942</v>
      </c>
      <c r="N123" s="31">
        <f ca="1">'Module C Corrected'!DF123-'Module C Initial'!DF123</f>
        <v>486.55000000000291</v>
      </c>
      <c r="O123" s="31">
        <f ca="1">'Module C Corrected'!DG123-'Module C Initial'!DG123</f>
        <v>550.29000000000087</v>
      </c>
      <c r="P123" s="31">
        <f ca="1">'Module C Corrected'!DH123-'Module C Initial'!DH123</f>
        <v>428.63999999999942</v>
      </c>
      <c r="Q123" s="32">
        <f ca="1">'Module C Corrected'!DI123-'Module C Initial'!DI123</f>
        <v>67.75</v>
      </c>
      <c r="R123" s="32">
        <f ca="1">'Module C Corrected'!DJ123-'Module C Initial'!DJ123</f>
        <v>124.64999999999964</v>
      </c>
      <c r="S123" s="32">
        <f ca="1">'Module C Corrected'!DK123-'Module C Initial'!DK123</f>
        <v>139.76999999999953</v>
      </c>
      <c r="T123" s="32">
        <f ca="1">'Module C Corrected'!DL123-'Module C Initial'!DL123</f>
        <v>49.389999999999873</v>
      </c>
      <c r="U123" s="32">
        <f ca="1">'Module C Corrected'!DM123-'Module C Initial'!DM123</f>
        <v>99.449999999999818</v>
      </c>
      <c r="V123" s="32">
        <f ca="1">'Module C Corrected'!DN123-'Module C Initial'!DN123</f>
        <v>119.36000000000058</v>
      </c>
      <c r="W123" s="32">
        <f ca="1">'Module C Corrected'!DO123-'Module C Initial'!DO123</f>
        <v>204.58000000000084</v>
      </c>
      <c r="X123" s="32">
        <f ca="1">'Module C Corrected'!DP123-'Module C Initial'!DP123</f>
        <v>52.559999999999945</v>
      </c>
      <c r="Y123" s="32">
        <f ca="1">'Module C Corrected'!DQ123-'Module C Initial'!DQ123</f>
        <v>23.940000000000055</v>
      </c>
      <c r="Z123" s="32">
        <f ca="1">'Module C Corrected'!DR123-'Module C Initial'!DR123</f>
        <v>24.330000000000041</v>
      </c>
      <c r="AA123" s="32">
        <f ca="1">'Module C Corrected'!DS123-'Module C Initial'!DS123</f>
        <v>27.509999999999991</v>
      </c>
      <c r="AB123" s="32">
        <f ca="1">'Module C Corrected'!DT123-'Module C Initial'!DT123</f>
        <v>21.42999999999995</v>
      </c>
      <c r="AC123" s="31">
        <f ca="1">'Module C Corrected'!DU123-'Module C Initial'!DU123</f>
        <v>252.6200000000008</v>
      </c>
      <c r="AD123" s="31">
        <f ca="1">'Module C Corrected'!DV123-'Module C Initial'!DV123</f>
        <v>458.89999999999782</v>
      </c>
      <c r="AE123" s="31">
        <f ca="1">'Module C Corrected'!DW123-'Module C Initial'!DW123</f>
        <v>508.67999999999665</v>
      </c>
      <c r="AF123" s="31">
        <f ca="1">'Module C Corrected'!DX123-'Module C Initial'!DX123</f>
        <v>177.43000000000029</v>
      </c>
      <c r="AG123" s="31">
        <f ca="1">'Module C Corrected'!DY123-'Module C Initial'!DY123</f>
        <v>352.82000000000153</v>
      </c>
      <c r="AH123" s="31">
        <f ca="1">'Module C Corrected'!DZ123-'Module C Initial'!DZ123</f>
        <v>417.85000000000218</v>
      </c>
      <c r="AI123" s="31">
        <f ca="1">'Module C Corrected'!EA123-'Module C Initial'!EA123</f>
        <v>706.93999999999869</v>
      </c>
      <c r="AJ123" s="31">
        <f ca="1">'Module C Corrected'!EB123-'Module C Initial'!EB123</f>
        <v>179.15999999999985</v>
      </c>
      <c r="AK123" s="31">
        <f ca="1">'Module C Corrected'!EC123-'Module C Initial'!EC123</f>
        <v>80.470000000000255</v>
      </c>
      <c r="AL123" s="31">
        <f ca="1">'Module C Corrected'!ED123-'Module C Initial'!ED123</f>
        <v>80.690000000000055</v>
      </c>
      <c r="AM123" s="31">
        <f ca="1">'Module C Corrected'!EE123-'Module C Initial'!EE123</f>
        <v>89.980000000000018</v>
      </c>
      <c r="AN123" s="31">
        <f ca="1">'Module C Corrected'!EF123-'Module C Initial'!EF123</f>
        <v>69.119999999999891</v>
      </c>
      <c r="AO123" s="32">
        <f t="shared" ca="1" si="60"/>
        <v>1675.4899999999961</v>
      </c>
      <c r="AP123" s="32">
        <f t="shared" ca="1" si="60"/>
        <v>3076.4800000000196</v>
      </c>
      <c r="AQ123" s="32">
        <f t="shared" ca="1" si="60"/>
        <v>3443.870000000009</v>
      </c>
      <c r="AR123" s="32">
        <f t="shared" ca="1" si="59"/>
        <v>1214.5600000000054</v>
      </c>
      <c r="AS123" s="32">
        <f t="shared" ca="1" si="59"/>
        <v>2441.4100000000008</v>
      </c>
      <c r="AT123" s="32">
        <f t="shared" ca="1" si="59"/>
        <v>2924.4000000000051</v>
      </c>
      <c r="AU123" s="32">
        <f t="shared" ca="1" si="58"/>
        <v>5003.0900000000065</v>
      </c>
      <c r="AV123" s="32">
        <f t="shared" ca="1" si="58"/>
        <v>1282.8800000000033</v>
      </c>
      <c r="AW123" s="32">
        <f t="shared" ca="1" si="58"/>
        <v>583.04999999999973</v>
      </c>
      <c r="AX123" s="32">
        <f t="shared" ca="1" si="58"/>
        <v>591.57000000000301</v>
      </c>
      <c r="AY123" s="32">
        <f t="shared" ca="1" si="58"/>
        <v>667.78000000000088</v>
      </c>
      <c r="AZ123" s="32">
        <f t="shared" ca="1" si="58"/>
        <v>519.18999999999926</v>
      </c>
      <c r="BA123" s="31">
        <f t="shared" ca="1" si="56"/>
        <v>27.1</v>
      </c>
      <c r="BB123" s="31">
        <f t="shared" ca="1" si="34"/>
        <v>49.85</v>
      </c>
      <c r="BC123" s="31">
        <f t="shared" ca="1" si="35"/>
        <v>55.9</v>
      </c>
      <c r="BD123" s="31">
        <f t="shared" ca="1" si="36"/>
        <v>19.75</v>
      </c>
      <c r="BE123" s="31">
        <f t="shared" ca="1" si="37"/>
        <v>39.770000000000003</v>
      </c>
      <c r="BF123" s="31">
        <f t="shared" ca="1" si="38"/>
        <v>47.73</v>
      </c>
      <c r="BG123" s="31">
        <f t="shared" ca="1" si="39"/>
        <v>81.81</v>
      </c>
      <c r="BH123" s="31">
        <f t="shared" ca="1" si="40"/>
        <v>21.02</v>
      </c>
      <c r="BI123" s="31">
        <f t="shared" ca="1" si="41"/>
        <v>9.57</v>
      </c>
      <c r="BJ123" s="31">
        <f t="shared" ca="1" si="42"/>
        <v>9.73</v>
      </c>
      <c r="BK123" s="31">
        <f t="shared" ca="1" si="43"/>
        <v>11</v>
      </c>
      <c r="BL123" s="31">
        <f t="shared" ca="1" si="44"/>
        <v>8.57</v>
      </c>
      <c r="BM123" s="32">
        <f t="shared" ca="1" si="57"/>
        <v>1702.5899999999961</v>
      </c>
      <c r="BN123" s="32">
        <f t="shared" ca="1" si="45"/>
        <v>3126.3300000000195</v>
      </c>
      <c r="BO123" s="32">
        <f t="shared" ca="1" si="46"/>
        <v>3499.7700000000091</v>
      </c>
      <c r="BP123" s="32">
        <f t="shared" ca="1" si="47"/>
        <v>1234.3100000000054</v>
      </c>
      <c r="BQ123" s="32">
        <f t="shared" ca="1" si="48"/>
        <v>2481.1800000000007</v>
      </c>
      <c r="BR123" s="32">
        <f t="shared" ca="1" si="49"/>
        <v>2972.1300000000051</v>
      </c>
      <c r="BS123" s="32">
        <f t="shared" ca="1" si="50"/>
        <v>5084.9000000000069</v>
      </c>
      <c r="BT123" s="32">
        <f t="shared" ca="1" si="51"/>
        <v>1303.9000000000033</v>
      </c>
      <c r="BU123" s="32">
        <f t="shared" ca="1" si="52"/>
        <v>592.61999999999978</v>
      </c>
      <c r="BV123" s="32">
        <f t="shared" ca="1" si="53"/>
        <v>601.30000000000302</v>
      </c>
      <c r="BW123" s="32">
        <f t="shared" ca="1" si="54"/>
        <v>678.78000000000088</v>
      </c>
      <c r="BX123" s="32">
        <f t="shared" ca="1" si="55"/>
        <v>527.75999999999931</v>
      </c>
    </row>
    <row r="124" spans="1:76" x14ac:dyDescent="0.25">
      <c r="A124" t="s">
        <v>506</v>
      </c>
      <c r="B124" s="1" t="s">
        <v>113</v>
      </c>
      <c r="C124" t="str">
        <f t="shared" ca="1" si="32"/>
        <v>SCR1</v>
      </c>
      <c r="D124" t="str">
        <f t="shared" ca="1" si="33"/>
        <v>Suncor Industrial System</v>
      </c>
      <c r="E124" s="31">
        <f ca="1">'Module C Corrected'!CW124-'Module C Initial'!CW124</f>
        <v>10843.960000000025</v>
      </c>
      <c r="F124" s="31">
        <f ca="1">'Module C Corrected'!CX124-'Module C Initial'!CX124</f>
        <v>24838.550000000047</v>
      </c>
      <c r="G124" s="31">
        <f ca="1">'Module C Corrected'!CY124-'Module C Initial'!CY124</f>
        <v>13484.270000000015</v>
      </c>
      <c r="H124" s="31">
        <f ca="1">'Module C Corrected'!CZ124-'Module C Initial'!CZ124</f>
        <v>7638.0999999999785</v>
      </c>
      <c r="I124" s="31">
        <f ca="1">'Module C Corrected'!DA124-'Module C Initial'!DA124</f>
        <v>11263.869999999995</v>
      </c>
      <c r="J124" s="31">
        <f ca="1">'Module C Corrected'!DB124-'Module C Initial'!DB124</f>
        <v>9352.2300000000396</v>
      </c>
      <c r="K124" s="31">
        <f ca="1">'Module C Corrected'!DC124-'Module C Initial'!DC124</f>
        <v>26942.089999999967</v>
      </c>
      <c r="L124" s="31">
        <f ca="1">'Module C Corrected'!DD124-'Module C Initial'!DD124</f>
        <v>6370.2900000000081</v>
      </c>
      <c r="M124" s="31">
        <f ca="1">'Module C Corrected'!DE124-'Module C Initial'!DE124</f>
        <v>4427.7299999999814</v>
      </c>
      <c r="N124" s="31">
        <f ca="1">'Module C Corrected'!DF124-'Module C Initial'!DF124</f>
        <v>7438.3800000000338</v>
      </c>
      <c r="O124" s="31">
        <f ca="1">'Module C Corrected'!DG124-'Module C Initial'!DG124</f>
        <v>7289.8999999999942</v>
      </c>
      <c r="P124" s="31">
        <f ca="1">'Module C Corrected'!DH124-'Module C Initial'!DH124</f>
        <v>7192.7799999999988</v>
      </c>
      <c r="Q124" s="32">
        <f ca="1">'Module C Corrected'!DI124-'Module C Initial'!DI124</f>
        <v>542.19999999999982</v>
      </c>
      <c r="R124" s="32">
        <f ca="1">'Module C Corrected'!DJ124-'Module C Initial'!DJ124</f>
        <v>1241.9300000000003</v>
      </c>
      <c r="S124" s="32">
        <f ca="1">'Module C Corrected'!DK124-'Module C Initial'!DK124</f>
        <v>674.21</v>
      </c>
      <c r="T124" s="32">
        <f ca="1">'Module C Corrected'!DL124-'Module C Initial'!DL124</f>
        <v>381.9</v>
      </c>
      <c r="U124" s="32">
        <f ca="1">'Module C Corrected'!DM124-'Module C Initial'!DM124</f>
        <v>563.19000000000005</v>
      </c>
      <c r="V124" s="32">
        <f ca="1">'Module C Corrected'!DN124-'Module C Initial'!DN124</f>
        <v>467.62000000000012</v>
      </c>
      <c r="W124" s="32">
        <f ca="1">'Module C Corrected'!DO124-'Module C Initial'!DO124</f>
        <v>1347.1</v>
      </c>
      <c r="X124" s="32">
        <f ca="1">'Module C Corrected'!DP124-'Module C Initial'!DP124</f>
        <v>318.51</v>
      </c>
      <c r="Y124" s="32">
        <f ca="1">'Module C Corrected'!DQ124-'Module C Initial'!DQ124</f>
        <v>221.38</v>
      </c>
      <c r="Z124" s="32">
        <f ca="1">'Module C Corrected'!DR124-'Module C Initial'!DR124</f>
        <v>371.92000000000007</v>
      </c>
      <c r="AA124" s="32">
        <f ca="1">'Module C Corrected'!DS124-'Module C Initial'!DS124</f>
        <v>364.49999999999977</v>
      </c>
      <c r="AB124" s="32">
        <f ca="1">'Module C Corrected'!DT124-'Module C Initial'!DT124</f>
        <v>359.62999999999988</v>
      </c>
      <c r="AC124" s="31">
        <f ca="1">'Module C Corrected'!DU124-'Module C Initial'!DU124</f>
        <v>2021.4699999999993</v>
      </c>
      <c r="AD124" s="31">
        <f ca="1">'Module C Corrected'!DV124-'Module C Initial'!DV124</f>
        <v>4572.25</v>
      </c>
      <c r="AE124" s="31">
        <f ca="1">'Module C Corrected'!DW124-'Module C Initial'!DW124</f>
        <v>2453.7200000000003</v>
      </c>
      <c r="AF124" s="31">
        <f ca="1">'Module C Corrected'!DX124-'Module C Initial'!DX124</f>
        <v>1372.06</v>
      </c>
      <c r="AG124" s="31">
        <f ca="1">'Module C Corrected'!DY124-'Module C Initial'!DY124</f>
        <v>1997.9099999999999</v>
      </c>
      <c r="AH124" s="31">
        <f ca="1">'Module C Corrected'!DZ124-'Module C Initial'!DZ124</f>
        <v>1636.9900000000007</v>
      </c>
      <c r="AI124" s="31">
        <f ca="1">'Module C Corrected'!EA124-'Module C Initial'!EA124</f>
        <v>4654.99</v>
      </c>
      <c r="AJ124" s="31">
        <f ca="1">'Module C Corrected'!EB124-'Module C Initial'!EB124</f>
        <v>1085.76</v>
      </c>
      <c r="AK124" s="31">
        <f ca="1">'Module C Corrected'!EC124-'Module C Initial'!EC124</f>
        <v>744.33</v>
      </c>
      <c r="AL124" s="31">
        <f ca="1">'Module C Corrected'!ED124-'Module C Initial'!ED124</f>
        <v>1233.6199999999999</v>
      </c>
      <c r="AM124" s="31">
        <f ca="1">'Module C Corrected'!EE124-'Module C Initial'!EE124</f>
        <v>1191.9699999999993</v>
      </c>
      <c r="AN124" s="31">
        <f ca="1">'Module C Corrected'!EF124-'Module C Initial'!EF124</f>
        <v>1159.83</v>
      </c>
      <c r="AO124" s="32">
        <f t="shared" ca="1" si="60"/>
        <v>13407.630000000025</v>
      </c>
      <c r="AP124" s="32">
        <f t="shared" ca="1" si="60"/>
        <v>30652.730000000047</v>
      </c>
      <c r="AQ124" s="32">
        <f t="shared" ca="1" si="60"/>
        <v>16612.200000000015</v>
      </c>
      <c r="AR124" s="32">
        <f t="shared" ca="1" si="59"/>
        <v>9392.0599999999777</v>
      </c>
      <c r="AS124" s="32">
        <f t="shared" ca="1" si="59"/>
        <v>13824.969999999996</v>
      </c>
      <c r="AT124" s="32">
        <f t="shared" ca="1" si="59"/>
        <v>11456.84000000004</v>
      </c>
      <c r="AU124" s="32">
        <f t="shared" ca="1" si="58"/>
        <v>32944.179999999964</v>
      </c>
      <c r="AV124" s="32">
        <f t="shared" ca="1" si="58"/>
        <v>7774.5600000000086</v>
      </c>
      <c r="AW124" s="32">
        <f t="shared" ca="1" si="58"/>
        <v>5393.4399999999814</v>
      </c>
      <c r="AX124" s="32">
        <f t="shared" ca="1" si="58"/>
        <v>9043.9200000000346</v>
      </c>
      <c r="AY124" s="32">
        <f t="shared" ca="1" si="58"/>
        <v>8846.3699999999935</v>
      </c>
      <c r="AZ124" s="32">
        <f t="shared" ca="1" si="58"/>
        <v>8712.239999999998</v>
      </c>
      <c r="BA124" s="31">
        <f t="shared" ca="1" si="56"/>
        <v>216.83</v>
      </c>
      <c r="BB124" s="31">
        <f t="shared" ca="1" si="34"/>
        <v>496.66</v>
      </c>
      <c r="BC124" s="31">
        <f t="shared" ca="1" si="35"/>
        <v>269.62</v>
      </c>
      <c r="BD124" s="31">
        <f t="shared" ca="1" si="36"/>
        <v>152.72999999999999</v>
      </c>
      <c r="BE124" s="31">
        <f t="shared" ca="1" si="37"/>
        <v>225.23</v>
      </c>
      <c r="BF124" s="31">
        <f t="shared" ca="1" si="38"/>
        <v>187</v>
      </c>
      <c r="BG124" s="31">
        <f t="shared" ca="1" si="39"/>
        <v>538.72</v>
      </c>
      <c r="BH124" s="31">
        <f t="shared" ca="1" si="40"/>
        <v>127.38</v>
      </c>
      <c r="BI124" s="31">
        <f t="shared" ca="1" si="41"/>
        <v>88.53</v>
      </c>
      <c r="BJ124" s="31">
        <f t="shared" ca="1" si="42"/>
        <v>148.72999999999999</v>
      </c>
      <c r="BK124" s="31">
        <f t="shared" ca="1" si="43"/>
        <v>145.76</v>
      </c>
      <c r="BL124" s="31">
        <f t="shared" ca="1" si="44"/>
        <v>143.82</v>
      </c>
      <c r="BM124" s="32">
        <f t="shared" ca="1" si="57"/>
        <v>13624.460000000025</v>
      </c>
      <c r="BN124" s="32">
        <f t="shared" ca="1" si="45"/>
        <v>31149.390000000047</v>
      </c>
      <c r="BO124" s="32">
        <f t="shared" ca="1" si="46"/>
        <v>16881.820000000014</v>
      </c>
      <c r="BP124" s="32">
        <f t="shared" ca="1" si="47"/>
        <v>9544.7899999999772</v>
      </c>
      <c r="BQ124" s="32">
        <f t="shared" ca="1" si="48"/>
        <v>14050.199999999995</v>
      </c>
      <c r="BR124" s="32">
        <f t="shared" ca="1" si="49"/>
        <v>11643.84000000004</v>
      </c>
      <c r="BS124" s="32">
        <f t="shared" ca="1" si="50"/>
        <v>33482.899999999965</v>
      </c>
      <c r="BT124" s="32">
        <f t="shared" ca="1" si="51"/>
        <v>7901.9400000000087</v>
      </c>
      <c r="BU124" s="32">
        <f t="shared" ca="1" si="52"/>
        <v>5481.9699999999812</v>
      </c>
      <c r="BV124" s="32">
        <f t="shared" ca="1" si="53"/>
        <v>9192.6500000000342</v>
      </c>
      <c r="BW124" s="32">
        <f t="shared" ca="1" si="54"/>
        <v>8992.1299999999937</v>
      </c>
      <c r="BX124" s="32">
        <f t="shared" ca="1" si="55"/>
        <v>8856.0599999999977</v>
      </c>
    </row>
    <row r="125" spans="1:76" x14ac:dyDescent="0.25">
      <c r="A125" t="s">
        <v>507</v>
      </c>
      <c r="B125" s="1" t="s">
        <v>114</v>
      </c>
      <c r="C125" t="str">
        <f t="shared" ca="1" si="32"/>
        <v>SCR2</v>
      </c>
      <c r="D125" t="str">
        <f t="shared" ca="1" si="33"/>
        <v>Magrath Wind Facility</v>
      </c>
      <c r="E125" s="31">
        <f ca="1">'Module C Corrected'!CW125-'Module C Initial'!CW125</f>
        <v>-461.64999999999941</v>
      </c>
      <c r="F125" s="31">
        <f ca="1">'Module C Corrected'!CX125-'Module C Initial'!CX125</f>
        <v>-420.09999999999945</v>
      </c>
      <c r="G125" s="31">
        <f ca="1">'Module C Corrected'!CY125-'Module C Initial'!CY125</f>
        <v>-250.87999999999977</v>
      </c>
      <c r="H125" s="31">
        <f ca="1">'Module C Corrected'!CZ125-'Module C Initial'!CZ125</f>
        <v>-331.46000000000004</v>
      </c>
      <c r="I125" s="31">
        <f ca="1">'Module C Corrected'!DA125-'Module C Initial'!DA125</f>
        <v>-281.27999999999986</v>
      </c>
      <c r="J125" s="31">
        <f ca="1">'Module C Corrected'!DB125-'Module C Initial'!DB125</f>
        <v>-205.43000000000029</v>
      </c>
      <c r="K125" s="31">
        <f ca="1">'Module C Corrected'!DC125-'Module C Initial'!DC125</f>
        <v>-384.71999999999935</v>
      </c>
      <c r="L125" s="31">
        <f ca="1">'Module C Corrected'!DD125-'Module C Initial'!DD125</f>
        <v>-192.94000000000005</v>
      </c>
      <c r="M125" s="31">
        <f ca="1">'Module C Corrected'!DE125-'Module C Initial'!DE125</f>
        <v>-189.12000000000035</v>
      </c>
      <c r="N125" s="31">
        <f ca="1">'Module C Corrected'!DF125-'Module C Initial'!DF125</f>
        <v>-273</v>
      </c>
      <c r="O125" s="31">
        <f ca="1">'Module C Corrected'!DG125-'Module C Initial'!DG125</f>
        <v>-289.06999999999971</v>
      </c>
      <c r="P125" s="31">
        <f ca="1">'Module C Corrected'!DH125-'Module C Initial'!DH125</f>
        <v>-366.5600000000004</v>
      </c>
      <c r="Q125" s="32">
        <f ca="1">'Module C Corrected'!DI125-'Module C Initial'!DI125</f>
        <v>-23.090000000000003</v>
      </c>
      <c r="R125" s="32">
        <f ca="1">'Module C Corrected'!DJ125-'Module C Initial'!DJ125</f>
        <v>-21</v>
      </c>
      <c r="S125" s="32">
        <f ca="1">'Module C Corrected'!DK125-'Module C Initial'!DK125</f>
        <v>-12.549999999999997</v>
      </c>
      <c r="T125" s="32">
        <f ca="1">'Module C Corrected'!DL125-'Module C Initial'!DL125</f>
        <v>-16.570000000000007</v>
      </c>
      <c r="U125" s="32">
        <f ca="1">'Module C Corrected'!DM125-'Module C Initial'!DM125</f>
        <v>-14.060000000000009</v>
      </c>
      <c r="V125" s="32">
        <f ca="1">'Module C Corrected'!DN125-'Module C Initial'!DN125</f>
        <v>-10.270000000000003</v>
      </c>
      <c r="W125" s="32">
        <f ca="1">'Module C Corrected'!DO125-'Module C Initial'!DO125</f>
        <v>-19.239999999999995</v>
      </c>
      <c r="X125" s="32">
        <f ca="1">'Module C Corrected'!DP125-'Module C Initial'!DP125</f>
        <v>-9.6399999999999935</v>
      </c>
      <c r="Y125" s="32">
        <f ca="1">'Module C Corrected'!DQ125-'Module C Initial'!DQ125</f>
        <v>-9.4600000000000009</v>
      </c>
      <c r="Z125" s="32">
        <f ca="1">'Module C Corrected'!DR125-'Module C Initial'!DR125</f>
        <v>-13.650000000000006</v>
      </c>
      <c r="AA125" s="32">
        <f ca="1">'Module C Corrected'!DS125-'Module C Initial'!DS125</f>
        <v>-14.449999999999989</v>
      </c>
      <c r="AB125" s="32">
        <f ca="1">'Module C Corrected'!DT125-'Module C Initial'!DT125</f>
        <v>-18.329999999999984</v>
      </c>
      <c r="AC125" s="31">
        <f ca="1">'Module C Corrected'!DU125-'Module C Initial'!DU125</f>
        <v>-86.06</v>
      </c>
      <c r="AD125" s="31">
        <f ca="1">'Module C Corrected'!DV125-'Module C Initial'!DV125</f>
        <v>-77.330000000000041</v>
      </c>
      <c r="AE125" s="31">
        <f ca="1">'Module C Corrected'!DW125-'Module C Initial'!DW125</f>
        <v>-45.650000000000006</v>
      </c>
      <c r="AF125" s="31">
        <f ca="1">'Module C Corrected'!DX125-'Module C Initial'!DX125</f>
        <v>-59.539999999999992</v>
      </c>
      <c r="AG125" s="31">
        <f ca="1">'Module C Corrected'!DY125-'Module C Initial'!DY125</f>
        <v>-49.890000000000015</v>
      </c>
      <c r="AH125" s="31">
        <f ca="1">'Module C Corrected'!DZ125-'Module C Initial'!DZ125</f>
        <v>-35.95999999999998</v>
      </c>
      <c r="AI125" s="31">
        <f ca="1">'Module C Corrected'!EA125-'Module C Initial'!EA125</f>
        <v>-66.470000000000027</v>
      </c>
      <c r="AJ125" s="31">
        <f ca="1">'Module C Corrected'!EB125-'Module C Initial'!EB125</f>
        <v>-32.880000000000024</v>
      </c>
      <c r="AK125" s="31">
        <f ca="1">'Module C Corrected'!EC125-'Module C Initial'!EC125</f>
        <v>-31.789999999999992</v>
      </c>
      <c r="AL125" s="31">
        <f ca="1">'Module C Corrected'!ED125-'Module C Initial'!ED125</f>
        <v>-45.269999999999982</v>
      </c>
      <c r="AM125" s="31">
        <f ca="1">'Module C Corrected'!EE125-'Module C Initial'!EE125</f>
        <v>-47.269999999999982</v>
      </c>
      <c r="AN125" s="31">
        <f ca="1">'Module C Corrected'!EF125-'Module C Initial'!EF125</f>
        <v>-59.100000000000023</v>
      </c>
      <c r="AO125" s="32">
        <f t="shared" ca="1" si="60"/>
        <v>-570.7999999999995</v>
      </c>
      <c r="AP125" s="32">
        <f t="shared" ca="1" si="60"/>
        <v>-518.4299999999995</v>
      </c>
      <c r="AQ125" s="32">
        <f t="shared" ca="1" si="60"/>
        <v>-309.07999999999981</v>
      </c>
      <c r="AR125" s="32">
        <f t="shared" ca="1" si="59"/>
        <v>-407.57000000000005</v>
      </c>
      <c r="AS125" s="32">
        <f t="shared" ca="1" si="59"/>
        <v>-345.2299999999999</v>
      </c>
      <c r="AT125" s="32">
        <f t="shared" ca="1" si="59"/>
        <v>-251.66000000000028</v>
      </c>
      <c r="AU125" s="32">
        <f t="shared" ca="1" si="58"/>
        <v>-470.42999999999938</v>
      </c>
      <c r="AV125" s="32">
        <f t="shared" ca="1" si="58"/>
        <v>-235.46000000000006</v>
      </c>
      <c r="AW125" s="32">
        <f t="shared" ca="1" si="58"/>
        <v>-230.37000000000035</v>
      </c>
      <c r="AX125" s="32">
        <f t="shared" ca="1" si="58"/>
        <v>-331.91999999999996</v>
      </c>
      <c r="AY125" s="32">
        <f t="shared" ca="1" si="58"/>
        <v>-350.78999999999968</v>
      </c>
      <c r="AZ125" s="32">
        <f t="shared" ca="1" si="58"/>
        <v>-443.99000000000041</v>
      </c>
      <c r="BA125" s="31">
        <f t="shared" ca="1" si="56"/>
        <v>-9.23</v>
      </c>
      <c r="BB125" s="31">
        <f t="shared" ca="1" si="34"/>
        <v>-8.4</v>
      </c>
      <c r="BC125" s="31">
        <f t="shared" ca="1" si="35"/>
        <v>-5.0199999999999996</v>
      </c>
      <c r="BD125" s="31">
        <f t="shared" ca="1" si="36"/>
        <v>-6.63</v>
      </c>
      <c r="BE125" s="31">
        <f t="shared" ca="1" si="37"/>
        <v>-5.62</v>
      </c>
      <c r="BF125" s="31">
        <f t="shared" ca="1" si="38"/>
        <v>-4.1100000000000003</v>
      </c>
      <c r="BG125" s="31">
        <f t="shared" ca="1" si="39"/>
        <v>-7.69</v>
      </c>
      <c r="BH125" s="31">
        <f t="shared" ca="1" si="40"/>
        <v>-3.86</v>
      </c>
      <c r="BI125" s="31">
        <f t="shared" ca="1" si="41"/>
        <v>-3.78</v>
      </c>
      <c r="BJ125" s="31">
        <f t="shared" ca="1" si="42"/>
        <v>-5.46</v>
      </c>
      <c r="BK125" s="31">
        <f t="shared" ca="1" si="43"/>
        <v>-5.78</v>
      </c>
      <c r="BL125" s="31">
        <f t="shared" ca="1" si="44"/>
        <v>-7.33</v>
      </c>
      <c r="BM125" s="32">
        <f t="shared" ca="1" si="57"/>
        <v>-580.02999999999952</v>
      </c>
      <c r="BN125" s="32">
        <f t="shared" ca="1" si="45"/>
        <v>-526.82999999999947</v>
      </c>
      <c r="BO125" s="32">
        <f t="shared" ca="1" si="46"/>
        <v>-314.0999999999998</v>
      </c>
      <c r="BP125" s="32">
        <f t="shared" ca="1" si="47"/>
        <v>-414.20000000000005</v>
      </c>
      <c r="BQ125" s="32">
        <f t="shared" ca="1" si="48"/>
        <v>-350.84999999999991</v>
      </c>
      <c r="BR125" s="32">
        <f t="shared" ca="1" si="49"/>
        <v>-255.77000000000029</v>
      </c>
      <c r="BS125" s="32">
        <f t="shared" ca="1" si="50"/>
        <v>-478.11999999999938</v>
      </c>
      <c r="BT125" s="32">
        <f t="shared" ca="1" si="51"/>
        <v>-239.32000000000008</v>
      </c>
      <c r="BU125" s="32">
        <f t="shared" ca="1" si="52"/>
        <v>-234.15000000000035</v>
      </c>
      <c r="BV125" s="32">
        <f t="shared" ca="1" si="53"/>
        <v>-337.37999999999994</v>
      </c>
      <c r="BW125" s="32">
        <f t="shared" ca="1" si="54"/>
        <v>-356.56999999999965</v>
      </c>
      <c r="BX125" s="32">
        <f t="shared" ca="1" si="55"/>
        <v>-451.32000000000039</v>
      </c>
    </row>
    <row r="126" spans="1:76" x14ac:dyDescent="0.25">
      <c r="A126" t="s">
        <v>507</v>
      </c>
      <c r="B126" s="1" t="s">
        <v>115</v>
      </c>
      <c r="C126" t="str">
        <f t="shared" ca="1" si="32"/>
        <v>SCR3</v>
      </c>
      <c r="D126" t="str">
        <f t="shared" ca="1" si="33"/>
        <v>Chin Chute Wind Facility</v>
      </c>
      <c r="E126" s="31">
        <f ca="1">'Module C Corrected'!CW126-'Module C Initial'!CW126</f>
        <v>-238.16000000000076</v>
      </c>
      <c r="F126" s="31">
        <f ca="1">'Module C Corrected'!CX126-'Module C Initial'!CX126</f>
        <v>-273.94999999999982</v>
      </c>
      <c r="G126" s="31">
        <f ca="1">'Module C Corrected'!CY126-'Module C Initial'!CY126</f>
        <v>-122.30999999999995</v>
      </c>
      <c r="H126" s="31">
        <f ca="1">'Module C Corrected'!CZ126-'Module C Initial'!CZ126</f>
        <v>-163.73000000000047</v>
      </c>
      <c r="I126" s="31">
        <f ca="1">'Module C Corrected'!DA126-'Module C Initial'!DA126</f>
        <v>-116.13999999999987</v>
      </c>
      <c r="J126" s="31">
        <f ca="1">'Module C Corrected'!DB126-'Module C Initial'!DB126</f>
        <v>-93.610000000000127</v>
      </c>
      <c r="K126" s="31">
        <f ca="1">'Module C Corrected'!DC126-'Module C Initial'!DC126</f>
        <v>-135.7800000000002</v>
      </c>
      <c r="L126" s="31">
        <f ca="1">'Module C Corrected'!DD126-'Module C Initial'!DD126</f>
        <v>-93.089999999999691</v>
      </c>
      <c r="M126" s="31">
        <f ca="1">'Module C Corrected'!DE126-'Module C Initial'!DE126</f>
        <v>-94.4699999999998</v>
      </c>
      <c r="N126" s="31">
        <f ca="1">'Module C Corrected'!DF126-'Module C Initial'!DF126</f>
        <v>-159.97000000000025</v>
      </c>
      <c r="O126" s="31">
        <f ca="1">'Module C Corrected'!DG126-'Module C Initial'!DG126</f>
        <v>-149.65999999999985</v>
      </c>
      <c r="P126" s="31">
        <f ca="1">'Module C Corrected'!DH126-'Module C Initial'!DH126</f>
        <v>-198.44000000000051</v>
      </c>
      <c r="Q126" s="32">
        <f ca="1">'Module C Corrected'!DI126-'Module C Initial'!DI126</f>
        <v>-11.910000000000025</v>
      </c>
      <c r="R126" s="32">
        <f ca="1">'Module C Corrected'!DJ126-'Module C Initial'!DJ126</f>
        <v>-13.689999999999998</v>
      </c>
      <c r="S126" s="32">
        <f ca="1">'Module C Corrected'!DK126-'Module C Initial'!DK126</f>
        <v>-6.1200000000000045</v>
      </c>
      <c r="T126" s="32">
        <f ca="1">'Module C Corrected'!DL126-'Module C Initial'!DL126</f>
        <v>-8.1800000000000068</v>
      </c>
      <c r="U126" s="32">
        <f ca="1">'Module C Corrected'!DM126-'Module C Initial'!DM126</f>
        <v>-5.8000000000000114</v>
      </c>
      <c r="V126" s="32">
        <f ca="1">'Module C Corrected'!DN126-'Module C Initial'!DN126</f>
        <v>-4.6800000000000068</v>
      </c>
      <c r="W126" s="32">
        <f ca="1">'Module C Corrected'!DO126-'Module C Initial'!DO126</f>
        <v>-6.789999999999992</v>
      </c>
      <c r="X126" s="32">
        <f ca="1">'Module C Corrected'!DP126-'Module C Initial'!DP126</f>
        <v>-4.6599999999999966</v>
      </c>
      <c r="Y126" s="32">
        <f ca="1">'Module C Corrected'!DQ126-'Module C Initial'!DQ126</f>
        <v>-4.7199999999999989</v>
      </c>
      <c r="Z126" s="32">
        <f ca="1">'Module C Corrected'!DR126-'Module C Initial'!DR126</f>
        <v>-8</v>
      </c>
      <c r="AA126" s="32">
        <f ca="1">'Module C Corrected'!DS126-'Module C Initial'!DS126</f>
        <v>-7.4900000000000091</v>
      </c>
      <c r="AB126" s="32">
        <f ca="1">'Module C Corrected'!DT126-'Module C Initial'!DT126</f>
        <v>-9.9200000000000159</v>
      </c>
      <c r="AC126" s="31">
        <f ca="1">'Module C Corrected'!DU126-'Module C Initial'!DU126</f>
        <v>-44.400000000000091</v>
      </c>
      <c r="AD126" s="31">
        <f ca="1">'Module C Corrected'!DV126-'Module C Initial'!DV126</f>
        <v>-50.429999999999836</v>
      </c>
      <c r="AE126" s="31">
        <f ca="1">'Module C Corrected'!DW126-'Module C Initial'!DW126</f>
        <v>-22.259999999999991</v>
      </c>
      <c r="AF126" s="31">
        <f ca="1">'Module C Corrected'!DX126-'Module C Initial'!DX126</f>
        <v>-29.409999999999968</v>
      </c>
      <c r="AG126" s="31">
        <f ca="1">'Module C Corrected'!DY126-'Module C Initial'!DY126</f>
        <v>-20.599999999999966</v>
      </c>
      <c r="AH126" s="31">
        <f ca="1">'Module C Corrected'!DZ126-'Module C Initial'!DZ126</f>
        <v>-16.379999999999995</v>
      </c>
      <c r="AI126" s="31">
        <f ca="1">'Module C Corrected'!EA126-'Module C Initial'!EA126</f>
        <v>-23.459999999999923</v>
      </c>
      <c r="AJ126" s="31">
        <f ca="1">'Module C Corrected'!EB126-'Module C Initial'!EB126</f>
        <v>-15.860000000000014</v>
      </c>
      <c r="AK126" s="31">
        <f ca="1">'Module C Corrected'!EC126-'Module C Initial'!EC126</f>
        <v>-15.879999999999995</v>
      </c>
      <c r="AL126" s="31">
        <f ca="1">'Module C Corrected'!ED126-'Module C Initial'!ED126</f>
        <v>-26.529999999999973</v>
      </c>
      <c r="AM126" s="31">
        <f ca="1">'Module C Corrected'!EE126-'Module C Initial'!EE126</f>
        <v>-24.470000000000027</v>
      </c>
      <c r="AN126" s="31">
        <f ca="1">'Module C Corrected'!EF126-'Module C Initial'!EF126</f>
        <v>-32</v>
      </c>
      <c r="AO126" s="32">
        <f t="shared" ca="1" si="60"/>
        <v>-294.47000000000088</v>
      </c>
      <c r="AP126" s="32">
        <f t="shared" ca="1" si="60"/>
        <v>-338.06999999999965</v>
      </c>
      <c r="AQ126" s="32">
        <f t="shared" ca="1" si="60"/>
        <v>-150.68999999999994</v>
      </c>
      <c r="AR126" s="32">
        <f t="shared" ca="1" si="59"/>
        <v>-201.32000000000045</v>
      </c>
      <c r="AS126" s="32">
        <f t="shared" ca="1" si="59"/>
        <v>-142.53999999999985</v>
      </c>
      <c r="AT126" s="32">
        <f t="shared" ca="1" si="59"/>
        <v>-114.67000000000013</v>
      </c>
      <c r="AU126" s="32">
        <f t="shared" ca="1" si="58"/>
        <v>-166.03000000000011</v>
      </c>
      <c r="AV126" s="32">
        <f t="shared" ca="1" si="58"/>
        <v>-113.6099999999997</v>
      </c>
      <c r="AW126" s="32">
        <f t="shared" ca="1" si="58"/>
        <v>-115.06999999999979</v>
      </c>
      <c r="AX126" s="32">
        <f t="shared" ca="1" si="58"/>
        <v>-194.50000000000023</v>
      </c>
      <c r="AY126" s="32">
        <f t="shared" ca="1" si="58"/>
        <v>-181.61999999999989</v>
      </c>
      <c r="AZ126" s="32">
        <f t="shared" ca="1" si="58"/>
        <v>-240.36000000000053</v>
      </c>
      <c r="BA126" s="31">
        <f t="shared" ca="1" si="56"/>
        <v>-4.76</v>
      </c>
      <c r="BB126" s="31">
        <f t="shared" ca="1" si="34"/>
        <v>-5.48</v>
      </c>
      <c r="BC126" s="31">
        <f t="shared" ca="1" si="35"/>
        <v>-2.4500000000000002</v>
      </c>
      <c r="BD126" s="31">
        <f t="shared" ca="1" si="36"/>
        <v>-3.27</v>
      </c>
      <c r="BE126" s="31">
        <f t="shared" ca="1" si="37"/>
        <v>-2.3199999999999998</v>
      </c>
      <c r="BF126" s="31">
        <f t="shared" ca="1" si="38"/>
        <v>-1.87</v>
      </c>
      <c r="BG126" s="31">
        <f t="shared" ca="1" si="39"/>
        <v>-2.71</v>
      </c>
      <c r="BH126" s="31">
        <f t="shared" ca="1" si="40"/>
        <v>-1.86</v>
      </c>
      <c r="BI126" s="31">
        <f t="shared" ca="1" si="41"/>
        <v>-1.89</v>
      </c>
      <c r="BJ126" s="31">
        <f t="shared" ca="1" si="42"/>
        <v>-3.2</v>
      </c>
      <c r="BK126" s="31">
        <f t="shared" ca="1" si="43"/>
        <v>-2.99</v>
      </c>
      <c r="BL126" s="31">
        <f t="shared" ca="1" si="44"/>
        <v>-3.97</v>
      </c>
      <c r="BM126" s="32">
        <f t="shared" ca="1" si="57"/>
        <v>-299.23000000000087</v>
      </c>
      <c r="BN126" s="32">
        <f t="shared" ca="1" si="45"/>
        <v>-343.54999999999967</v>
      </c>
      <c r="BO126" s="32">
        <f t="shared" ca="1" si="46"/>
        <v>-153.13999999999993</v>
      </c>
      <c r="BP126" s="32">
        <f t="shared" ca="1" si="47"/>
        <v>-204.59000000000046</v>
      </c>
      <c r="BQ126" s="32">
        <f t="shared" ca="1" si="48"/>
        <v>-144.85999999999984</v>
      </c>
      <c r="BR126" s="32">
        <f t="shared" ca="1" si="49"/>
        <v>-116.54000000000013</v>
      </c>
      <c r="BS126" s="32">
        <f t="shared" ca="1" si="50"/>
        <v>-168.74000000000012</v>
      </c>
      <c r="BT126" s="32">
        <f t="shared" ca="1" si="51"/>
        <v>-115.4699999999997</v>
      </c>
      <c r="BU126" s="32">
        <f t="shared" ca="1" si="52"/>
        <v>-116.95999999999979</v>
      </c>
      <c r="BV126" s="32">
        <f t="shared" ca="1" si="53"/>
        <v>-197.70000000000022</v>
      </c>
      <c r="BW126" s="32">
        <f t="shared" ca="1" si="54"/>
        <v>-184.6099999999999</v>
      </c>
      <c r="BX126" s="32">
        <f t="shared" ca="1" si="55"/>
        <v>-244.33000000000052</v>
      </c>
    </row>
    <row r="127" spans="1:76" x14ac:dyDescent="0.25">
      <c r="A127" t="s">
        <v>507</v>
      </c>
      <c r="B127" s="1" t="s">
        <v>120</v>
      </c>
      <c r="C127" t="str">
        <f t="shared" ca="1" si="32"/>
        <v>SCR4</v>
      </c>
      <c r="D127" t="str">
        <f t="shared" ca="1" si="33"/>
        <v>Wintering Hills Wind Facility</v>
      </c>
      <c r="E127" s="31">
        <f ca="1">'Module C Corrected'!CW127-'Module C Initial'!CW127</f>
        <v>1169.1100000000006</v>
      </c>
      <c r="F127" s="31">
        <f ca="1">'Module C Corrected'!CX127-'Module C Initial'!CX127</f>
        <v>1488.4499999999971</v>
      </c>
      <c r="G127" s="31">
        <f ca="1">'Module C Corrected'!CY127-'Module C Initial'!CY127</f>
        <v>585.27000000000044</v>
      </c>
      <c r="H127" s="31">
        <f ca="1">'Module C Corrected'!CZ127-'Module C Initial'!CZ127</f>
        <v>422.41999999999825</v>
      </c>
      <c r="I127" s="31">
        <f ca="1">'Module C Corrected'!DA127-'Module C Initial'!DA127</f>
        <v>485.63999999999942</v>
      </c>
      <c r="J127" s="31">
        <f ca="1">'Module C Corrected'!DB127-'Module C Initial'!DB127</f>
        <v>535.0099999999984</v>
      </c>
      <c r="K127" s="31">
        <f ca="1">'Module C Corrected'!DC127-'Module C Initial'!DC127</f>
        <v>916.19000000000233</v>
      </c>
      <c r="L127" s="31">
        <f ca="1">'Module C Corrected'!DD127-'Module C Initial'!DD127</f>
        <v>329.91999999999825</v>
      </c>
      <c r="M127" s="31">
        <f ca="1">'Module C Corrected'!DE127-'Module C Initial'!DE127</f>
        <v>389.03999999999724</v>
      </c>
      <c r="N127" s="31">
        <f ca="1">'Module C Corrected'!DF127-'Module C Initial'!DF127</f>
        <v>609.12000000000262</v>
      </c>
      <c r="O127" s="31">
        <f ca="1">'Module C Corrected'!DG127-'Module C Initial'!DG127</f>
        <v>635.34000000000378</v>
      </c>
      <c r="P127" s="31">
        <f ca="1">'Module C Corrected'!DH127-'Module C Initial'!DH127</f>
        <v>589.66999999999825</v>
      </c>
      <c r="Q127" s="32">
        <f ca="1">'Module C Corrected'!DI127-'Module C Initial'!DI127</f>
        <v>58.450000000000045</v>
      </c>
      <c r="R127" s="32">
        <f ca="1">'Module C Corrected'!DJ127-'Module C Initial'!DJ127</f>
        <v>74.42999999999995</v>
      </c>
      <c r="S127" s="32">
        <f ca="1">'Module C Corrected'!DK127-'Module C Initial'!DK127</f>
        <v>29.259999999999991</v>
      </c>
      <c r="T127" s="32">
        <f ca="1">'Module C Corrected'!DL127-'Module C Initial'!DL127</f>
        <v>21.120000000000005</v>
      </c>
      <c r="U127" s="32">
        <f ca="1">'Module C Corrected'!DM127-'Module C Initial'!DM127</f>
        <v>24.289999999999992</v>
      </c>
      <c r="V127" s="32">
        <f ca="1">'Module C Corrected'!DN127-'Module C Initial'!DN127</f>
        <v>26.750000000000028</v>
      </c>
      <c r="W127" s="32">
        <f ca="1">'Module C Corrected'!DO127-'Module C Initial'!DO127</f>
        <v>45.809999999999945</v>
      </c>
      <c r="X127" s="32">
        <f ca="1">'Module C Corrected'!DP127-'Module C Initial'!DP127</f>
        <v>16.489999999999981</v>
      </c>
      <c r="Y127" s="32">
        <f ca="1">'Module C Corrected'!DQ127-'Module C Initial'!DQ127</f>
        <v>19.44999999999996</v>
      </c>
      <c r="Z127" s="32">
        <f ca="1">'Module C Corrected'!DR127-'Module C Initial'!DR127</f>
        <v>30.459999999999923</v>
      </c>
      <c r="AA127" s="32">
        <f ca="1">'Module C Corrected'!DS127-'Module C Initial'!DS127</f>
        <v>31.769999999999982</v>
      </c>
      <c r="AB127" s="32">
        <f ca="1">'Module C Corrected'!DT127-'Module C Initial'!DT127</f>
        <v>29.490000000000009</v>
      </c>
      <c r="AC127" s="31">
        <f ca="1">'Module C Corrected'!DU127-'Module C Initial'!DU127</f>
        <v>217.94000000000005</v>
      </c>
      <c r="AD127" s="31">
        <f ca="1">'Module C Corrected'!DV127-'Module C Initial'!DV127</f>
        <v>274</v>
      </c>
      <c r="AE127" s="31">
        <f ca="1">'Module C Corrected'!DW127-'Module C Initial'!DW127</f>
        <v>106.5</v>
      </c>
      <c r="AF127" s="31">
        <f ca="1">'Module C Corrected'!DX127-'Module C Initial'!DX127</f>
        <v>75.88</v>
      </c>
      <c r="AG127" s="31">
        <f ca="1">'Module C Corrected'!DY127-'Module C Initial'!DY127</f>
        <v>86.139999999999986</v>
      </c>
      <c r="AH127" s="31">
        <f ca="1">'Module C Corrected'!DZ127-'Module C Initial'!DZ127</f>
        <v>93.639999999999986</v>
      </c>
      <c r="AI127" s="31">
        <f ca="1">'Module C Corrected'!EA127-'Module C Initial'!EA127</f>
        <v>158.30000000000018</v>
      </c>
      <c r="AJ127" s="31">
        <f ca="1">'Module C Corrected'!EB127-'Module C Initial'!EB127</f>
        <v>56.239999999999895</v>
      </c>
      <c r="AK127" s="31">
        <f ca="1">'Module C Corrected'!EC127-'Module C Initial'!EC127</f>
        <v>65.400000000000091</v>
      </c>
      <c r="AL127" s="31">
        <f ca="1">'Module C Corrected'!ED127-'Module C Initial'!ED127</f>
        <v>101.01999999999998</v>
      </c>
      <c r="AM127" s="31">
        <f ca="1">'Module C Corrected'!EE127-'Module C Initial'!EE127</f>
        <v>103.87999999999988</v>
      </c>
      <c r="AN127" s="31">
        <f ca="1">'Module C Corrected'!EF127-'Module C Initial'!EF127</f>
        <v>95.079999999999927</v>
      </c>
      <c r="AO127" s="32">
        <f t="shared" ca="1" si="60"/>
        <v>1445.5000000000007</v>
      </c>
      <c r="AP127" s="32">
        <f t="shared" ca="1" si="60"/>
        <v>1836.8799999999969</v>
      </c>
      <c r="AQ127" s="32">
        <f t="shared" ca="1" si="60"/>
        <v>721.03000000000043</v>
      </c>
      <c r="AR127" s="32">
        <f t="shared" ca="1" si="59"/>
        <v>519.41999999999825</v>
      </c>
      <c r="AS127" s="32">
        <f t="shared" ca="1" si="59"/>
        <v>596.06999999999937</v>
      </c>
      <c r="AT127" s="32">
        <f t="shared" ca="1" si="59"/>
        <v>655.39999999999839</v>
      </c>
      <c r="AU127" s="32">
        <f t="shared" ca="1" si="58"/>
        <v>1120.3000000000025</v>
      </c>
      <c r="AV127" s="32">
        <f t="shared" ca="1" si="58"/>
        <v>402.64999999999816</v>
      </c>
      <c r="AW127" s="32">
        <f t="shared" ca="1" si="58"/>
        <v>473.88999999999726</v>
      </c>
      <c r="AX127" s="32">
        <f t="shared" ca="1" si="58"/>
        <v>740.60000000000252</v>
      </c>
      <c r="AY127" s="32">
        <f t="shared" ca="1" si="58"/>
        <v>770.99000000000365</v>
      </c>
      <c r="AZ127" s="32">
        <f t="shared" ca="1" si="58"/>
        <v>714.23999999999819</v>
      </c>
      <c r="BA127" s="31">
        <f t="shared" ca="1" si="56"/>
        <v>23.38</v>
      </c>
      <c r="BB127" s="31">
        <f t="shared" ca="1" si="34"/>
        <v>29.76</v>
      </c>
      <c r="BC127" s="31">
        <f t="shared" ca="1" si="35"/>
        <v>11.7</v>
      </c>
      <c r="BD127" s="31">
        <f t="shared" ca="1" si="36"/>
        <v>8.4499999999999993</v>
      </c>
      <c r="BE127" s="31">
        <f t="shared" ca="1" si="37"/>
        <v>9.7100000000000009</v>
      </c>
      <c r="BF127" s="31">
        <f t="shared" ca="1" si="38"/>
        <v>10.7</v>
      </c>
      <c r="BG127" s="31">
        <f t="shared" ca="1" si="39"/>
        <v>18.32</v>
      </c>
      <c r="BH127" s="31">
        <f t="shared" ca="1" si="40"/>
        <v>6.6</v>
      </c>
      <c r="BI127" s="31">
        <f t="shared" ca="1" si="41"/>
        <v>7.78</v>
      </c>
      <c r="BJ127" s="31">
        <f t="shared" ca="1" si="42"/>
        <v>12.18</v>
      </c>
      <c r="BK127" s="31">
        <f t="shared" ca="1" si="43"/>
        <v>12.7</v>
      </c>
      <c r="BL127" s="31">
        <f t="shared" ca="1" si="44"/>
        <v>11.79</v>
      </c>
      <c r="BM127" s="32">
        <f t="shared" ca="1" si="57"/>
        <v>1468.8800000000008</v>
      </c>
      <c r="BN127" s="32">
        <f t="shared" ca="1" si="45"/>
        <v>1866.6399999999969</v>
      </c>
      <c r="BO127" s="32">
        <f t="shared" ca="1" si="46"/>
        <v>732.73000000000047</v>
      </c>
      <c r="BP127" s="32">
        <f t="shared" ca="1" si="47"/>
        <v>527.8699999999983</v>
      </c>
      <c r="BQ127" s="32">
        <f t="shared" ca="1" si="48"/>
        <v>605.7799999999994</v>
      </c>
      <c r="BR127" s="32">
        <f t="shared" ca="1" si="49"/>
        <v>666.09999999999843</v>
      </c>
      <c r="BS127" s="32">
        <f t="shared" ca="1" si="50"/>
        <v>1138.6200000000024</v>
      </c>
      <c r="BT127" s="32">
        <f t="shared" ca="1" si="51"/>
        <v>409.24999999999818</v>
      </c>
      <c r="BU127" s="32">
        <f t="shared" ca="1" si="52"/>
        <v>481.66999999999723</v>
      </c>
      <c r="BV127" s="32">
        <f t="shared" ca="1" si="53"/>
        <v>752.78000000000247</v>
      </c>
      <c r="BW127" s="32">
        <f t="shared" ca="1" si="54"/>
        <v>783.69000000000369</v>
      </c>
      <c r="BX127" s="32">
        <f t="shared" ca="1" si="55"/>
        <v>726.02999999999815</v>
      </c>
    </row>
    <row r="128" spans="1:76" x14ac:dyDescent="0.25">
      <c r="A128" t="s">
        <v>508</v>
      </c>
      <c r="B128" s="1" t="s">
        <v>116</v>
      </c>
      <c r="C128" t="str">
        <f t="shared" ca="1" si="32"/>
        <v>SCTG</v>
      </c>
      <c r="D128" t="str">
        <f t="shared" ca="1" si="33"/>
        <v>Scotford Industrial System</v>
      </c>
      <c r="E128" s="31">
        <f ca="1">'Module C Corrected'!CW128-'Module C Initial'!CW128</f>
        <v>0.24000000000000199</v>
      </c>
      <c r="F128" s="31">
        <f ca="1">'Module C Corrected'!CX128-'Module C Initial'!CX128</f>
        <v>16.210000000000036</v>
      </c>
      <c r="G128" s="31">
        <f ca="1">'Module C Corrected'!CY128-'Module C Initial'!CY128</f>
        <v>5.0200000000000387</v>
      </c>
      <c r="H128" s="31">
        <f ca="1">'Module C Corrected'!CZ128-'Module C Initial'!CZ128</f>
        <v>0</v>
      </c>
      <c r="I128" s="31">
        <f ca="1">'Module C Corrected'!DA128-'Module C Initial'!DA128</f>
        <v>1.0099999999999909</v>
      </c>
      <c r="J128" s="31">
        <f ca="1">'Module C Corrected'!DB128-'Module C Initial'!DB128</f>
        <v>8.9999999999999858E-2</v>
      </c>
      <c r="K128" s="31">
        <f ca="1">'Module C Corrected'!DC128-'Module C Initial'!DC128</f>
        <v>15.059999999999945</v>
      </c>
      <c r="L128" s="31">
        <f ca="1">'Module C Corrected'!DD128-'Module C Initial'!DD128</f>
        <v>122.63999999999942</v>
      </c>
      <c r="M128" s="31">
        <f ca="1">'Module C Corrected'!DE128-'Module C Initial'!DE128</f>
        <v>0</v>
      </c>
      <c r="N128" s="31">
        <f ca="1">'Module C Corrected'!DF128-'Module C Initial'!DF128</f>
        <v>1.2000000000000028</v>
      </c>
      <c r="O128" s="31">
        <f ca="1">'Module C Corrected'!DG128-'Module C Initial'!DG128</f>
        <v>20.039999999999964</v>
      </c>
      <c r="P128" s="31">
        <f ca="1">'Module C Corrected'!DH128-'Module C Initial'!DH128</f>
        <v>0.11000000000000032</v>
      </c>
      <c r="Q128" s="32">
        <f ca="1">'Module C Corrected'!DI128-'Module C Initial'!DI128</f>
        <v>1.0000000000000009E-2</v>
      </c>
      <c r="R128" s="32">
        <f ca="1">'Module C Corrected'!DJ128-'Module C Initial'!DJ128</f>
        <v>0.82000000000000028</v>
      </c>
      <c r="S128" s="32">
        <f ca="1">'Module C Corrected'!DK128-'Module C Initial'!DK128</f>
        <v>0.25</v>
      </c>
      <c r="T128" s="32">
        <f ca="1">'Module C Corrected'!DL128-'Module C Initial'!DL128</f>
        <v>0</v>
      </c>
      <c r="U128" s="32">
        <f ca="1">'Module C Corrected'!DM128-'Module C Initial'!DM128</f>
        <v>5.0000000000000044E-2</v>
      </c>
      <c r="V128" s="32">
        <f ca="1">'Module C Corrected'!DN128-'Module C Initial'!DN128</f>
        <v>0</v>
      </c>
      <c r="W128" s="32">
        <f ca="1">'Module C Corrected'!DO128-'Module C Initial'!DO128</f>
        <v>0.76000000000000156</v>
      </c>
      <c r="X128" s="32">
        <f ca="1">'Module C Corrected'!DP128-'Module C Initial'!DP128</f>
        <v>6.1299999999999955</v>
      </c>
      <c r="Y128" s="32">
        <f ca="1">'Module C Corrected'!DQ128-'Module C Initial'!DQ128</f>
        <v>0</v>
      </c>
      <c r="Z128" s="32">
        <f ca="1">'Module C Corrected'!DR128-'Module C Initial'!DR128</f>
        <v>6.0000000000000053E-2</v>
      </c>
      <c r="AA128" s="32">
        <f ca="1">'Module C Corrected'!DS128-'Module C Initial'!DS128</f>
        <v>1</v>
      </c>
      <c r="AB128" s="32">
        <f ca="1">'Module C Corrected'!DT128-'Module C Initial'!DT128</f>
        <v>1.0000000000000009E-2</v>
      </c>
      <c r="AC128" s="31">
        <f ca="1">'Module C Corrected'!DU128-'Module C Initial'!DU128</f>
        <v>4.9999999999999822E-2</v>
      </c>
      <c r="AD128" s="31">
        <f ca="1">'Module C Corrected'!DV128-'Module C Initial'!DV128</f>
        <v>2.980000000000004</v>
      </c>
      <c r="AE128" s="31">
        <f ca="1">'Module C Corrected'!DW128-'Module C Initial'!DW128</f>
        <v>0.92000000000000171</v>
      </c>
      <c r="AF128" s="31">
        <f ca="1">'Module C Corrected'!DX128-'Module C Initial'!DX128</f>
        <v>0</v>
      </c>
      <c r="AG128" s="31">
        <f ca="1">'Module C Corrected'!DY128-'Module C Initial'!DY128</f>
        <v>0.17999999999999972</v>
      </c>
      <c r="AH128" s="31">
        <f ca="1">'Module C Corrected'!DZ128-'Module C Initial'!DZ128</f>
        <v>2.0000000000000018E-2</v>
      </c>
      <c r="AI128" s="31">
        <f ca="1">'Module C Corrected'!EA128-'Module C Initial'!EA128</f>
        <v>2.5999999999999943</v>
      </c>
      <c r="AJ128" s="31">
        <f ca="1">'Module C Corrected'!EB128-'Module C Initial'!EB128</f>
        <v>20.899999999999977</v>
      </c>
      <c r="AK128" s="31">
        <f ca="1">'Module C Corrected'!EC128-'Module C Initial'!EC128</f>
        <v>0</v>
      </c>
      <c r="AL128" s="31">
        <f ca="1">'Module C Corrected'!ED128-'Module C Initial'!ED128</f>
        <v>0.20000000000000018</v>
      </c>
      <c r="AM128" s="31">
        <f ca="1">'Module C Corrected'!EE128-'Module C Initial'!EE128</f>
        <v>3.2800000000000011</v>
      </c>
      <c r="AN128" s="31">
        <f ca="1">'Module C Corrected'!EF128-'Module C Initial'!EF128</f>
        <v>2.0000000000000018E-2</v>
      </c>
      <c r="AO128" s="32">
        <f t="shared" ca="1" si="60"/>
        <v>0.30000000000000182</v>
      </c>
      <c r="AP128" s="32">
        <f t="shared" ca="1" si="60"/>
        <v>20.010000000000041</v>
      </c>
      <c r="AQ128" s="32">
        <f t="shared" ca="1" si="60"/>
        <v>6.1900000000000404</v>
      </c>
      <c r="AR128" s="32">
        <f t="shared" ca="1" si="59"/>
        <v>0</v>
      </c>
      <c r="AS128" s="32">
        <f t="shared" ca="1" si="59"/>
        <v>1.2399999999999907</v>
      </c>
      <c r="AT128" s="32">
        <f t="shared" ca="1" si="59"/>
        <v>0.10999999999999988</v>
      </c>
      <c r="AU128" s="32">
        <f t="shared" ca="1" si="58"/>
        <v>18.419999999999941</v>
      </c>
      <c r="AV128" s="32">
        <f t="shared" ca="1" si="58"/>
        <v>149.66999999999939</v>
      </c>
      <c r="AW128" s="32">
        <f t="shared" ca="1" si="58"/>
        <v>0</v>
      </c>
      <c r="AX128" s="32">
        <f t="shared" ca="1" si="58"/>
        <v>1.4600000000000031</v>
      </c>
      <c r="AY128" s="32">
        <f t="shared" ca="1" si="58"/>
        <v>24.319999999999965</v>
      </c>
      <c r="AZ128" s="32">
        <f t="shared" ca="1" si="58"/>
        <v>0.14000000000000035</v>
      </c>
      <c r="BA128" s="31">
        <f t="shared" ca="1" si="56"/>
        <v>0</v>
      </c>
      <c r="BB128" s="31">
        <f t="shared" ca="1" si="34"/>
        <v>0.32</v>
      </c>
      <c r="BC128" s="31">
        <f t="shared" ca="1" si="35"/>
        <v>0.1</v>
      </c>
      <c r="BD128" s="31">
        <f t="shared" ca="1" si="36"/>
        <v>0</v>
      </c>
      <c r="BE128" s="31">
        <f t="shared" ca="1" si="37"/>
        <v>0.02</v>
      </c>
      <c r="BF128" s="31">
        <f t="shared" ca="1" si="38"/>
        <v>0</v>
      </c>
      <c r="BG128" s="31">
        <f t="shared" ca="1" si="39"/>
        <v>0.3</v>
      </c>
      <c r="BH128" s="31">
        <f t="shared" ca="1" si="40"/>
        <v>2.4500000000000002</v>
      </c>
      <c r="BI128" s="31">
        <f t="shared" ca="1" si="41"/>
        <v>0</v>
      </c>
      <c r="BJ128" s="31">
        <f t="shared" ca="1" si="42"/>
        <v>0.02</v>
      </c>
      <c r="BK128" s="31">
        <f t="shared" ca="1" si="43"/>
        <v>0.4</v>
      </c>
      <c r="BL128" s="31">
        <f t="shared" ca="1" si="44"/>
        <v>0</v>
      </c>
      <c r="BM128" s="32">
        <f t="shared" ca="1" si="57"/>
        <v>0.30000000000000182</v>
      </c>
      <c r="BN128" s="32">
        <f t="shared" ca="1" si="45"/>
        <v>20.330000000000041</v>
      </c>
      <c r="BO128" s="32">
        <f t="shared" ca="1" si="46"/>
        <v>6.29000000000004</v>
      </c>
      <c r="BP128" s="32">
        <f t="shared" ca="1" si="47"/>
        <v>0</v>
      </c>
      <c r="BQ128" s="32">
        <f t="shared" ca="1" si="48"/>
        <v>1.2599999999999907</v>
      </c>
      <c r="BR128" s="32">
        <f t="shared" ca="1" si="49"/>
        <v>0.10999999999999988</v>
      </c>
      <c r="BS128" s="32">
        <f t="shared" ca="1" si="50"/>
        <v>18.719999999999942</v>
      </c>
      <c r="BT128" s="32">
        <f t="shared" ca="1" si="51"/>
        <v>152.11999999999938</v>
      </c>
      <c r="BU128" s="32">
        <f t="shared" ca="1" si="52"/>
        <v>0</v>
      </c>
      <c r="BV128" s="32">
        <f t="shared" ca="1" si="53"/>
        <v>1.4800000000000031</v>
      </c>
      <c r="BW128" s="32">
        <f t="shared" ca="1" si="54"/>
        <v>24.719999999999963</v>
      </c>
      <c r="BX128" s="32">
        <f t="shared" ca="1" si="55"/>
        <v>0.14000000000000035</v>
      </c>
    </row>
    <row r="129" spans="1:76" x14ac:dyDescent="0.25">
      <c r="A129" t="s">
        <v>462</v>
      </c>
      <c r="B129" s="1" t="s">
        <v>26</v>
      </c>
      <c r="C129" t="str">
        <f t="shared" ca="1" si="32"/>
        <v>SD1</v>
      </c>
      <c r="D129" t="str">
        <f t="shared" ca="1" si="33"/>
        <v>Sundance #1</v>
      </c>
      <c r="E129" s="31">
        <f ca="1">'Module C Corrected'!CW129-'Module C Initial'!CW129</f>
        <v>-1528.9199999999255</v>
      </c>
      <c r="F129" s="31">
        <f ca="1">'Module C Corrected'!CX129-'Module C Initial'!CX129</f>
        <v>-2650.5799999999581</v>
      </c>
      <c r="G129" s="31">
        <f ca="1">'Module C Corrected'!CY129-'Module C Initial'!CY129</f>
        <v>-1538.5500000000466</v>
      </c>
      <c r="H129" s="31">
        <f ca="1">'Module C Corrected'!CZ129-'Module C Initial'!CZ129</f>
        <v>-1056.7700000000186</v>
      </c>
      <c r="I129" s="31">
        <f ca="1">'Module C Corrected'!DA129-'Module C Initial'!DA129</f>
        <v>-744.77999999999884</v>
      </c>
      <c r="J129" s="31">
        <f ca="1">'Module C Corrected'!DB129-'Module C Initial'!DB129</f>
        <v>-1292.9099999999744</v>
      </c>
      <c r="K129" s="31">
        <f ca="1">'Module C Corrected'!DC129-'Module C Initial'!DC129</f>
        <v>-3503.1899999999441</v>
      </c>
      <c r="L129" s="31">
        <f ca="1">'Module C Corrected'!DD129-'Module C Initial'!DD129</f>
        <v>-1438.8099999999977</v>
      </c>
      <c r="M129" s="31">
        <f ca="1">'Module C Corrected'!DE129-'Module C Initial'!DE129</f>
        <v>-745.15000000002328</v>
      </c>
      <c r="N129" s="31">
        <f ca="1">'Module C Corrected'!DF129-'Module C Initial'!DF129</f>
        <v>-1036.3800000000047</v>
      </c>
      <c r="O129" s="31">
        <f ca="1">'Module C Corrected'!DG129-'Module C Initial'!DG129</f>
        <v>-1366.4000000000233</v>
      </c>
      <c r="P129" s="31">
        <f ca="1">'Module C Corrected'!DH129-'Module C Initial'!DH129</f>
        <v>-1052.140000000014</v>
      </c>
      <c r="Q129" s="32">
        <f ca="1">'Module C Corrected'!DI129-'Module C Initial'!DI129</f>
        <v>-76.450000000000728</v>
      </c>
      <c r="R129" s="32">
        <f ca="1">'Module C Corrected'!DJ129-'Module C Initial'!DJ129</f>
        <v>-132.53000000000247</v>
      </c>
      <c r="S129" s="32">
        <f ca="1">'Module C Corrected'!DK129-'Module C Initial'!DK129</f>
        <v>-76.930000000000291</v>
      </c>
      <c r="T129" s="32">
        <f ca="1">'Module C Corrected'!DL129-'Module C Initial'!DL129</f>
        <v>-52.839999999998327</v>
      </c>
      <c r="U129" s="32">
        <f ca="1">'Module C Corrected'!DM129-'Module C Initial'!DM129</f>
        <v>-37.239999999999782</v>
      </c>
      <c r="V129" s="32">
        <f ca="1">'Module C Corrected'!DN129-'Module C Initial'!DN129</f>
        <v>-64.649999999999636</v>
      </c>
      <c r="W129" s="32">
        <f ca="1">'Module C Corrected'!DO129-'Module C Initial'!DO129</f>
        <v>-175.15999999999985</v>
      </c>
      <c r="X129" s="32">
        <f ca="1">'Module C Corrected'!DP129-'Module C Initial'!DP129</f>
        <v>-71.940000000000509</v>
      </c>
      <c r="Y129" s="32">
        <f ca="1">'Module C Corrected'!DQ129-'Module C Initial'!DQ129</f>
        <v>-37.25</v>
      </c>
      <c r="Z129" s="32">
        <f ca="1">'Module C Corrected'!DR129-'Module C Initial'!DR129</f>
        <v>-51.819999999999709</v>
      </c>
      <c r="AA129" s="32">
        <f ca="1">'Module C Corrected'!DS129-'Module C Initial'!DS129</f>
        <v>-68.319999999999709</v>
      </c>
      <c r="AB129" s="32">
        <f ca="1">'Module C Corrected'!DT129-'Module C Initial'!DT129</f>
        <v>-52.609999999999673</v>
      </c>
      <c r="AC129" s="31">
        <f ca="1">'Module C Corrected'!DU129-'Module C Initial'!DU129</f>
        <v>-285.01000000000204</v>
      </c>
      <c r="AD129" s="31">
        <f ca="1">'Module C Corrected'!DV129-'Module C Initial'!DV129</f>
        <v>-487.91000000000349</v>
      </c>
      <c r="AE129" s="31">
        <f ca="1">'Module C Corrected'!DW129-'Module C Initial'!DW129</f>
        <v>-279.97000000000116</v>
      </c>
      <c r="AF129" s="31">
        <f ca="1">'Module C Corrected'!DX129-'Module C Initial'!DX129</f>
        <v>-189.83000000000175</v>
      </c>
      <c r="AG129" s="31">
        <f ca="1">'Module C Corrected'!DY129-'Module C Initial'!DY129</f>
        <v>-132.11000000000058</v>
      </c>
      <c r="AH129" s="31">
        <f ca="1">'Module C Corrected'!DZ129-'Module C Initial'!DZ129</f>
        <v>-226.31000000000495</v>
      </c>
      <c r="AI129" s="31">
        <f ca="1">'Module C Corrected'!EA129-'Module C Initial'!EA129</f>
        <v>-605.27000000000407</v>
      </c>
      <c r="AJ129" s="31">
        <f ca="1">'Module C Corrected'!EB129-'Module C Initial'!EB129</f>
        <v>-245.23999999999796</v>
      </c>
      <c r="AK129" s="31">
        <f ca="1">'Module C Corrected'!EC129-'Module C Initial'!EC129</f>
        <v>-125.2599999999984</v>
      </c>
      <c r="AL129" s="31">
        <f ca="1">'Module C Corrected'!ED129-'Module C Initial'!ED129</f>
        <v>-171.88000000000102</v>
      </c>
      <c r="AM129" s="31">
        <f ca="1">'Module C Corrected'!EE129-'Module C Initial'!EE129</f>
        <v>-223.42000000000189</v>
      </c>
      <c r="AN129" s="31">
        <f ca="1">'Module C Corrected'!EF129-'Module C Initial'!EF129</f>
        <v>-169.65999999999985</v>
      </c>
      <c r="AO129" s="32">
        <f t="shared" ca="1" si="60"/>
        <v>-1890.3799999999283</v>
      </c>
      <c r="AP129" s="32">
        <f t="shared" ca="1" si="60"/>
        <v>-3271.0199999999641</v>
      </c>
      <c r="AQ129" s="32">
        <f t="shared" ca="1" si="60"/>
        <v>-1895.450000000048</v>
      </c>
      <c r="AR129" s="32">
        <f t="shared" ca="1" si="59"/>
        <v>-1299.4400000000187</v>
      </c>
      <c r="AS129" s="32">
        <f t="shared" ca="1" si="59"/>
        <v>-914.1299999999992</v>
      </c>
      <c r="AT129" s="32">
        <f t="shared" ca="1" si="59"/>
        <v>-1583.869999999979</v>
      </c>
      <c r="AU129" s="32">
        <f t="shared" ca="1" si="58"/>
        <v>-4283.619999999948</v>
      </c>
      <c r="AV129" s="32">
        <f t="shared" ca="1" si="58"/>
        <v>-1755.9899999999961</v>
      </c>
      <c r="AW129" s="32">
        <f t="shared" ca="1" si="58"/>
        <v>-907.66000000002168</v>
      </c>
      <c r="AX129" s="32">
        <f t="shared" ca="1" si="58"/>
        <v>-1260.0800000000054</v>
      </c>
      <c r="AY129" s="32">
        <f t="shared" ca="1" si="58"/>
        <v>-1658.1400000000249</v>
      </c>
      <c r="AZ129" s="32">
        <f t="shared" ca="1" si="58"/>
        <v>-1274.4100000000135</v>
      </c>
      <c r="BA129" s="31">
        <f t="shared" ca="1" si="56"/>
        <v>-30.57</v>
      </c>
      <c r="BB129" s="31">
        <f t="shared" ca="1" si="34"/>
        <v>-53</v>
      </c>
      <c r="BC129" s="31">
        <f t="shared" ca="1" si="35"/>
        <v>-30.76</v>
      </c>
      <c r="BD129" s="31">
        <f t="shared" ca="1" si="36"/>
        <v>-21.13</v>
      </c>
      <c r="BE129" s="31">
        <f t="shared" ca="1" si="37"/>
        <v>-14.89</v>
      </c>
      <c r="BF129" s="31">
        <f t="shared" ca="1" si="38"/>
        <v>-25.85</v>
      </c>
      <c r="BG129" s="31">
        <f t="shared" ca="1" si="39"/>
        <v>-70.05</v>
      </c>
      <c r="BH129" s="31">
        <f t="shared" ca="1" si="40"/>
        <v>-28.77</v>
      </c>
      <c r="BI129" s="31">
        <f t="shared" ca="1" si="41"/>
        <v>-14.9</v>
      </c>
      <c r="BJ129" s="31">
        <f t="shared" ca="1" si="42"/>
        <v>-20.72</v>
      </c>
      <c r="BK129" s="31">
        <f t="shared" ca="1" si="43"/>
        <v>-27.32</v>
      </c>
      <c r="BL129" s="31">
        <f t="shared" ca="1" si="44"/>
        <v>-21.04</v>
      </c>
      <c r="BM129" s="32">
        <f t="shared" ca="1" si="57"/>
        <v>-1920.9499999999282</v>
      </c>
      <c r="BN129" s="32">
        <f t="shared" ca="1" si="45"/>
        <v>-3324.0199999999641</v>
      </c>
      <c r="BO129" s="32">
        <f t="shared" ca="1" si="46"/>
        <v>-1926.210000000048</v>
      </c>
      <c r="BP129" s="32">
        <f t="shared" ca="1" si="47"/>
        <v>-1320.5700000000188</v>
      </c>
      <c r="BQ129" s="32">
        <f t="shared" ca="1" si="48"/>
        <v>-929.01999999999919</v>
      </c>
      <c r="BR129" s="32">
        <f t="shared" ca="1" si="49"/>
        <v>-1609.7199999999789</v>
      </c>
      <c r="BS129" s="32">
        <f t="shared" ca="1" si="50"/>
        <v>-4353.6699999999482</v>
      </c>
      <c r="BT129" s="32">
        <f t="shared" ca="1" si="51"/>
        <v>-1784.7599999999961</v>
      </c>
      <c r="BU129" s="32">
        <f t="shared" ca="1" si="52"/>
        <v>-922.56000000002166</v>
      </c>
      <c r="BV129" s="32">
        <f t="shared" ca="1" si="53"/>
        <v>-1280.8000000000054</v>
      </c>
      <c r="BW129" s="32">
        <f t="shared" ca="1" si="54"/>
        <v>-1685.4600000000248</v>
      </c>
      <c r="BX129" s="32">
        <f t="shared" ca="1" si="55"/>
        <v>-1295.4500000000135</v>
      </c>
    </row>
    <row r="130" spans="1:76" x14ac:dyDescent="0.25">
      <c r="A130" t="s">
        <v>462</v>
      </c>
      <c r="B130" s="1" t="s">
        <v>27</v>
      </c>
      <c r="C130" t="str">
        <f t="shared" ca="1" si="32"/>
        <v>SD2</v>
      </c>
      <c r="D130" t="str">
        <f t="shared" ca="1" si="33"/>
        <v>Sundance #2</v>
      </c>
      <c r="E130" s="31">
        <f ca="1">'Module C Corrected'!CW130-'Module C Initial'!CW130</f>
        <v>-1282.6600000000326</v>
      </c>
      <c r="F130" s="31">
        <f ca="1">'Module C Corrected'!CX130-'Module C Initial'!CX130</f>
        <v>-2776.6200000001118</v>
      </c>
      <c r="G130" s="31">
        <f ca="1">'Module C Corrected'!CY130-'Module C Initial'!CY130</f>
        <v>-1370.5099999999511</v>
      </c>
      <c r="H130" s="31">
        <f ca="1">'Module C Corrected'!CZ130-'Module C Initial'!CZ130</f>
        <v>-967.36000000004424</v>
      </c>
      <c r="I130" s="31">
        <f ca="1">'Module C Corrected'!DA130-'Module C Initial'!DA130</f>
        <v>-1731.7399999999907</v>
      </c>
      <c r="J130" s="31">
        <f ca="1">'Module C Corrected'!DB130-'Module C Initial'!DB130</f>
        <v>-1286</v>
      </c>
      <c r="K130" s="31">
        <f ca="1">'Module C Corrected'!DC130-'Module C Initial'!DC130</f>
        <v>-3519.9800000002142</v>
      </c>
      <c r="L130" s="31">
        <f ca="1">'Module C Corrected'!DD130-'Module C Initial'!DD130</f>
        <v>-1492.039999999979</v>
      </c>
      <c r="M130" s="31">
        <f ca="1">'Module C Corrected'!DE130-'Module C Initial'!DE130</f>
        <v>-818.90999999997439</v>
      </c>
      <c r="N130" s="31">
        <f ca="1">'Module C Corrected'!DF130-'Module C Initial'!DF130</f>
        <v>-876.40999999997439</v>
      </c>
      <c r="O130" s="31">
        <f ca="1">'Module C Corrected'!DG130-'Module C Initial'!DG130</f>
        <v>-1362.7800000000279</v>
      </c>
      <c r="P130" s="31">
        <f ca="1">'Module C Corrected'!DH130-'Module C Initial'!DH130</f>
        <v>-1017.9000000000233</v>
      </c>
      <c r="Q130" s="32">
        <f ca="1">'Module C Corrected'!DI130-'Module C Initial'!DI130</f>
        <v>-64.130000000001019</v>
      </c>
      <c r="R130" s="32">
        <f ca="1">'Module C Corrected'!DJ130-'Module C Initial'!DJ130</f>
        <v>-138.83000000000175</v>
      </c>
      <c r="S130" s="32">
        <f ca="1">'Module C Corrected'!DK130-'Module C Initial'!DK130</f>
        <v>-68.530000000000655</v>
      </c>
      <c r="T130" s="32">
        <f ca="1">'Module C Corrected'!DL130-'Module C Initial'!DL130</f>
        <v>-48.369999999999891</v>
      </c>
      <c r="U130" s="32">
        <f ca="1">'Module C Corrected'!DM130-'Module C Initial'!DM130</f>
        <v>-86.579999999999927</v>
      </c>
      <c r="V130" s="32">
        <f ca="1">'Module C Corrected'!DN130-'Module C Initial'!DN130</f>
        <v>-64.299999999999272</v>
      </c>
      <c r="W130" s="32">
        <f ca="1">'Module C Corrected'!DO130-'Module C Initial'!DO130</f>
        <v>-176</v>
      </c>
      <c r="X130" s="32">
        <f ca="1">'Module C Corrected'!DP130-'Module C Initial'!DP130</f>
        <v>-74.599999999998545</v>
      </c>
      <c r="Y130" s="32">
        <f ca="1">'Module C Corrected'!DQ130-'Module C Initial'!DQ130</f>
        <v>-40.9399999999996</v>
      </c>
      <c r="Z130" s="32">
        <f ca="1">'Module C Corrected'!DR130-'Module C Initial'!DR130</f>
        <v>-43.819999999999709</v>
      </c>
      <c r="AA130" s="32">
        <f ca="1">'Module C Corrected'!DS130-'Module C Initial'!DS130</f>
        <v>-68.140000000000327</v>
      </c>
      <c r="AB130" s="32">
        <f ca="1">'Module C Corrected'!DT130-'Module C Initial'!DT130</f>
        <v>-50.890000000000327</v>
      </c>
      <c r="AC130" s="31">
        <f ca="1">'Module C Corrected'!DU130-'Module C Initial'!DU130</f>
        <v>-239.09999999999854</v>
      </c>
      <c r="AD130" s="31">
        <f ca="1">'Module C Corrected'!DV130-'Module C Initial'!DV130</f>
        <v>-511.11999999999534</v>
      </c>
      <c r="AE130" s="31">
        <f ca="1">'Module C Corrected'!DW130-'Module C Initial'!DW130</f>
        <v>-249.38999999999942</v>
      </c>
      <c r="AF130" s="31">
        <f ca="1">'Module C Corrected'!DX130-'Module C Initial'!DX130</f>
        <v>-173.77000000000044</v>
      </c>
      <c r="AG130" s="31">
        <f ca="1">'Module C Corrected'!DY130-'Module C Initial'!DY130</f>
        <v>-307.15999999999622</v>
      </c>
      <c r="AH130" s="31">
        <f ca="1">'Module C Corrected'!DZ130-'Module C Initial'!DZ130</f>
        <v>-225.09999999999854</v>
      </c>
      <c r="AI130" s="31">
        <f ca="1">'Module C Corrected'!EA130-'Module C Initial'!EA130</f>
        <v>-608.17999999999302</v>
      </c>
      <c r="AJ130" s="31">
        <f ca="1">'Module C Corrected'!EB130-'Module C Initial'!EB130</f>
        <v>-254.30000000000291</v>
      </c>
      <c r="AK130" s="31">
        <f ca="1">'Module C Corrected'!EC130-'Module C Initial'!EC130</f>
        <v>-137.67000000000189</v>
      </c>
      <c r="AL130" s="31">
        <f ca="1">'Module C Corrected'!ED130-'Module C Initial'!ED130</f>
        <v>-145.35000000000036</v>
      </c>
      <c r="AM130" s="31">
        <f ca="1">'Module C Corrected'!EE130-'Module C Initial'!EE130</f>
        <v>-222.82999999999811</v>
      </c>
      <c r="AN130" s="31">
        <f ca="1">'Module C Corrected'!EF130-'Module C Initial'!EF130</f>
        <v>-164.13000000000102</v>
      </c>
      <c r="AO130" s="32">
        <f t="shared" ca="1" si="60"/>
        <v>-1585.8900000000322</v>
      </c>
      <c r="AP130" s="32">
        <f t="shared" ca="1" si="60"/>
        <v>-3426.5700000001088</v>
      </c>
      <c r="AQ130" s="32">
        <f t="shared" ca="1" si="60"/>
        <v>-1688.4299999999512</v>
      </c>
      <c r="AR130" s="32">
        <f t="shared" ca="1" si="59"/>
        <v>-1189.5000000000446</v>
      </c>
      <c r="AS130" s="32">
        <f t="shared" ca="1" si="59"/>
        <v>-2125.4799999999868</v>
      </c>
      <c r="AT130" s="32">
        <f t="shared" ca="1" si="59"/>
        <v>-1575.3999999999978</v>
      </c>
      <c r="AU130" s="32">
        <f t="shared" ca="1" si="58"/>
        <v>-4304.1600000002072</v>
      </c>
      <c r="AV130" s="32">
        <f t="shared" ca="1" si="58"/>
        <v>-1820.9399999999805</v>
      </c>
      <c r="AW130" s="32">
        <f t="shared" ca="1" si="58"/>
        <v>-997.51999999997588</v>
      </c>
      <c r="AX130" s="32">
        <f t="shared" ca="1" si="58"/>
        <v>-1065.5799999999745</v>
      </c>
      <c r="AY130" s="32">
        <f t="shared" ca="1" si="58"/>
        <v>-1653.7500000000264</v>
      </c>
      <c r="AZ130" s="32">
        <f t="shared" ca="1" si="58"/>
        <v>-1232.9200000000246</v>
      </c>
      <c r="BA130" s="31">
        <f t="shared" ca="1" si="56"/>
        <v>-25.65</v>
      </c>
      <c r="BB130" s="31">
        <f t="shared" ca="1" si="34"/>
        <v>-55.52</v>
      </c>
      <c r="BC130" s="31">
        <f t="shared" ca="1" si="35"/>
        <v>-27.4</v>
      </c>
      <c r="BD130" s="31">
        <f t="shared" ca="1" si="36"/>
        <v>-19.34</v>
      </c>
      <c r="BE130" s="31">
        <f t="shared" ca="1" si="37"/>
        <v>-34.630000000000003</v>
      </c>
      <c r="BF130" s="31">
        <f t="shared" ca="1" si="38"/>
        <v>-25.71</v>
      </c>
      <c r="BG130" s="31">
        <f t="shared" ca="1" si="39"/>
        <v>-70.38</v>
      </c>
      <c r="BH130" s="31">
        <f t="shared" ca="1" si="40"/>
        <v>-29.83</v>
      </c>
      <c r="BI130" s="31">
        <f t="shared" ca="1" si="41"/>
        <v>-16.37</v>
      </c>
      <c r="BJ130" s="31">
        <f t="shared" ca="1" si="42"/>
        <v>-17.52</v>
      </c>
      <c r="BK130" s="31">
        <f t="shared" ca="1" si="43"/>
        <v>-27.25</v>
      </c>
      <c r="BL130" s="31">
        <f t="shared" ca="1" si="44"/>
        <v>-20.350000000000001</v>
      </c>
      <c r="BM130" s="32">
        <f t="shared" ca="1" si="57"/>
        <v>-1611.5400000000323</v>
      </c>
      <c r="BN130" s="32">
        <f t="shared" ca="1" si="45"/>
        <v>-3482.0900000001088</v>
      </c>
      <c r="BO130" s="32">
        <f t="shared" ca="1" si="46"/>
        <v>-1715.8299999999513</v>
      </c>
      <c r="BP130" s="32">
        <f t="shared" ca="1" si="47"/>
        <v>-1208.8400000000445</v>
      </c>
      <c r="BQ130" s="32">
        <f t="shared" ca="1" si="48"/>
        <v>-2160.1099999999869</v>
      </c>
      <c r="BR130" s="32">
        <f t="shared" ca="1" si="49"/>
        <v>-1601.1099999999979</v>
      </c>
      <c r="BS130" s="32">
        <f t="shared" ca="1" si="50"/>
        <v>-4374.5400000002073</v>
      </c>
      <c r="BT130" s="32">
        <f t="shared" ca="1" si="51"/>
        <v>-1850.7699999999804</v>
      </c>
      <c r="BU130" s="32">
        <f t="shared" ca="1" si="52"/>
        <v>-1013.8899999999759</v>
      </c>
      <c r="BV130" s="32">
        <f t="shared" ca="1" si="53"/>
        <v>-1083.0999999999744</v>
      </c>
      <c r="BW130" s="32">
        <f t="shared" ca="1" si="54"/>
        <v>-1681.0000000000264</v>
      </c>
      <c r="BX130" s="32">
        <f t="shared" ca="1" si="55"/>
        <v>-1253.2700000000245</v>
      </c>
    </row>
    <row r="131" spans="1:76" x14ac:dyDescent="0.25">
      <c r="A131" t="s">
        <v>509</v>
      </c>
      <c r="B131" s="1" t="s">
        <v>23</v>
      </c>
      <c r="C131" t="str">
        <f t="shared" ca="1" si="32"/>
        <v>SD3</v>
      </c>
      <c r="D131" t="str">
        <f t="shared" ca="1" si="33"/>
        <v>Sundance #3</v>
      </c>
      <c r="E131" s="31">
        <f ca="1">'Module C Corrected'!CW131-'Module C Initial'!CW131</f>
        <v>-1528.4200000000419</v>
      </c>
      <c r="F131" s="31">
        <f ca="1">'Module C Corrected'!CX131-'Module C Initial'!CX131</f>
        <v>-3288.8200000000652</v>
      </c>
      <c r="G131" s="31">
        <f ca="1">'Module C Corrected'!CY131-'Module C Initial'!CY131</f>
        <v>-1807.5500000000466</v>
      </c>
      <c r="H131" s="31">
        <f ca="1">'Module C Corrected'!CZ131-'Module C Initial'!CZ131</f>
        <v>-1186.570000000007</v>
      </c>
      <c r="I131" s="31">
        <f ca="1">'Module C Corrected'!DA131-'Module C Initial'!DA131</f>
        <v>-2195.7200000000885</v>
      </c>
      <c r="J131" s="31">
        <f ca="1">'Module C Corrected'!DB131-'Module C Initial'!DB131</f>
        <v>-1012.8300000000163</v>
      </c>
      <c r="K131" s="31">
        <f ca="1">'Module C Corrected'!DC131-'Module C Initial'!DC131</f>
        <v>-3961.5500000000466</v>
      </c>
      <c r="L131" s="31">
        <f ca="1">'Module C Corrected'!DD131-'Module C Initial'!DD131</f>
        <v>-1853.359999999986</v>
      </c>
      <c r="M131" s="31">
        <f ca="1">'Module C Corrected'!DE131-'Module C Initial'!DE131</f>
        <v>-618.81999999997788</v>
      </c>
      <c r="N131" s="31">
        <f ca="1">'Module C Corrected'!DF131-'Module C Initial'!DF131</f>
        <v>-1222.6300000000047</v>
      </c>
      <c r="O131" s="31">
        <f ca="1">'Module C Corrected'!DG131-'Module C Initial'!DG131</f>
        <v>-1275.8099999999977</v>
      </c>
      <c r="P131" s="31">
        <f ca="1">'Module C Corrected'!DH131-'Module C Initial'!DH131</f>
        <v>-1214.4099999999744</v>
      </c>
      <c r="Q131" s="32">
        <f ca="1">'Module C Corrected'!DI131-'Module C Initial'!DI131</f>
        <v>-76.420000000000073</v>
      </c>
      <c r="R131" s="32">
        <f ca="1">'Module C Corrected'!DJ131-'Module C Initial'!DJ131</f>
        <v>-164.43999999999869</v>
      </c>
      <c r="S131" s="32">
        <f ca="1">'Module C Corrected'!DK131-'Module C Initial'!DK131</f>
        <v>-90.3799999999992</v>
      </c>
      <c r="T131" s="32">
        <f ca="1">'Module C Corrected'!DL131-'Module C Initial'!DL131</f>
        <v>-59.329999999999927</v>
      </c>
      <c r="U131" s="32">
        <f ca="1">'Module C Corrected'!DM131-'Module C Initial'!DM131</f>
        <v>-109.77999999999884</v>
      </c>
      <c r="V131" s="32">
        <f ca="1">'Module C Corrected'!DN131-'Module C Initial'!DN131</f>
        <v>-50.650000000000546</v>
      </c>
      <c r="W131" s="32">
        <f ca="1">'Module C Corrected'!DO131-'Module C Initial'!DO131</f>
        <v>-198.07999999999811</v>
      </c>
      <c r="X131" s="32">
        <f ca="1">'Module C Corrected'!DP131-'Module C Initial'!DP131</f>
        <v>-92.670000000000073</v>
      </c>
      <c r="Y131" s="32">
        <f ca="1">'Module C Corrected'!DQ131-'Module C Initial'!DQ131</f>
        <v>-30.9399999999996</v>
      </c>
      <c r="Z131" s="32">
        <f ca="1">'Module C Corrected'!DR131-'Module C Initial'!DR131</f>
        <v>-61.130000000000109</v>
      </c>
      <c r="AA131" s="32">
        <f ca="1">'Module C Corrected'!DS131-'Module C Initial'!DS131</f>
        <v>-63.789999999999964</v>
      </c>
      <c r="AB131" s="32">
        <f ca="1">'Module C Corrected'!DT131-'Module C Initial'!DT131</f>
        <v>-60.720000000000255</v>
      </c>
      <c r="AC131" s="31">
        <f ca="1">'Module C Corrected'!DU131-'Module C Initial'!DU131</f>
        <v>-284.91999999999825</v>
      </c>
      <c r="AD131" s="31">
        <f ca="1">'Module C Corrected'!DV131-'Module C Initial'!DV131</f>
        <v>-605.40000000000873</v>
      </c>
      <c r="AE131" s="31">
        <f ca="1">'Module C Corrected'!DW131-'Module C Initial'!DW131</f>
        <v>-328.91999999999825</v>
      </c>
      <c r="AF131" s="31">
        <f ca="1">'Module C Corrected'!DX131-'Module C Initial'!DX131</f>
        <v>-213.15000000000146</v>
      </c>
      <c r="AG131" s="31">
        <f ca="1">'Module C Corrected'!DY131-'Module C Initial'!DY131</f>
        <v>-389.45999999999913</v>
      </c>
      <c r="AH131" s="31">
        <f ca="1">'Module C Corrected'!DZ131-'Module C Initial'!DZ131</f>
        <v>-177.28999999999724</v>
      </c>
      <c r="AI131" s="31">
        <f ca="1">'Module C Corrected'!EA131-'Module C Initial'!EA131</f>
        <v>-684.47000000000116</v>
      </c>
      <c r="AJ131" s="31">
        <f ca="1">'Module C Corrected'!EB131-'Module C Initial'!EB131</f>
        <v>-315.88999999999942</v>
      </c>
      <c r="AK131" s="31">
        <f ca="1">'Module C Corrected'!EC131-'Module C Initial'!EC131</f>
        <v>-104.02000000000044</v>
      </c>
      <c r="AL131" s="31">
        <f ca="1">'Module C Corrected'!ED131-'Module C Initial'!ED131</f>
        <v>-202.77000000000044</v>
      </c>
      <c r="AM131" s="31">
        <f ca="1">'Module C Corrected'!EE131-'Module C Initial'!EE131</f>
        <v>-208.60999999999694</v>
      </c>
      <c r="AN131" s="31">
        <f ca="1">'Module C Corrected'!EF131-'Module C Initial'!EF131</f>
        <v>-195.83000000000175</v>
      </c>
      <c r="AO131" s="32">
        <f t="shared" ca="1" si="60"/>
        <v>-1889.7600000000402</v>
      </c>
      <c r="AP131" s="32">
        <f t="shared" ca="1" si="60"/>
        <v>-4058.6600000000726</v>
      </c>
      <c r="AQ131" s="32">
        <f t="shared" ca="1" si="60"/>
        <v>-2226.850000000044</v>
      </c>
      <c r="AR131" s="32">
        <f t="shared" ca="1" si="59"/>
        <v>-1459.0500000000084</v>
      </c>
      <c r="AS131" s="32">
        <f t="shared" ca="1" si="59"/>
        <v>-2694.9600000000864</v>
      </c>
      <c r="AT131" s="32">
        <f t="shared" ca="1" si="59"/>
        <v>-1240.7700000000141</v>
      </c>
      <c r="AU131" s="32">
        <f t="shared" ca="1" si="58"/>
        <v>-4844.1000000000458</v>
      </c>
      <c r="AV131" s="32">
        <f t="shared" ca="1" si="58"/>
        <v>-2261.9199999999855</v>
      </c>
      <c r="AW131" s="32">
        <f t="shared" ca="1" si="58"/>
        <v>-753.77999999997792</v>
      </c>
      <c r="AX131" s="32">
        <f t="shared" ca="1" si="58"/>
        <v>-1486.5300000000052</v>
      </c>
      <c r="AY131" s="32">
        <f t="shared" ca="1" si="58"/>
        <v>-1548.2099999999946</v>
      </c>
      <c r="AZ131" s="32">
        <f t="shared" ca="1" si="58"/>
        <v>-1470.9599999999764</v>
      </c>
      <c r="BA131" s="31">
        <f t="shared" ca="1" si="56"/>
        <v>-30.56</v>
      </c>
      <c r="BB131" s="31">
        <f t="shared" ca="1" si="34"/>
        <v>-65.760000000000005</v>
      </c>
      <c r="BC131" s="31">
        <f t="shared" ca="1" si="35"/>
        <v>-36.14</v>
      </c>
      <c r="BD131" s="31">
        <f t="shared" ca="1" si="36"/>
        <v>-23.73</v>
      </c>
      <c r="BE131" s="31">
        <f t="shared" ca="1" si="37"/>
        <v>-43.9</v>
      </c>
      <c r="BF131" s="31">
        <f t="shared" ca="1" si="38"/>
        <v>-20.25</v>
      </c>
      <c r="BG131" s="31">
        <f t="shared" ca="1" si="39"/>
        <v>-79.209999999999994</v>
      </c>
      <c r="BH131" s="31">
        <f t="shared" ca="1" si="40"/>
        <v>-37.06</v>
      </c>
      <c r="BI131" s="31">
        <f t="shared" ca="1" si="41"/>
        <v>-12.37</v>
      </c>
      <c r="BJ131" s="31">
        <f t="shared" ca="1" si="42"/>
        <v>-24.45</v>
      </c>
      <c r="BK131" s="31">
        <f t="shared" ca="1" si="43"/>
        <v>-25.51</v>
      </c>
      <c r="BL131" s="31">
        <f t="shared" ca="1" si="44"/>
        <v>-24.28</v>
      </c>
      <c r="BM131" s="32">
        <f t="shared" ca="1" si="57"/>
        <v>-1920.3200000000402</v>
      </c>
      <c r="BN131" s="32">
        <f t="shared" ca="1" si="45"/>
        <v>-4124.4200000000728</v>
      </c>
      <c r="BO131" s="32">
        <f t="shared" ca="1" si="46"/>
        <v>-2262.9900000000439</v>
      </c>
      <c r="BP131" s="32">
        <f t="shared" ca="1" si="47"/>
        <v>-1482.7800000000084</v>
      </c>
      <c r="BQ131" s="32">
        <f t="shared" ca="1" si="48"/>
        <v>-2738.8600000000865</v>
      </c>
      <c r="BR131" s="32">
        <f t="shared" ca="1" si="49"/>
        <v>-1261.0200000000141</v>
      </c>
      <c r="BS131" s="32">
        <f t="shared" ca="1" si="50"/>
        <v>-4923.3100000000459</v>
      </c>
      <c r="BT131" s="32">
        <f t="shared" ca="1" si="51"/>
        <v>-2298.9799999999855</v>
      </c>
      <c r="BU131" s="32">
        <f t="shared" ca="1" si="52"/>
        <v>-766.14999999997792</v>
      </c>
      <c r="BV131" s="32">
        <f t="shared" ca="1" si="53"/>
        <v>-1510.9800000000052</v>
      </c>
      <c r="BW131" s="32">
        <f t="shared" ca="1" si="54"/>
        <v>-1573.7199999999946</v>
      </c>
      <c r="BX131" s="32">
        <f t="shared" ca="1" si="55"/>
        <v>-1495.2399999999764</v>
      </c>
    </row>
    <row r="132" spans="1:76" x14ac:dyDescent="0.25">
      <c r="A132" t="s">
        <v>509</v>
      </c>
      <c r="B132" s="1" t="s">
        <v>24</v>
      </c>
      <c r="C132" t="str">
        <f t="shared" ca="1" si="32"/>
        <v>SD4</v>
      </c>
      <c r="D132" t="str">
        <f t="shared" ca="1" si="33"/>
        <v>Sundance #4</v>
      </c>
      <c r="E132" s="31">
        <f ca="1">'Module C Corrected'!CW132-'Module C Initial'!CW132</f>
        <v>-2067.4899999999907</v>
      </c>
      <c r="F132" s="31">
        <f ca="1">'Module C Corrected'!CX132-'Module C Initial'!CX132</f>
        <v>-3459.8699999998789</v>
      </c>
      <c r="G132" s="31">
        <f ca="1">'Module C Corrected'!CY132-'Module C Initial'!CY132</f>
        <v>-1948.8999999999069</v>
      </c>
      <c r="H132" s="31">
        <f ca="1">'Module C Corrected'!CZ132-'Module C Initial'!CZ132</f>
        <v>-1271.9899999999907</v>
      </c>
      <c r="I132" s="31">
        <f ca="1">'Module C Corrected'!DA132-'Module C Initial'!DA132</f>
        <v>-2278.8400000000838</v>
      </c>
      <c r="J132" s="31">
        <f ca="1">'Module C Corrected'!DB132-'Module C Initial'!DB132</f>
        <v>-1385.9799999999814</v>
      </c>
      <c r="K132" s="31">
        <f ca="1">'Module C Corrected'!DC132-'Module C Initial'!DC132</f>
        <v>-4391.3200000000652</v>
      </c>
      <c r="L132" s="31">
        <f ca="1">'Module C Corrected'!DD132-'Module C Initial'!DD132</f>
        <v>-2154.640000000014</v>
      </c>
      <c r="M132" s="31">
        <f ca="1">'Module C Corrected'!DE132-'Module C Initial'!DE132</f>
        <v>-1053.2800000000279</v>
      </c>
      <c r="N132" s="31">
        <f ca="1">'Module C Corrected'!DF132-'Module C Initial'!DF132</f>
        <v>-1350.960000000021</v>
      </c>
      <c r="O132" s="31">
        <f ca="1">'Module C Corrected'!DG132-'Module C Initial'!DG132</f>
        <v>-1813.359999999986</v>
      </c>
      <c r="P132" s="31">
        <f ca="1">'Module C Corrected'!DH132-'Module C Initial'!DH132</f>
        <v>-1191.4799999999814</v>
      </c>
      <c r="Q132" s="32">
        <f ca="1">'Module C Corrected'!DI132-'Module C Initial'!DI132</f>
        <v>-103.38000000000102</v>
      </c>
      <c r="R132" s="32">
        <f ca="1">'Module C Corrected'!DJ132-'Module C Initial'!DJ132</f>
        <v>-172.98999999999796</v>
      </c>
      <c r="S132" s="32">
        <f ca="1">'Module C Corrected'!DK132-'Module C Initial'!DK132</f>
        <v>-97.440000000000509</v>
      </c>
      <c r="T132" s="32">
        <f ca="1">'Module C Corrected'!DL132-'Module C Initial'!DL132</f>
        <v>-63.600000000000364</v>
      </c>
      <c r="U132" s="32">
        <f ca="1">'Module C Corrected'!DM132-'Module C Initial'!DM132</f>
        <v>-113.95000000000073</v>
      </c>
      <c r="V132" s="32">
        <f ca="1">'Module C Corrected'!DN132-'Module C Initial'!DN132</f>
        <v>-69.299999999999272</v>
      </c>
      <c r="W132" s="32">
        <f ca="1">'Module C Corrected'!DO132-'Module C Initial'!DO132</f>
        <v>-219.56999999999971</v>
      </c>
      <c r="X132" s="32">
        <f ca="1">'Module C Corrected'!DP132-'Module C Initial'!DP132</f>
        <v>-107.73000000000138</v>
      </c>
      <c r="Y132" s="32">
        <f ca="1">'Module C Corrected'!DQ132-'Module C Initial'!DQ132</f>
        <v>-52.659999999999854</v>
      </c>
      <c r="Z132" s="32">
        <f ca="1">'Module C Corrected'!DR132-'Module C Initial'!DR132</f>
        <v>-67.550000000000182</v>
      </c>
      <c r="AA132" s="32">
        <f ca="1">'Module C Corrected'!DS132-'Module C Initial'!DS132</f>
        <v>-90.670000000000073</v>
      </c>
      <c r="AB132" s="32">
        <f ca="1">'Module C Corrected'!DT132-'Module C Initial'!DT132</f>
        <v>-59.579999999999927</v>
      </c>
      <c r="AC132" s="31">
        <f ca="1">'Module C Corrected'!DU132-'Module C Initial'!DU132</f>
        <v>-385.41000000000349</v>
      </c>
      <c r="AD132" s="31">
        <f ca="1">'Module C Corrected'!DV132-'Module C Initial'!DV132</f>
        <v>-636.88999999999942</v>
      </c>
      <c r="AE132" s="31">
        <f ca="1">'Module C Corrected'!DW132-'Module C Initial'!DW132</f>
        <v>-354.63999999999942</v>
      </c>
      <c r="AF132" s="31">
        <f ca="1">'Module C Corrected'!DX132-'Module C Initial'!DX132</f>
        <v>-228.48999999999796</v>
      </c>
      <c r="AG132" s="31">
        <f ca="1">'Module C Corrected'!DY132-'Module C Initial'!DY132</f>
        <v>-404.19999999999709</v>
      </c>
      <c r="AH132" s="31">
        <f ca="1">'Module C Corrected'!DZ132-'Module C Initial'!DZ132</f>
        <v>-242.59999999999854</v>
      </c>
      <c r="AI132" s="31">
        <f ca="1">'Module C Corrected'!EA132-'Module C Initial'!EA132</f>
        <v>-758.72000000000116</v>
      </c>
      <c r="AJ132" s="31">
        <f ca="1">'Module C Corrected'!EB132-'Module C Initial'!EB132</f>
        <v>-367.23999999999796</v>
      </c>
      <c r="AK132" s="31">
        <f ca="1">'Module C Corrected'!EC132-'Module C Initial'!EC132</f>
        <v>-177.06000000000131</v>
      </c>
      <c r="AL132" s="31">
        <f ca="1">'Module C Corrected'!ED132-'Module C Initial'!ED132</f>
        <v>-224.04999999999927</v>
      </c>
      <c r="AM132" s="31">
        <f ca="1">'Module C Corrected'!EE132-'Module C Initial'!EE132</f>
        <v>-296.5</v>
      </c>
      <c r="AN132" s="31">
        <f ca="1">'Module C Corrected'!EF132-'Module C Initial'!EF132</f>
        <v>-192.11999999999898</v>
      </c>
      <c r="AO132" s="32">
        <f t="shared" ca="1" si="60"/>
        <v>-2556.2799999999952</v>
      </c>
      <c r="AP132" s="32">
        <f t="shared" ca="1" si="60"/>
        <v>-4269.7499999998763</v>
      </c>
      <c r="AQ132" s="32">
        <f t="shared" ca="1" si="60"/>
        <v>-2400.9799999999068</v>
      </c>
      <c r="AR132" s="32">
        <f t="shared" ca="1" si="59"/>
        <v>-1564.079999999989</v>
      </c>
      <c r="AS132" s="32">
        <f t="shared" ca="1" si="59"/>
        <v>-2796.9900000000816</v>
      </c>
      <c r="AT132" s="32">
        <f t="shared" ca="1" si="59"/>
        <v>-1697.8799999999792</v>
      </c>
      <c r="AU132" s="32">
        <f t="shared" ca="1" si="58"/>
        <v>-5369.6100000000661</v>
      </c>
      <c r="AV132" s="32">
        <f t="shared" ca="1" si="58"/>
        <v>-2629.6100000000133</v>
      </c>
      <c r="AW132" s="32">
        <f t="shared" ca="1" si="58"/>
        <v>-1283.0000000000291</v>
      </c>
      <c r="AX132" s="32">
        <f t="shared" ref="AX132:AZ195" ca="1" si="61">N132+Z132+AL132</f>
        <v>-1642.5600000000204</v>
      </c>
      <c r="AY132" s="32">
        <f t="shared" ca="1" si="61"/>
        <v>-2200.5299999999861</v>
      </c>
      <c r="AZ132" s="32">
        <f t="shared" ca="1" si="61"/>
        <v>-1443.1799999999803</v>
      </c>
      <c r="BA132" s="31">
        <f t="shared" ca="1" si="56"/>
        <v>-41.34</v>
      </c>
      <c r="BB132" s="31">
        <f t="shared" ca="1" si="34"/>
        <v>-69.180000000000007</v>
      </c>
      <c r="BC132" s="31">
        <f t="shared" ca="1" si="35"/>
        <v>-38.97</v>
      </c>
      <c r="BD132" s="31">
        <f t="shared" ca="1" si="36"/>
        <v>-25.43</v>
      </c>
      <c r="BE132" s="31">
        <f t="shared" ca="1" si="37"/>
        <v>-45.57</v>
      </c>
      <c r="BF132" s="31">
        <f t="shared" ca="1" si="38"/>
        <v>-27.71</v>
      </c>
      <c r="BG132" s="31">
        <f t="shared" ca="1" si="39"/>
        <v>-87.81</v>
      </c>
      <c r="BH132" s="31">
        <f t="shared" ca="1" si="40"/>
        <v>-43.08</v>
      </c>
      <c r="BI132" s="31">
        <f t="shared" ca="1" si="41"/>
        <v>-21.06</v>
      </c>
      <c r="BJ132" s="31">
        <f t="shared" ca="1" si="42"/>
        <v>-27.01</v>
      </c>
      <c r="BK132" s="31">
        <f t="shared" ca="1" si="43"/>
        <v>-36.26</v>
      </c>
      <c r="BL132" s="31">
        <f t="shared" ca="1" si="44"/>
        <v>-23.82</v>
      </c>
      <c r="BM132" s="32">
        <f t="shared" ca="1" si="57"/>
        <v>-2597.6199999999953</v>
      </c>
      <c r="BN132" s="32">
        <f t="shared" ca="1" si="45"/>
        <v>-4338.9299999998766</v>
      </c>
      <c r="BO132" s="32">
        <f t="shared" ca="1" si="46"/>
        <v>-2439.9499999999066</v>
      </c>
      <c r="BP132" s="32">
        <f t="shared" ca="1" si="47"/>
        <v>-1589.5099999999891</v>
      </c>
      <c r="BQ132" s="32">
        <f t="shared" ca="1" si="48"/>
        <v>-2842.5600000000818</v>
      </c>
      <c r="BR132" s="32">
        <f t="shared" ca="1" si="49"/>
        <v>-1725.5899999999792</v>
      </c>
      <c r="BS132" s="32">
        <f t="shared" ca="1" si="50"/>
        <v>-5457.4200000000665</v>
      </c>
      <c r="BT132" s="32">
        <f t="shared" ca="1" si="51"/>
        <v>-2672.6900000000132</v>
      </c>
      <c r="BU132" s="32">
        <f t="shared" ca="1" si="52"/>
        <v>-1304.060000000029</v>
      </c>
      <c r="BV132" s="32">
        <f t="shared" ca="1" si="53"/>
        <v>-1669.5700000000204</v>
      </c>
      <c r="BW132" s="32">
        <f t="shared" ca="1" si="54"/>
        <v>-2236.7899999999863</v>
      </c>
      <c r="BX132" s="32">
        <f t="shared" ca="1" si="55"/>
        <v>-1466.9999999999802</v>
      </c>
    </row>
    <row r="133" spans="1:76" x14ac:dyDescent="0.25">
      <c r="A133" t="s">
        <v>510</v>
      </c>
      <c r="B133" s="1" t="s">
        <v>28</v>
      </c>
      <c r="C133" t="str">
        <f t="shared" ref="C133:C155" ca="1" si="62">VLOOKUP($B133,LocationLookup,2,FALSE)</f>
        <v>SD5</v>
      </c>
      <c r="D133" t="str">
        <f t="shared" ref="D133:D155" ca="1" si="63">VLOOKUP($C133,LossFactorLookup,2,FALSE)</f>
        <v>Sundance #5</v>
      </c>
      <c r="E133" s="31">
        <f ca="1">'Module C Corrected'!CW133-'Module C Initial'!CW133</f>
        <v>-831.90000000002328</v>
      </c>
      <c r="F133" s="31">
        <f ca="1">'Module C Corrected'!CX133-'Module C Initial'!CX133</f>
        <v>-1587.2399999999907</v>
      </c>
      <c r="G133" s="31">
        <f ca="1">'Module C Corrected'!CY133-'Module C Initial'!CY133</f>
        <v>-1257.2999999999302</v>
      </c>
      <c r="H133" s="31">
        <f ca="1">'Module C Corrected'!CZ133-'Module C Initial'!CZ133</f>
        <v>-661.57000000000698</v>
      </c>
      <c r="I133" s="31">
        <f ca="1">'Module C Corrected'!DA133-'Module C Initial'!DA133</f>
        <v>-973.51000000000931</v>
      </c>
      <c r="J133" s="31">
        <f ca="1">'Module C Corrected'!DB133-'Module C Initial'!DB133</f>
        <v>-728.52000000001863</v>
      </c>
      <c r="K133" s="31">
        <f ca="1">'Module C Corrected'!DC133-'Module C Initial'!DC133</f>
        <v>-1652.25</v>
      </c>
      <c r="L133" s="31">
        <f ca="1">'Module C Corrected'!DD133-'Module C Initial'!DD133</f>
        <v>-1147.1700000000419</v>
      </c>
      <c r="M133" s="31">
        <f ca="1">'Module C Corrected'!DE133-'Module C Initial'!DE133</f>
        <v>-576.52000000001863</v>
      </c>
      <c r="N133" s="31">
        <f ca="1">'Module C Corrected'!DF133-'Module C Initial'!DF133</f>
        <v>-737.8300000000163</v>
      </c>
      <c r="O133" s="31">
        <f ca="1">'Module C Corrected'!DG133-'Module C Initial'!DG133</f>
        <v>-1026.7900000000373</v>
      </c>
      <c r="P133" s="31">
        <f ca="1">'Module C Corrected'!DH133-'Module C Initial'!DH133</f>
        <v>-727.51000000000931</v>
      </c>
      <c r="Q133" s="32">
        <f ca="1">'Module C Corrected'!DI133-'Module C Initial'!DI133</f>
        <v>-41.599999999998545</v>
      </c>
      <c r="R133" s="32">
        <f ca="1">'Module C Corrected'!DJ133-'Module C Initial'!DJ133</f>
        <v>-79.360000000000582</v>
      </c>
      <c r="S133" s="32">
        <f ca="1">'Module C Corrected'!DK133-'Module C Initial'!DK133</f>
        <v>-62.860000000000582</v>
      </c>
      <c r="T133" s="32">
        <f ca="1">'Module C Corrected'!DL133-'Module C Initial'!DL133</f>
        <v>-33.079999999999927</v>
      </c>
      <c r="U133" s="32">
        <f ca="1">'Module C Corrected'!DM133-'Module C Initial'!DM133</f>
        <v>-48.680000000000291</v>
      </c>
      <c r="V133" s="32">
        <f ca="1">'Module C Corrected'!DN133-'Module C Initial'!DN133</f>
        <v>-36.430000000000291</v>
      </c>
      <c r="W133" s="32">
        <f ca="1">'Module C Corrected'!DO133-'Module C Initial'!DO133</f>
        <v>-82.610000000000582</v>
      </c>
      <c r="X133" s="32">
        <f ca="1">'Module C Corrected'!DP133-'Module C Initial'!DP133</f>
        <v>-57.359999999998763</v>
      </c>
      <c r="Y133" s="32">
        <f ca="1">'Module C Corrected'!DQ133-'Module C Initial'!DQ133</f>
        <v>-28.830000000000837</v>
      </c>
      <c r="Z133" s="32">
        <f ca="1">'Module C Corrected'!DR133-'Module C Initial'!DR133</f>
        <v>-36.890000000000327</v>
      </c>
      <c r="AA133" s="32">
        <f ca="1">'Module C Corrected'!DS133-'Module C Initial'!DS133</f>
        <v>-51.329999999999927</v>
      </c>
      <c r="AB133" s="32">
        <f ca="1">'Module C Corrected'!DT133-'Module C Initial'!DT133</f>
        <v>-36.380000000000109</v>
      </c>
      <c r="AC133" s="31">
        <f ca="1">'Module C Corrected'!DU133-'Module C Initial'!DU133</f>
        <v>-155.08000000000175</v>
      </c>
      <c r="AD133" s="31">
        <f ca="1">'Module C Corrected'!DV133-'Module C Initial'!DV133</f>
        <v>-292.18000000000757</v>
      </c>
      <c r="AE133" s="31">
        <f ca="1">'Module C Corrected'!DW133-'Module C Initial'!DW133</f>
        <v>-228.79000000000087</v>
      </c>
      <c r="AF133" s="31">
        <f ca="1">'Module C Corrected'!DX133-'Module C Initial'!DX133</f>
        <v>-118.83999999999651</v>
      </c>
      <c r="AG133" s="31">
        <f ca="1">'Module C Corrected'!DY133-'Module C Initial'!DY133</f>
        <v>-172.66999999999825</v>
      </c>
      <c r="AH133" s="31">
        <f ca="1">'Module C Corrected'!DZ133-'Module C Initial'!DZ133</f>
        <v>-127.52000000000407</v>
      </c>
      <c r="AI133" s="31">
        <f ca="1">'Module C Corrected'!EA133-'Module C Initial'!EA133</f>
        <v>-285.47999999999593</v>
      </c>
      <c r="AJ133" s="31">
        <f ca="1">'Module C Corrected'!EB133-'Module C Initial'!EB133</f>
        <v>-195.52999999999884</v>
      </c>
      <c r="AK133" s="31">
        <f ca="1">'Module C Corrected'!EC133-'Module C Initial'!EC133</f>
        <v>-96.909999999999854</v>
      </c>
      <c r="AL133" s="31">
        <f ca="1">'Module C Corrected'!ED133-'Module C Initial'!ED133</f>
        <v>-122.37000000000262</v>
      </c>
      <c r="AM133" s="31">
        <f ca="1">'Module C Corrected'!EE133-'Module C Initial'!EE133</f>
        <v>-167.89000000000669</v>
      </c>
      <c r="AN133" s="31">
        <f ca="1">'Module C Corrected'!EF133-'Module C Initial'!EF133</f>
        <v>-117.31000000000131</v>
      </c>
      <c r="AO133" s="32">
        <f t="shared" ca="1" si="60"/>
        <v>-1028.5800000000236</v>
      </c>
      <c r="AP133" s="32">
        <f t="shared" ca="1" si="60"/>
        <v>-1958.7799999999988</v>
      </c>
      <c r="AQ133" s="32">
        <f t="shared" ca="1" si="60"/>
        <v>-1548.9499999999316</v>
      </c>
      <c r="AR133" s="32">
        <f t="shared" ca="1" si="59"/>
        <v>-813.49000000000342</v>
      </c>
      <c r="AS133" s="32">
        <f t="shared" ca="1" si="59"/>
        <v>-1194.8600000000079</v>
      </c>
      <c r="AT133" s="32">
        <f t="shared" ca="1" si="59"/>
        <v>-892.47000000002299</v>
      </c>
      <c r="AU133" s="32">
        <f t="shared" ca="1" si="59"/>
        <v>-2020.3399999999965</v>
      </c>
      <c r="AV133" s="32">
        <f t="shared" ca="1" si="59"/>
        <v>-1400.0600000000395</v>
      </c>
      <c r="AW133" s="32">
        <f t="shared" ca="1" si="59"/>
        <v>-702.26000000001932</v>
      </c>
      <c r="AX133" s="32">
        <f t="shared" ca="1" si="61"/>
        <v>-897.09000000001924</v>
      </c>
      <c r="AY133" s="32">
        <f t="shared" ca="1" si="61"/>
        <v>-1246.0100000000439</v>
      </c>
      <c r="AZ133" s="32">
        <f t="shared" ca="1" si="61"/>
        <v>-881.20000000001073</v>
      </c>
      <c r="BA133" s="31">
        <f t="shared" ca="1" si="56"/>
        <v>-16.63</v>
      </c>
      <c r="BB133" s="31">
        <f t="shared" ref="BB133:BB155" ca="1" si="64">ROUND(F133*BB$3,2)</f>
        <v>-31.74</v>
      </c>
      <c r="BC133" s="31">
        <f t="shared" ref="BC133:BC155" ca="1" si="65">ROUND(G133*BC$3,2)</f>
        <v>-25.14</v>
      </c>
      <c r="BD133" s="31">
        <f t="shared" ref="BD133:BD155" ca="1" si="66">ROUND(H133*BD$3,2)</f>
        <v>-13.23</v>
      </c>
      <c r="BE133" s="31">
        <f t="shared" ref="BE133:BE155" ca="1" si="67">ROUND(I133*BE$3,2)</f>
        <v>-19.47</v>
      </c>
      <c r="BF133" s="31">
        <f t="shared" ref="BF133:BF155" ca="1" si="68">ROUND(J133*BF$3,2)</f>
        <v>-14.57</v>
      </c>
      <c r="BG133" s="31">
        <f t="shared" ref="BG133:BG155" ca="1" si="69">ROUND(K133*BG$3,2)</f>
        <v>-33.04</v>
      </c>
      <c r="BH133" s="31">
        <f t="shared" ref="BH133:BH155" ca="1" si="70">ROUND(L133*BH$3,2)</f>
        <v>-22.94</v>
      </c>
      <c r="BI133" s="31">
        <f t="shared" ref="BI133:BI155" ca="1" si="71">ROUND(M133*BI$3,2)</f>
        <v>-11.53</v>
      </c>
      <c r="BJ133" s="31">
        <f t="shared" ref="BJ133:BJ155" ca="1" si="72">ROUND(N133*BJ$3,2)</f>
        <v>-14.75</v>
      </c>
      <c r="BK133" s="31">
        <f t="shared" ref="BK133:BK155" ca="1" si="73">ROUND(O133*BK$3,2)</f>
        <v>-20.53</v>
      </c>
      <c r="BL133" s="31">
        <f t="shared" ref="BL133:BL155" ca="1" si="74">ROUND(P133*BL$3,2)</f>
        <v>-14.55</v>
      </c>
      <c r="BM133" s="32">
        <f t="shared" ca="1" si="57"/>
        <v>-1045.2100000000237</v>
      </c>
      <c r="BN133" s="32">
        <f t="shared" ref="BN133:BN155" ca="1" si="75">AP133+BB133</f>
        <v>-1990.5199999999988</v>
      </c>
      <c r="BO133" s="32">
        <f t="shared" ref="BO133:BO155" ca="1" si="76">AQ133+BC133</f>
        <v>-1574.0899999999317</v>
      </c>
      <c r="BP133" s="32">
        <f t="shared" ref="BP133:BP155" ca="1" si="77">AR133+BD133</f>
        <v>-826.72000000000344</v>
      </c>
      <c r="BQ133" s="32">
        <f t="shared" ref="BQ133:BQ155" ca="1" si="78">AS133+BE133</f>
        <v>-1214.3300000000079</v>
      </c>
      <c r="BR133" s="32">
        <f t="shared" ref="BR133:BR155" ca="1" si="79">AT133+BF133</f>
        <v>-907.04000000002304</v>
      </c>
      <c r="BS133" s="32">
        <f t="shared" ref="BS133:BS155" ca="1" si="80">AU133+BG133</f>
        <v>-2053.3799999999965</v>
      </c>
      <c r="BT133" s="32">
        <f t="shared" ref="BT133:BT155" ca="1" si="81">AV133+BH133</f>
        <v>-1423.0000000000396</v>
      </c>
      <c r="BU133" s="32">
        <f t="shared" ref="BU133:BU155" ca="1" si="82">AW133+BI133</f>
        <v>-713.79000000001929</v>
      </c>
      <c r="BV133" s="32">
        <f t="shared" ref="BV133:BV155" ca="1" si="83">AX133+BJ133</f>
        <v>-911.84000000001924</v>
      </c>
      <c r="BW133" s="32">
        <f t="shared" ref="BW133:BW155" ca="1" si="84">AY133+BK133</f>
        <v>-1266.5400000000438</v>
      </c>
      <c r="BX133" s="32">
        <f t="shared" ref="BX133:BX155" ca="1" si="85">AZ133+BL133</f>
        <v>-895.75000000001069</v>
      </c>
    </row>
    <row r="134" spans="1:76" x14ac:dyDescent="0.25">
      <c r="A134" t="s">
        <v>510</v>
      </c>
      <c r="B134" s="1" t="s">
        <v>29</v>
      </c>
      <c r="C134" t="str">
        <f t="shared" ca="1" si="62"/>
        <v>SD6</v>
      </c>
      <c r="D134" t="str">
        <f t="shared" ca="1" si="63"/>
        <v>Sundance #6</v>
      </c>
      <c r="E134" s="31">
        <f ca="1">'Module C Corrected'!CW134-'Module C Initial'!CW134</f>
        <v>1212.3499999999767</v>
      </c>
      <c r="F134" s="31">
        <f ca="1">'Module C Corrected'!CX134-'Module C Initial'!CX134</f>
        <v>2198.1000000000931</v>
      </c>
      <c r="G134" s="31">
        <f ca="1">'Module C Corrected'!CY134-'Module C Initial'!CY134</f>
        <v>1005.9599999999627</v>
      </c>
      <c r="H134" s="31">
        <f ca="1">'Module C Corrected'!CZ134-'Module C Initial'!CZ134</f>
        <v>650.69000000000233</v>
      </c>
      <c r="I134" s="31">
        <f ca="1">'Module C Corrected'!DA134-'Module C Initial'!DA134</f>
        <v>341.79999999998836</v>
      </c>
      <c r="J134" s="31">
        <f ca="1">'Module C Corrected'!DB134-'Module C Initial'!DB134</f>
        <v>0</v>
      </c>
      <c r="K134" s="31">
        <f ca="1">'Module C Corrected'!DC134-'Module C Initial'!DC134</f>
        <v>1504.3999999999069</v>
      </c>
      <c r="L134" s="31">
        <f ca="1">'Module C Corrected'!DD134-'Module C Initial'!DD134</f>
        <v>677.64999999996508</v>
      </c>
      <c r="M134" s="31">
        <f ca="1">'Module C Corrected'!DE134-'Module C Initial'!DE134</f>
        <v>637.64000000001397</v>
      </c>
      <c r="N134" s="31">
        <f ca="1">'Module C Corrected'!DF134-'Module C Initial'!DF134</f>
        <v>694.59000000002561</v>
      </c>
      <c r="O134" s="31">
        <f ca="1">'Module C Corrected'!DG134-'Module C Initial'!DG134</f>
        <v>790.71999999997206</v>
      </c>
      <c r="P134" s="31">
        <f ca="1">'Module C Corrected'!DH134-'Module C Initial'!DH134</f>
        <v>752.86999999999534</v>
      </c>
      <c r="Q134" s="32">
        <f ca="1">'Module C Corrected'!DI134-'Module C Initial'!DI134</f>
        <v>60.619999999998981</v>
      </c>
      <c r="R134" s="32">
        <f ca="1">'Module C Corrected'!DJ134-'Module C Initial'!DJ134</f>
        <v>109.91000000000349</v>
      </c>
      <c r="S134" s="32">
        <f ca="1">'Module C Corrected'!DK134-'Module C Initial'!DK134</f>
        <v>50.300000000001091</v>
      </c>
      <c r="T134" s="32">
        <f ca="1">'Module C Corrected'!DL134-'Module C Initial'!DL134</f>
        <v>32.530000000000655</v>
      </c>
      <c r="U134" s="32">
        <f ca="1">'Module C Corrected'!DM134-'Module C Initial'!DM134</f>
        <v>17.090000000000146</v>
      </c>
      <c r="V134" s="32">
        <f ca="1">'Module C Corrected'!DN134-'Module C Initial'!DN134</f>
        <v>0</v>
      </c>
      <c r="W134" s="32">
        <f ca="1">'Module C Corrected'!DO134-'Module C Initial'!DO134</f>
        <v>75.220000000001164</v>
      </c>
      <c r="X134" s="32">
        <f ca="1">'Module C Corrected'!DP134-'Module C Initial'!DP134</f>
        <v>33.889999999999418</v>
      </c>
      <c r="Y134" s="32">
        <f ca="1">'Module C Corrected'!DQ134-'Module C Initial'!DQ134</f>
        <v>31.8799999999992</v>
      </c>
      <c r="Z134" s="32">
        <f ca="1">'Module C Corrected'!DR134-'Module C Initial'!DR134</f>
        <v>34.729999999999563</v>
      </c>
      <c r="AA134" s="32">
        <f ca="1">'Module C Corrected'!DS134-'Module C Initial'!DS134</f>
        <v>39.539999999999054</v>
      </c>
      <c r="AB134" s="32">
        <f ca="1">'Module C Corrected'!DT134-'Module C Initial'!DT134</f>
        <v>37.649999999999636</v>
      </c>
      <c r="AC134" s="31">
        <f ca="1">'Module C Corrected'!DU134-'Module C Initial'!DU134</f>
        <v>226</v>
      </c>
      <c r="AD134" s="31">
        <f ca="1">'Module C Corrected'!DV134-'Module C Initial'!DV134</f>
        <v>404.61999999999534</v>
      </c>
      <c r="AE134" s="31">
        <f ca="1">'Module C Corrected'!DW134-'Module C Initial'!DW134</f>
        <v>183.04999999999563</v>
      </c>
      <c r="AF134" s="31">
        <f ca="1">'Module C Corrected'!DX134-'Module C Initial'!DX134</f>
        <v>116.87999999999738</v>
      </c>
      <c r="AG134" s="31">
        <f ca="1">'Module C Corrected'!DY134-'Module C Initial'!DY134</f>
        <v>60.620000000002619</v>
      </c>
      <c r="AH134" s="31">
        <f ca="1">'Module C Corrected'!DZ134-'Module C Initial'!DZ134</f>
        <v>0</v>
      </c>
      <c r="AI134" s="31">
        <f ca="1">'Module C Corrected'!EA134-'Module C Initial'!EA134</f>
        <v>259.91999999999825</v>
      </c>
      <c r="AJ134" s="31">
        <f ca="1">'Module C Corrected'!EB134-'Module C Initial'!EB134</f>
        <v>115.5</v>
      </c>
      <c r="AK134" s="31">
        <f ca="1">'Module C Corrected'!EC134-'Module C Initial'!EC134</f>
        <v>107.19000000000233</v>
      </c>
      <c r="AL134" s="31">
        <f ca="1">'Module C Corrected'!ED134-'Module C Initial'!ED134</f>
        <v>115.18999999999869</v>
      </c>
      <c r="AM134" s="31">
        <f ca="1">'Module C Corrected'!EE134-'Module C Initial'!EE134</f>
        <v>129.28999999999724</v>
      </c>
      <c r="AN134" s="31">
        <f ca="1">'Module C Corrected'!EF134-'Module C Initial'!EF134</f>
        <v>121.40000000000146</v>
      </c>
      <c r="AO134" s="32">
        <f t="shared" ca="1" si="60"/>
        <v>1498.9699999999757</v>
      </c>
      <c r="AP134" s="32">
        <f t="shared" ca="1" si="60"/>
        <v>2712.630000000092</v>
      </c>
      <c r="AQ134" s="32">
        <f t="shared" ca="1" si="60"/>
        <v>1239.3099999999595</v>
      </c>
      <c r="AR134" s="32">
        <f t="shared" ca="1" si="59"/>
        <v>800.10000000000036</v>
      </c>
      <c r="AS134" s="32">
        <f t="shared" ca="1" si="59"/>
        <v>419.50999999999112</v>
      </c>
      <c r="AT134" s="32">
        <f t="shared" ca="1" si="59"/>
        <v>0</v>
      </c>
      <c r="AU134" s="32">
        <f t="shared" ca="1" si="59"/>
        <v>1839.5399999999063</v>
      </c>
      <c r="AV134" s="32">
        <f t="shared" ca="1" si="59"/>
        <v>827.03999999996449</v>
      </c>
      <c r="AW134" s="32">
        <f t="shared" ca="1" si="59"/>
        <v>776.7100000000155</v>
      </c>
      <c r="AX134" s="32">
        <f t="shared" ca="1" si="61"/>
        <v>844.51000000002387</v>
      </c>
      <c r="AY134" s="32">
        <f t="shared" ca="1" si="61"/>
        <v>959.54999999996835</v>
      </c>
      <c r="AZ134" s="32">
        <f t="shared" ca="1" si="61"/>
        <v>911.91999999999643</v>
      </c>
      <c r="BA134" s="31">
        <f t="shared" ref="BA134:BA155" ca="1" si="86">ROUND(E134*BA$3,2)</f>
        <v>24.24</v>
      </c>
      <c r="BB134" s="31">
        <f t="shared" ca="1" si="64"/>
        <v>43.95</v>
      </c>
      <c r="BC134" s="31">
        <f t="shared" ca="1" si="65"/>
        <v>20.11</v>
      </c>
      <c r="BD134" s="31">
        <f t="shared" ca="1" si="66"/>
        <v>13.01</v>
      </c>
      <c r="BE134" s="31">
        <f t="shared" ca="1" si="67"/>
        <v>6.83</v>
      </c>
      <c r="BF134" s="31">
        <f t="shared" ca="1" si="68"/>
        <v>0</v>
      </c>
      <c r="BG134" s="31">
        <f t="shared" ca="1" si="69"/>
        <v>30.08</v>
      </c>
      <c r="BH134" s="31">
        <f t="shared" ca="1" si="70"/>
        <v>13.55</v>
      </c>
      <c r="BI134" s="31">
        <f t="shared" ca="1" si="71"/>
        <v>12.75</v>
      </c>
      <c r="BJ134" s="31">
        <f t="shared" ca="1" si="72"/>
        <v>13.89</v>
      </c>
      <c r="BK134" s="31">
        <f t="shared" ca="1" si="73"/>
        <v>15.81</v>
      </c>
      <c r="BL134" s="31">
        <f t="shared" ca="1" si="74"/>
        <v>15.05</v>
      </c>
      <c r="BM134" s="32">
        <f t="shared" ref="BM134:BM155" ca="1" si="87">AO134+BA134</f>
        <v>1523.2099999999757</v>
      </c>
      <c r="BN134" s="32">
        <f t="shared" ca="1" si="75"/>
        <v>2756.5800000000918</v>
      </c>
      <c r="BO134" s="32">
        <f t="shared" ca="1" si="76"/>
        <v>1259.4199999999594</v>
      </c>
      <c r="BP134" s="32">
        <f t="shared" ca="1" si="77"/>
        <v>813.11000000000035</v>
      </c>
      <c r="BQ134" s="32">
        <f t="shared" ca="1" si="78"/>
        <v>426.33999999999111</v>
      </c>
      <c r="BR134" s="32">
        <f t="shared" ca="1" si="79"/>
        <v>0</v>
      </c>
      <c r="BS134" s="32">
        <f t="shared" ca="1" si="80"/>
        <v>1869.6199999999062</v>
      </c>
      <c r="BT134" s="32">
        <f t="shared" ca="1" si="81"/>
        <v>840.58999999996445</v>
      </c>
      <c r="BU134" s="32">
        <f t="shared" ca="1" si="82"/>
        <v>789.4600000000155</v>
      </c>
      <c r="BV134" s="32">
        <f t="shared" ca="1" si="83"/>
        <v>858.40000000002385</v>
      </c>
      <c r="BW134" s="32">
        <f t="shared" ca="1" si="84"/>
        <v>975.3599999999683</v>
      </c>
      <c r="BX134" s="32">
        <f t="shared" ca="1" si="85"/>
        <v>926.96999999999639</v>
      </c>
    </row>
    <row r="135" spans="1:76" x14ac:dyDescent="0.25">
      <c r="A135" t="s">
        <v>462</v>
      </c>
      <c r="B135" s="1" t="s">
        <v>30</v>
      </c>
      <c r="C135" t="str">
        <f t="shared" ca="1" si="62"/>
        <v>SH1</v>
      </c>
      <c r="D135" t="str">
        <f t="shared" ca="1" si="63"/>
        <v>Sheerness #1</v>
      </c>
      <c r="E135" s="31">
        <f ca="1">'Module C Corrected'!CW135-'Module C Initial'!CW135</f>
        <v>4113.3099999999977</v>
      </c>
      <c r="F135" s="31">
        <f ca="1">'Module C Corrected'!CX135-'Module C Initial'!CX135</f>
        <v>10949.469999999972</v>
      </c>
      <c r="G135" s="31">
        <f ca="1">'Module C Corrected'!CY135-'Module C Initial'!CY135</f>
        <v>5131.4400000000023</v>
      </c>
      <c r="H135" s="31">
        <f ca="1">'Module C Corrected'!CZ135-'Module C Initial'!CZ135</f>
        <v>3143.640000000014</v>
      </c>
      <c r="I135" s="31">
        <f ca="1">'Module C Corrected'!DA135-'Module C Initial'!DA135</f>
        <v>6521.7699999999604</v>
      </c>
      <c r="J135" s="31">
        <f ca="1">'Module C Corrected'!DB135-'Module C Initial'!DB135</f>
        <v>4028.1700000000128</v>
      </c>
      <c r="K135" s="31">
        <f ca="1">'Module C Corrected'!DC135-'Module C Initial'!DC135</f>
        <v>12194.480000000098</v>
      </c>
      <c r="L135" s="31">
        <f ca="1">'Module C Corrected'!DD135-'Module C Initial'!DD135</f>
        <v>5795.6800000000512</v>
      </c>
      <c r="M135" s="31">
        <f ca="1">'Module C Corrected'!DE135-'Module C Initial'!DE135</f>
        <v>2873.7999999999884</v>
      </c>
      <c r="N135" s="31">
        <f ca="1">'Module C Corrected'!DF135-'Module C Initial'!DF135</f>
        <v>3363.7799999999988</v>
      </c>
      <c r="O135" s="31">
        <f ca="1">'Module C Corrected'!DG135-'Module C Initial'!DG135</f>
        <v>4504.2200000000303</v>
      </c>
      <c r="P135" s="31">
        <f ca="1">'Module C Corrected'!DH135-'Module C Initial'!DH135</f>
        <v>3148.3300000000163</v>
      </c>
      <c r="Q135" s="32">
        <f ca="1">'Module C Corrected'!DI135-'Module C Initial'!DI135</f>
        <v>205.67000000000007</v>
      </c>
      <c r="R135" s="32">
        <f ca="1">'Module C Corrected'!DJ135-'Module C Initial'!DJ135</f>
        <v>547.46999999999753</v>
      </c>
      <c r="S135" s="32">
        <f ca="1">'Module C Corrected'!DK135-'Module C Initial'!DK135</f>
        <v>256.57000000000153</v>
      </c>
      <c r="T135" s="32">
        <f ca="1">'Module C Corrected'!DL135-'Module C Initial'!DL135</f>
        <v>157.18000000000029</v>
      </c>
      <c r="U135" s="32">
        <f ca="1">'Module C Corrected'!DM135-'Module C Initial'!DM135</f>
        <v>326.07999999999811</v>
      </c>
      <c r="V135" s="32">
        <f ca="1">'Module C Corrected'!DN135-'Module C Initial'!DN135</f>
        <v>201.40999999999985</v>
      </c>
      <c r="W135" s="32">
        <f ca="1">'Module C Corrected'!DO135-'Module C Initial'!DO135</f>
        <v>609.72000000000116</v>
      </c>
      <c r="X135" s="32">
        <f ca="1">'Module C Corrected'!DP135-'Module C Initial'!DP135</f>
        <v>289.77999999999884</v>
      </c>
      <c r="Y135" s="32">
        <f ca="1">'Module C Corrected'!DQ135-'Module C Initial'!DQ135</f>
        <v>143.69000000000051</v>
      </c>
      <c r="Z135" s="32">
        <f ca="1">'Module C Corrected'!DR135-'Module C Initial'!DR135</f>
        <v>168.18999999999869</v>
      </c>
      <c r="AA135" s="32">
        <f ca="1">'Module C Corrected'!DS135-'Module C Initial'!DS135</f>
        <v>225.20999999999913</v>
      </c>
      <c r="AB135" s="32">
        <f ca="1">'Module C Corrected'!DT135-'Module C Initial'!DT135</f>
        <v>157.42000000000007</v>
      </c>
      <c r="AC135" s="31">
        <f ca="1">'Module C Corrected'!DU135-'Module C Initial'!DU135</f>
        <v>766.77999999999884</v>
      </c>
      <c r="AD135" s="31">
        <f ca="1">'Module C Corrected'!DV135-'Module C Initial'!DV135</f>
        <v>2015.570000000007</v>
      </c>
      <c r="AE135" s="31">
        <f ca="1">'Module C Corrected'!DW135-'Module C Initial'!DW135</f>
        <v>933.7699999999968</v>
      </c>
      <c r="AF135" s="31">
        <f ca="1">'Module C Corrected'!DX135-'Module C Initial'!DX135</f>
        <v>564.70999999999913</v>
      </c>
      <c r="AG135" s="31">
        <f ca="1">'Module C Corrected'!DY135-'Module C Initial'!DY135</f>
        <v>1156.7900000000009</v>
      </c>
      <c r="AH135" s="31">
        <f ca="1">'Module C Corrected'!DZ135-'Module C Initial'!DZ135</f>
        <v>705.08000000000175</v>
      </c>
      <c r="AI135" s="31">
        <f ca="1">'Module C Corrected'!EA135-'Module C Initial'!EA135</f>
        <v>2106.929999999993</v>
      </c>
      <c r="AJ135" s="31">
        <f ca="1">'Module C Corrected'!EB135-'Module C Initial'!EB135</f>
        <v>987.83000000000175</v>
      </c>
      <c r="AK135" s="31">
        <f ca="1">'Module C Corrected'!EC135-'Module C Initial'!EC135</f>
        <v>483.10000000000218</v>
      </c>
      <c r="AL135" s="31">
        <f ca="1">'Module C Corrected'!ED135-'Module C Initial'!ED135</f>
        <v>557.86999999999534</v>
      </c>
      <c r="AM135" s="31">
        <f ca="1">'Module C Corrected'!EE135-'Module C Initial'!EE135</f>
        <v>736.4800000000032</v>
      </c>
      <c r="AN135" s="31">
        <f ca="1">'Module C Corrected'!EF135-'Module C Initial'!EF135</f>
        <v>507.66999999999825</v>
      </c>
      <c r="AO135" s="32">
        <f t="shared" ca="1" si="60"/>
        <v>5085.7599999999966</v>
      </c>
      <c r="AP135" s="32">
        <f t="shared" ca="1" si="60"/>
        <v>13512.509999999977</v>
      </c>
      <c r="AQ135" s="32">
        <f t="shared" ca="1" si="60"/>
        <v>6321.7800000000007</v>
      </c>
      <c r="AR135" s="32">
        <f t="shared" ca="1" si="59"/>
        <v>3865.5300000000134</v>
      </c>
      <c r="AS135" s="32">
        <f t="shared" ca="1" si="59"/>
        <v>8004.6399999999594</v>
      </c>
      <c r="AT135" s="32">
        <f t="shared" ca="1" si="59"/>
        <v>4934.6600000000144</v>
      </c>
      <c r="AU135" s="32">
        <f t="shared" ca="1" si="59"/>
        <v>14911.130000000092</v>
      </c>
      <c r="AV135" s="32">
        <f t="shared" ca="1" si="59"/>
        <v>7073.2900000000518</v>
      </c>
      <c r="AW135" s="32">
        <f t="shared" ca="1" si="59"/>
        <v>3500.5899999999911</v>
      </c>
      <c r="AX135" s="32">
        <f t="shared" ca="1" si="61"/>
        <v>4089.8399999999929</v>
      </c>
      <c r="AY135" s="32">
        <f t="shared" ca="1" si="61"/>
        <v>5465.9100000000326</v>
      </c>
      <c r="AZ135" s="32">
        <f t="shared" ca="1" si="61"/>
        <v>3813.4200000000146</v>
      </c>
      <c r="BA135" s="31">
        <f t="shared" ca="1" si="86"/>
        <v>82.25</v>
      </c>
      <c r="BB135" s="31">
        <f t="shared" ca="1" si="64"/>
        <v>218.94</v>
      </c>
      <c r="BC135" s="31">
        <f t="shared" ca="1" si="65"/>
        <v>102.6</v>
      </c>
      <c r="BD135" s="31">
        <f t="shared" ca="1" si="66"/>
        <v>62.86</v>
      </c>
      <c r="BE135" s="31">
        <f t="shared" ca="1" si="67"/>
        <v>130.41</v>
      </c>
      <c r="BF135" s="31">
        <f t="shared" ca="1" si="68"/>
        <v>80.540000000000006</v>
      </c>
      <c r="BG135" s="31">
        <f t="shared" ca="1" si="69"/>
        <v>243.83</v>
      </c>
      <c r="BH135" s="31">
        <f t="shared" ca="1" si="70"/>
        <v>115.89</v>
      </c>
      <c r="BI135" s="31">
        <f t="shared" ca="1" si="71"/>
        <v>57.46</v>
      </c>
      <c r="BJ135" s="31">
        <f t="shared" ca="1" si="72"/>
        <v>67.260000000000005</v>
      </c>
      <c r="BK135" s="31">
        <f t="shared" ca="1" si="73"/>
        <v>90.06</v>
      </c>
      <c r="BL135" s="31">
        <f t="shared" ca="1" si="74"/>
        <v>62.95</v>
      </c>
      <c r="BM135" s="32">
        <f t="shared" ca="1" si="87"/>
        <v>5168.0099999999966</v>
      </c>
      <c r="BN135" s="32">
        <f t="shared" ca="1" si="75"/>
        <v>13731.449999999977</v>
      </c>
      <c r="BO135" s="32">
        <f t="shared" ca="1" si="76"/>
        <v>6424.380000000001</v>
      </c>
      <c r="BP135" s="32">
        <f t="shared" ca="1" si="77"/>
        <v>3928.3900000000135</v>
      </c>
      <c r="BQ135" s="32">
        <f t="shared" ca="1" si="78"/>
        <v>8135.0499999999593</v>
      </c>
      <c r="BR135" s="32">
        <f t="shared" ca="1" si="79"/>
        <v>5015.2000000000144</v>
      </c>
      <c r="BS135" s="32">
        <f t="shared" ca="1" si="80"/>
        <v>15154.960000000092</v>
      </c>
      <c r="BT135" s="32">
        <f t="shared" ca="1" si="81"/>
        <v>7189.1800000000521</v>
      </c>
      <c r="BU135" s="32">
        <f t="shared" ca="1" si="82"/>
        <v>3558.0499999999911</v>
      </c>
      <c r="BV135" s="32">
        <f t="shared" ca="1" si="83"/>
        <v>4157.0999999999931</v>
      </c>
      <c r="BW135" s="32">
        <f t="shared" ca="1" si="84"/>
        <v>5555.970000000033</v>
      </c>
      <c r="BX135" s="32">
        <f t="shared" ca="1" si="85"/>
        <v>3876.3700000000144</v>
      </c>
    </row>
    <row r="136" spans="1:76" x14ac:dyDescent="0.25">
      <c r="A136" t="s">
        <v>462</v>
      </c>
      <c r="B136" s="1" t="s">
        <v>31</v>
      </c>
      <c r="C136" t="str">
        <f t="shared" ca="1" si="62"/>
        <v>SH2</v>
      </c>
      <c r="D136" t="str">
        <f t="shared" ca="1" si="63"/>
        <v>Sheerness #2</v>
      </c>
      <c r="E136" s="31">
        <f ca="1">'Module C Corrected'!CW136-'Module C Initial'!CW136</f>
        <v>2420.7400000000198</v>
      </c>
      <c r="F136" s="31">
        <f ca="1">'Module C Corrected'!CX136-'Module C Initial'!CX136</f>
        <v>6489.7199999999721</v>
      </c>
      <c r="G136" s="31">
        <f ca="1">'Module C Corrected'!CY136-'Module C Initial'!CY136</f>
        <v>2922.8299999999581</v>
      </c>
      <c r="H136" s="31">
        <f ca="1">'Module C Corrected'!CZ136-'Module C Initial'!CZ136</f>
        <v>2053.5599999999977</v>
      </c>
      <c r="I136" s="31">
        <f ca="1">'Module C Corrected'!DA136-'Module C Initial'!DA136</f>
        <v>3949.890000000014</v>
      </c>
      <c r="J136" s="31">
        <f ca="1">'Module C Corrected'!DB136-'Module C Initial'!DB136</f>
        <v>2498.5799999999581</v>
      </c>
      <c r="K136" s="31">
        <f ca="1">'Module C Corrected'!DC136-'Module C Initial'!DC136</f>
        <v>7123.0100000000093</v>
      </c>
      <c r="L136" s="31">
        <f ca="1">'Module C Corrected'!DD136-'Module C Initial'!DD136</f>
        <v>3446.25</v>
      </c>
      <c r="M136" s="31">
        <f ca="1">'Module C Corrected'!DE136-'Module C Initial'!DE136</f>
        <v>1764.1599999999744</v>
      </c>
      <c r="N136" s="31">
        <f ca="1">'Module C Corrected'!DF136-'Module C Initial'!DF136</f>
        <v>1700.75</v>
      </c>
      <c r="O136" s="31">
        <f ca="1">'Module C Corrected'!DG136-'Module C Initial'!DG136</f>
        <v>2747.7399999999907</v>
      </c>
      <c r="P136" s="31">
        <f ca="1">'Module C Corrected'!DH136-'Module C Initial'!DH136</f>
        <v>2072.9099999999744</v>
      </c>
      <c r="Q136" s="32">
        <f ca="1">'Module C Corrected'!DI136-'Module C Initial'!DI136</f>
        <v>121.04000000000087</v>
      </c>
      <c r="R136" s="32">
        <f ca="1">'Module C Corrected'!DJ136-'Module C Initial'!DJ136</f>
        <v>324.48999999999796</v>
      </c>
      <c r="S136" s="32">
        <f ca="1">'Module C Corrected'!DK136-'Module C Initial'!DK136</f>
        <v>146.13999999999942</v>
      </c>
      <c r="T136" s="32">
        <f ca="1">'Module C Corrected'!DL136-'Module C Initial'!DL136</f>
        <v>102.66999999999825</v>
      </c>
      <c r="U136" s="32">
        <f ca="1">'Module C Corrected'!DM136-'Module C Initial'!DM136</f>
        <v>197.5</v>
      </c>
      <c r="V136" s="32">
        <f ca="1">'Module C Corrected'!DN136-'Module C Initial'!DN136</f>
        <v>124.93000000000029</v>
      </c>
      <c r="W136" s="32">
        <f ca="1">'Module C Corrected'!DO136-'Module C Initial'!DO136</f>
        <v>356.15000000000146</v>
      </c>
      <c r="X136" s="32">
        <f ca="1">'Module C Corrected'!DP136-'Module C Initial'!DP136</f>
        <v>172.31999999999971</v>
      </c>
      <c r="Y136" s="32">
        <f ca="1">'Module C Corrected'!DQ136-'Module C Initial'!DQ136</f>
        <v>88.210000000000946</v>
      </c>
      <c r="Z136" s="32">
        <f ca="1">'Module C Corrected'!DR136-'Module C Initial'!DR136</f>
        <v>85.040000000000873</v>
      </c>
      <c r="AA136" s="32">
        <f ca="1">'Module C Corrected'!DS136-'Module C Initial'!DS136</f>
        <v>137.38999999999942</v>
      </c>
      <c r="AB136" s="32">
        <f ca="1">'Module C Corrected'!DT136-'Module C Initial'!DT136</f>
        <v>103.64999999999964</v>
      </c>
      <c r="AC136" s="31">
        <f ca="1">'Module C Corrected'!DU136-'Module C Initial'!DU136</f>
        <v>451.26000000000204</v>
      </c>
      <c r="AD136" s="31">
        <f ca="1">'Module C Corrected'!DV136-'Module C Initial'!DV136</f>
        <v>1194.6300000000047</v>
      </c>
      <c r="AE136" s="31">
        <f ca="1">'Module C Corrected'!DW136-'Module C Initial'!DW136</f>
        <v>531.86000000000058</v>
      </c>
      <c r="AF136" s="31">
        <f ca="1">'Module C Corrected'!DX136-'Module C Initial'!DX136</f>
        <v>368.88999999999942</v>
      </c>
      <c r="AG136" s="31">
        <f ca="1">'Module C Corrected'!DY136-'Module C Initial'!DY136</f>
        <v>700.61000000000058</v>
      </c>
      <c r="AH136" s="31">
        <f ca="1">'Module C Corrected'!DZ136-'Module C Initial'!DZ136</f>
        <v>437.34000000000378</v>
      </c>
      <c r="AI136" s="31">
        <f ca="1">'Module C Corrected'!EA136-'Module C Initial'!EA136</f>
        <v>1230.7000000000116</v>
      </c>
      <c r="AJ136" s="31">
        <f ca="1">'Module C Corrected'!EB136-'Module C Initial'!EB136</f>
        <v>587.38999999999942</v>
      </c>
      <c r="AK136" s="31">
        <f ca="1">'Module C Corrected'!EC136-'Module C Initial'!EC136</f>
        <v>296.56999999999971</v>
      </c>
      <c r="AL136" s="31">
        <f ca="1">'Module C Corrected'!ED136-'Module C Initial'!ED136</f>
        <v>282.05999999999767</v>
      </c>
      <c r="AM136" s="31">
        <f ca="1">'Module C Corrected'!EE136-'Module C Initial'!EE136</f>
        <v>449.27999999999884</v>
      </c>
      <c r="AN136" s="31">
        <f ca="1">'Module C Corrected'!EF136-'Module C Initial'!EF136</f>
        <v>334.26000000000204</v>
      </c>
      <c r="AO136" s="32">
        <f t="shared" ca="1" si="60"/>
        <v>2993.0400000000227</v>
      </c>
      <c r="AP136" s="32">
        <f t="shared" ca="1" si="60"/>
        <v>8008.8399999999747</v>
      </c>
      <c r="AQ136" s="32">
        <f t="shared" ca="1" si="60"/>
        <v>3600.8299999999581</v>
      </c>
      <c r="AR136" s="32">
        <f t="shared" ca="1" si="59"/>
        <v>2525.1199999999953</v>
      </c>
      <c r="AS136" s="32">
        <f t="shared" ca="1" si="59"/>
        <v>4848.0000000000146</v>
      </c>
      <c r="AT136" s="32">
        <f t="shared" ca="1" si="59"/>
        <v>3060.8499999999622</v>
      </c>
      <c r="AU136" s="32">
        <f t="shared" ca="1" si="59"/>
        <v>8709.8600000000224</v>
      </c>
      <c r="AV136" s="32">
        <f t="shared" ca="1" si="59"/>
        <v>4205.9599999999991</v>
      </c>
      <c r="AW136" s="32">
        <f t="shared" ca="1" si="59"/>
        <v>2148.939999999975</v>
      </c>
      <c r="AX136" s="32">
        <f t="shared" ca="1" si="61"/>
        <v>2067.8499999999985</v>
      </c>
      <c r="AY136" s="32">
        <f t="shared" ca="1" si="61"/>
        <v>3334.4099999999889</v>
      </c>
      <c r="AZ136" s="32">
        <f t="shared" ca="1" si="61"/>
        <v>2510.8199999999761</v>
      </c>
      <c r="BA136" s="31">
        <f t="shared" ca="1" si="86"/>
        <v>48.4</v>
      </c>
      <c r="BB136" s="31">
        <f t="shared" ca="1" si="64"/>
        <v>129.76</v>
      </c>
      <c r="BC136" s="31">
        <f t="shared" ca="1" si="65"/>
        <v>58.44</v>
      </c>
      <c r="BD136" s="31">
        <f t="shared" ca="1" si="66"/>
        <v>41.06</v>
      </c>
      <c r="BE136" s="31">
        <f t="shared" ca="1" si="67"/>
        <v>78.98</v>
      </c>
      <c r="BF136" s="31">
        <f t="shared" ca="1" si="68"/>
        <v>49.96</v>
      </c>
      <c r="BG136" s="31">
        <f t="shared" ca="1" si="69"/>
        <v>142.43</v>
      </c>
      <c r="BH136" s="31">
        <f t="shared" ca="1" si="70"/>
        <v>68.91</v>
      </c>
      <c r="BI136" s="31">
        <f t="shared" ca="1" si="71"/>
        <v>35.28</v>
      </c>
      <c r="BJ136" s="31">
        <f t="shared" ca="1" si="72"/>
        <v>34.01</v>
      </c>
      <c r="BK136" s="31">
        <f t="shared" ca="1" si="73"/>
        <v>54.94</v>
      </c>
      <c r="BL136" s="31">
        <f t="shared" ca="1" si="74"/>
        <v>41.45</v>
      </c>
      <c r="BM136" s="32">
        <f t="shared" ca="1" si="87"/>
        <v>3041.4400000000228</v>
      </c>
      <c r="BN136" s="32">
        <f t="shared" ca="1" si="75"/>
        <v>8138.5999999999749</v>
      </c>
      <c r="BO136" s="32">
        <f t="shared" ca="1" si="76"/>
        <v>3659.2699999999581</v>
      </c>
      <c r="BP136" s="32">
        <f t="shared" ca="1" si="77"/>
        <v>2566.1799999999953</v>
      </c>
      <c r="BQ136" s="32">
        <f t="shared" ca="1" si="78"/>
        <v>4926.9800000000141</v>
      </c>
      <c r="BR136" s="32">
        <f t="shared" ca="1" si="79"/>
        <v>3110.8099999999622</v>
      </c>
      <c r="BS136" s="32">
        <f t="shared" ca="1" si="80"/>
        <v>8852.2900000000227</v>
      </c>
      <c r="BT136" s="32">
        <f t="shared" ca="1" si="81"/>
        <v>4274.869999999999</v>
      </c>
      <c r="BU136" s="32">
        <f t="shared" ca="1" si="82"/>
        <v>2184.2199999999752</v>
      </c>
      <c r="BV136" s="32">
        <f t="shared" ca="1" si="83"/>
        <v>2101.8599999999988</v>
      </c>
      <c r="BW136" s="32">
        <f t="shared" ca="1" si="84"/>
        <v>3389.349999999989</v>
      </c>
      <c r="BX136" s="32">
        <f t="shared" ca="1" si="85"/>
        <v>2552.2699999999759</v>
      </c>
    </row>
    <row r="137" spans="1:76" x14ac:dyDescent="0.25">
      <c r="A137" t="s">
        <v>508</v>
      </c>
      <c r="B137" s="1" t="s">
        <v>117</v>
      </c>
      <c r="C137" t="str">
        <f t="shared" ca="1" si="62"/>
        <v>SHCG</v>
      </c>
      <c r="D137" t="str">
        <f t="shared" ca="1" si="63"/>
        <v>Shell Caroline</v>
      </c>
      <c r="E137" s="31">
        <f ca="1">'Module C Corrected'!CW137-'Module C Initial'!CW137</f>
        <v>49.64</v>
      </c>
      <c r="F137" s="31">
        <f ca="1">'Module C Corrected'!CX137-'Module C Initial'!CX137</f>
        <v>233.63999999999996</v>
      </c>
      <c r="G137" s="31">
        <f ca="1">'Module C Corrected'!CY137-'Module C Initial'!CY137</f>
        <v>45.8</v>
      </c>
      <c r="H137" s="31">
        <f ca="1">'Module C Corrected'!CZ137-'Module C Initial'!CZ137</f>
        <v>69.389999999999986</v>
      </c>
      <c r="I137" s="31">
        <f ca="1">'Module C Corrected'!DA137-'Module C Initial'!DA137</f>
        <v>0</v>
      </c>
      <c r="J137" s="31">
        <f ca="1">'Module C Corrected'!DB137-'Module C Initial'!DB137</f>
        <v>0</v>
      </c>
      <c r="K137" s="31">
        <f ca="1">'Module C Corrected'!DC137-'Module C Initial'!DC137</f>
        <v>0</v>
      </c>
      <c r="L137" s="31">
        <f ca="1">'Module C Corrected'!DD137-'Module C Initial'!DD137</f>
        <v>0</v>
      </c>
      <c r="M137" s="31">
        <f ca="1">'Module C Corrected'!DE137-'Module C Initial'!DE137</f>
        <v>0</v>
      </c>
      <c r="N137" s="31">
        <f ca="1">'Module C Corrected'!DF137-'Module C Initial'!DF137</f>
        <v>0</v>
      </c>
      <c r="O137" s="31">
        <f ca="1">'Module C Corrected'!DG137-'Module C Initial'!DG137</f>
        <v>5.48</v>
      </c>
      <c r="P137" s="31">
        <f ca="1">'Module C Corrected'!DH137-'Module C Initial'!DH137</f>
        <v>4.3600000000000003</v>
      </c>
      <c r="Q137" s="32">
        <f ca="1">'Module C Corrected'!DI137-'Module C Initial'!DI137</f>
        <v>2.4900000000000002</v>
      </c>
      <c r="R137" s="32">
        <f ca="1">'Module C Corrected'!DJ137-'Module C Initial'!DJ137</f>
        <v>11.68</v>
      </c>
      <c r="S137" s="32">
        <f ca="1">'Module C Corrected'!DK137-'Module C Initial'!DK137</f>
        <v>2.29</v>
      </c>
      <c r="T137" s="32">
        <f ca="1">'Module C Corrected'!DL137-'Module C Initial'!DL137</f>
        <v>3.4699999999999998</v>
      </c>
      <c r="U137" s="32">
        <f ca="1">'Module C Corrected'!DM137-'Module C Initial'!DM137</f>
        <v>0</v>
      </c>
      <c r="V137" s="32">
        <f ca="1">'Module C Corrected'!DN137-'Module C Initial'!DN137</f>
        <v>0</v>
      </c>
      <c r="W137" s="32">
        <f ca="1">'Module C Corrected'!DO137-'Module C Initial'!DO137</f>
        <v>0</v>
      </c>
      <c r="X137" s="32">
        <f ca="1">'Module C Corrected'!DP137-'Module C Initial'!DP137</f>
        <v>0</v>
      </c>
      <c r="Y137" s="32">
        <f ca="1">'Module C Corrected'!DQ137-'Module C Initial'!DQ137</f>
        <v>0</v>
      </c>
      <c r="Z137" s="32">
        <f ca="1">'Module C Corrected'!DR137-'Module C Initial'!DR137</f>
        <v>0</v>
      </c>
      <c r="AA137" s="32">
        <f ca="1">'Module C Corrected'!DS137-'Module C Initial'!DS137</f>
        <v>0.27</v>
      </c>
      <c r="AB137" s="32">
        <f ca="1">'Module C Corrected'!DT137-'Module C Initial'!DT137</f>
        <v>0.20999999999999996</v>
      </c>
      <c r="AC137" s="31">
        <f ca="1">'Module C Corrected'!DU137-'Module C Initial'!DU137</f>
        <v>9.25</v>
      </c>
      <c r="AD137" s="31">
        <f ca="1">'Module C Corrected'!DV137-'Module C Initial'!DV137</f>
        <v>43.01</v>
      </c>
      <c r="AE137" s="31">
        <f ca="1">'Module C Corrected'!DW137-'Module C Initial'!DW137</f>
        <v>8.33</v>
      </c>
      <c r="AF137" s="31">
        <f ca="1">'Module C Corrected'!DX137-'Module C Initial'!DX137</f>
        <v>12.46</v>
      </c>
      <c r="AG137" s="31">
        <f ca="1">'Module C Corrected'!DY137-'Module C Initial'!DY137</f>
        <v>0</v>
      </c>
      <c r="AH137" s="31">
        <f ca="1">'Module C Corrected'!DZ137-'Module C Initial'!DZ137</f>
        <v>0</v>
      </c>
      <c r="AI137" s="31">
        <f ca="1">'Module C Corrected'!EA137-'Module C Initial'!EA137</f>
        <v>0</v>
      </c>
      <c r="AJ137" s="31">
        <f ca="1">'Module C Corrected'!EB137-'Module C Initial'!EB137</f>
        <v>0</v>
      </c>
      <c r="AK137" s="31">
        <f ca="1">'Module C Corrected'!EC137-'Module C Initial'!EC137</f>
        <v>0</v>
      </c>
      <c r="AL137" s="31">
        <f ca="1">'Module C Corrected'!ED137-'Module C Initial'!ED137</f>
        <v>0</v>
      </c>
      <c r="AM137" s="31">
        <f ca="1">'Module C Corrected'!EE137-'Module C Initial'!EE137</f>
        <v>0.89999999999999991</v>
      </c>
      <c r="AN137" s="31">
        <f ca="1">'Module C Corrected'!EF137-'Module C Initial'!EF137</f>
        <v>0.7</v>
      </c>
      <c r="AO137" s="32">
        <f t="shared" ca="1" si="60"/>
        <v>61.38</v>
      </c>
      <c r="AP137" s="32">
        <f t="shared" ca="1" si="60"/>
        <v>288.33</v>
      </c>
      <c r="AQ137" s="32">
        <f t="shared" ca="1" si="60"/>
        <v>56.419999999999995</v>
      </c>
      <c r="AR137" s="32">
        <f t="shared" ca="1" si="59"/>
        <v>85.32</v>
      </c>
      <c r="AS137" s="32">
        <f t="shared" ca="1" si="59"/>
        <v>0</v>
      </c>
      <c r="AT137" s="32">
        <f t="shared" ca="1" si="59"/>
        <v>0</v>
      </c>
      <c r="AU137" s="32">
        <f t="shared" ca="1" si="59"/>
        <v>0</v>
      </c>
      <c r="AV137" s="32">
        <f t="shared" ca="1" si="59"/>
        <v>0</v>
      </c>
      <c r="AW137" s="32">
        <f t="shared" ca="1" si="59"/>
        <v>0</v>
      </c>
      <c r="AX137" s="32">
        <f t="shared" ca="1" si="61"/>
        <v>0</v>
      </c>
      <c r="AY137" s="32">
        <f t="shared" ca="1" si="61"/>
        <v>6.65</v>
      </c>
      <c r="AZ137" s="32">
        <f t="shared" ca="1" si="61"/>
        <v>5.2700000000000005</v>
      </c>
      <c r="BA137" s="31">
        <f t="shared" ca="1" si="86"/>
        <v>0.99</v>
      </c>
      <c r="BB137" s="31">
        <f t="shared" ca="1" si="64"/>
        <v>4.67</v>
      </c>
      <c r="BC137" s="31">
        <f t="shared" ca="1" si="65"/>
        <v>0.92</v>
      </c>
      <c r="BD137" s="31">
        <f t="shared" ca="1" si="66"/>
        <v>1.39</v>
      </c>
      <c r="BE137" s="31">
        <f t="shared" ca="1" si="67"/>
        <v>0</v>
      </c>
      <c r="BF137" s="31">
        <f t="shared" ca="1" si="68"/>
        <v>0</v>
      </c>
      <c r="BG137" s="31">
        <f t="shared" ca="1" si="69"/>
        <v>0</v>
      </c>
      <c r="BH137" s="31">
        <f t="shared" ca="1" si="70"/>
        <v>0</v>
      </c>
      <c r="BI137" s="31">
        <f t="shared" ca="1" si="71"/>
        <v>0</v>
      </c>
      <c r="BJ137" s="31">
        <f t="shared" ca="1" si="72"/>
        <v>0</v>
      </c>
      <c r="BK137" s="31">
        <f t="shared" ca="1" si="73"/>
        <v>0.11</v>
      </c>
      <c r="BL137" s="31">
        <f t="shared" ca="1" si="74"/>
        <v>0.09</v>
      </c>
      <c r="BM137" s="32">
        <f t="shared" ca="1" si="87"/>
        <v>62.370000000000005</v>
      </c>
      <c r="BN137" s="32">
        <f t="shared" ca="1" si="75"/>
        <v>293</v>
      </c>
      <c r="BO137" s="32">
        <f t="shared" ca="1" si="76"/>
        <v>57.339999999999996</v>
      </c>
      <c r="BP137" s="32">
        <f t="shared" ca="1" si="77"/>
        <v>86.71</v>
      </c>
      <c r="BQ137" s="32">
        <f t="shared" ca="1" si="78"/>
        <v>0</v>
      </c>
      <c r="BR137" s="32">
        <f t="shared" ca="1" si="79"/>
        <v>0</v>
      </c>
      <c r="BS137" s="32">
        <f t="shared" ca="1" si="80"/>
        <v>0</v>
      </c>
      <c r="BT137" s="32">
        <f t="shared" ca="1" si="81"/>
        <v>0</v>
      </c>
      <c r="BU137" s="32">
        <f t="shared" ca="1" si="82"/>
        <v>0</v>
      </c>
      <c r="BV137" s="32">
        <f t="shared" ca="1" si="83"/>
        <v>0</v>
      </c>
      <c r="BW137" s="32">
        <f t="shared" ca="1" si="84"/>
        <v>6.7600000000000007</v>
      </c>
      <c r="BX137" s="32">
        <f t="shared" ca="1" si="85"/>
        <v>5.36</v>
      </c>
    </row>
    <row r="138" spans="1:76" x14ac:dyDescent="0.25">
      <c r="A138" t="s">
        <v>511</v>
      </c>
      <c r="B138" s="1" t="s">
        <v>97</v>
      </c>
      <c r="C138" t="str">
        <f t="shared" ca="1" si="62"/>
        <v>BCHIMP</v>
      </c>
      <c r="D138" t="str">
        <f t="shared" ca="1" si="63"/>
        <v>Alberta-BC Intertie - Import</v>
      </c>
      <c r="E138" s="31">
        <f ca="1">'Module C Corrected'!CW138-'Module C Initial'!CW138</f>
        <v>-355.45999999999185</v>
      </c>
      <c r="F138" s="31">
        <f ca="1">'Module C Corrected'!CX138-'Module C Initial'!CX138</f>
        <v>-691.81999999999243</v>
      </c>
      <c r="G138" s="31">
        <f ca="1">'Module C Corrected'!CY138-'Module C Initial'!CY138</f>
        <v>-373.37000000000262</v>
      </c>
      <c r="H138" s="31">
        <f ca="1">'Module C Corrected'!CZ138-'Module C Initial'!CZ138</f>
        <v>-185.70999999999913</v>
      </c>
      <c r="I138" s="31">
        <f ca="1">'Module C Corrected'!DA138-'Module C Initial'!DA138</f>
        <v>-142.32999999999811</v>
      </c>
      <c r="J138" s="31">
        <f ca="1">'Module C Corrected'!DB138-'Module C Initial'!DB138</f>
        <v>-171.70000000000437</v>
      </c>
      <c r="K138" s="31">
        <f ca="1">'Module C Corrected'!DC138-'Module C Initial'!DC138</f>
        <v>-1036.640000000014</v>
      </c>
      <c r="L138" s="31">
        <f ca="1">'Module C Corrected'!DD138-'Module C Initial'!DD138</f>
        <v>-287.58000000000175</v>
      </c>
      <c r="M138" s="31">
        <f ca="1">'Module C Corrected'!DE138-'Module C Initial'!DE138</f>
        <v>-21.399999999999636</v>
      </c>
      <c r="N138" s="31">
        <f ca="1">'Module C Corrected'!DF138-'Module C Initial'!DF138</f>
        <v>-75.709999999999127</v>
      </c>
      <c r="O138" s="31">
        <f ca="1">'Module C Corrected'!DG138-'Module C Initial'!DG138</f>
        <v>-128.95999999999913</v>
      </c>
      <c r="P138" s="31">
        <f ca="1">'Module C Corrected'!DH138-'Module C Initial'!DH138</f>
        <v>-35.890000000000327</v>
      </c>
      <c r="Q138" s="32">
        <f ca="1">'Module C Corrected'!DI138-'Module C Initial'!DI138</f>
        <v>-17.7800000000002</v>
      </c>
      <c r="R138" s="32">
        <f ca="1">'Module C Corrected'!DJ138-'Module C Initial'!DJ138</f>
        <v>-34.590000000000146</v>
      </c>
      <c r="S138" s="32">
        <f ca="1">'Module C Corrected'!DK138-'Module C Initial'!DK138</f>
        <v>-18.660000000000309</v>
      </c>
      <c r="T138" s="32">
        <f ca="1">'Module C Corrected'!DL138-'Module C Initial'!DL138</f>
        <v>-9.2899999999999636</v>
      </c>
      <c r="U138" s="32">
        <f ca="1">'Module C Corrected'!DM138-'Module C Initial'!DM138</f>
        <v>-7.1200000000000045</v>
      </c>
      <c r="V138" s="32">
        <f ca="1">'Module C Corrected'!DN138-'Module C Initial'!DN138</f>
        <v>-8.5899999999999181</v>
      </c>
      <c r="W138" s="32">
        <f ca="1">'Module C Corrected'!DO138-'Module C Initial'!DO138</f>
        <v>-51.829999999999927</v>
      </c>
      <c r="X138" s="32">
        <f ca="1">'Module C Corrected'!DP138-'Module C Initial'!DP138</f>
        <v>-14.380000000000109</v>
      </c>
      <c r="Y138" s="32">
        <f ca="1">'Module C Corrected'!DQ138-'Module C Initial'!DQ138</f>
        <v>-1.0700000000000216</v>
      </c>
      <c r="Z138" s="32">
        <f ca="1">'Module C Corrected'!DR138-'Module C Initial'!DR138</f>
        <v>-3.7899999999999636</v>
      </c>
      <c r="AA138" s="32">
        <f ca="1">'Module C Corrected'!DS138-'Module C Initial'!DS138</f>
        <v>-6.4500000000000455</v>
      </c>
      <c r="AB138" s="32">
        <f ca="1">'Module C Corrected'!DT138-'Module C Initial'!DT138</f>
        <v>-1.7899999999999636</v>
      </c>
      <c r="AC138" s="31">
        <f ca="1">'Module C Corrected'!DU138-'Module C Initial'!DU138</f>
        <v>-66.260000000000218</v>
      </c>
      <c r="AD138" s="31">
        <f ca="1">'Module C Corrected'!DV138-'Module C Initial'!DV138</f>
        <v>-127.35000000000036</v>
      </c>
      <c r="AE138" s="31">
        <f ca="1">'Module C Corrected'!DW138-'Module C Initial'!DW138</f>
        <v>-67.93999999999869</v>
      </c>
      <c r="AF138" s="31">
        <f ca="1">'Module C Corrected'!DX138-'Module C Initial'!DX138</f>
        <v>-33.360000000000127</v>
      </c>
      <c r="AG138" s="31">
        <f ca="1">'Module C Corrected'!DY138-'Module C Initial'!DY138</f>
        <v>-25.240000000000236</v>
      </c>
      <c r="AH138" s="31">
        <f ca="1">'Module C Corrected'!DZ138-'Module C Initial'!DZ138</f>
        <v>-30.059999999999945</v>
      </c>
      <c r="AI138" s="31">
        <f ca="1">'Module C Corrected'!EA138-'Module C Initial'!EA138</f>
        <v>-179.11000000000058</v>
      </c>
      <c r="AJ138" s="31">
        <f ca="1">'Module C Corrected'!EB138-'Module C Initial'!EB138</f>
        <v>-49.019999999999527</v>
      </c>
      <c r="AK138" s="31">
        <f ca="1">'Module C Corrected'!EC138-'Module C Initial'!EC138</f>
        <v>-3.6000000000000227</v>
      </c>
      <c r="AL138" s="31">
        <f ca="1">'Module C Corrected'!ED138-'Module C Initial'!ED138</f>
        <v>-12.559999999999945</v>
      </c>
      <c r="AM138" s="31">
        <f ca="1">'Module C Corrected'!EE138-'Module C Initial'!EE138</f>
        <v>-21.089999999999691</v>
      </c>
      <c r="AN138" s="31">
        <f ca="1">'Module C Corrected'!EF138-'Module C Initial'!EF138</f>
        <v>-5.7900000000000773</v>
      </c>
      <c r="AO138" s="32">
        <f t="shared" ca="1" si="60"/>
        <v>-439.49999999999227</v>
      </c>
      <c r="AP138" s="32">
        <f t="shared" ca="1" si="60"/>
        <v>-853.75999999999294</v>
      </c>
      <c r="AQ138" s="32">
        <f t="shared" ca="1" si="60"/>
        <v>-459.97000000000162</v>
      </c>
      <c r="AR138" s="32">
        <f t="shared" ca="1" si="59"/>
        <v>-228.35999999999922</v>
      </c>
      <c r="AS138" s="32">
        <f t="shared" ca="1" si="59"/>
        <v>-174.68999999999835</v>
      </c>
      <c r="AT138" s="32">
        <f t="shared" ca="1" si="59"/>
        <v>-210.35000000000423</v>
      </c>
      <c r="AU138" s="32">
        <f t="shared" ca="1" si="59"/>
        <v>-1267.5800000000145</v>
      </c>
      <c r="AV138" s="32">
        <f t="shared" ca="1" si="59"/>
        <v>-350.98000000000138</v>
      </c>
      <c r="AW138" s="32">
        <f t="shared" ca="1" si="59"/>
        <v>-26.069999999999681</v>
      </c>
      <c r="AX138" s="32">
        <f t="shared" ca="1" si="61"/>
        <v>-92.059999999999036</v>
      </c>
      <c r="AY138" s="32">
        <f t="shared" ca="1" si="61"/>
        <v>-156.49999999999886</v>
      </c>
      <c r="AZ138" s="32">
        <f t="shared" ca="1" si="61"/>
        <v>-43.470000000000368</v>
      </c>
      <c r="BA138" s="31">
        <f t="shared" ca="1" si="86"/>
        <v>-7.11</v>
      </c>
      <c r="BB138" s="31">
        <f t="shared" ca="1" si="64"/>
        <v>-13.83</v>
      </c>
      <c r="BC138" s="31">
        <f t="shared" ca="1" si="65"/>
        <v>-7.47</v>
      </c>
      <c r="BD138" s="31">
        <f t="shared" ca="1" si="66"/>
        <v>-3.71</v>
      </c>
      <c r="BE138" s="31">
        <f t="shared" ca="1" si="67"/>
        <v>-2.85</v>
      </c>
      <c r="BF138" s="31">
        <f t="shared" ca="1" si="68"/>
        <v>-3.43</v>
      </c>
      <c r="BG138" s="31">
        <f t="shared" ca="1" si="69"/>
        <v>-20.73</v>
      </c>
      <c r="BH138" s="31">
        <f t="shared" ca="1" si="70"/>
        <v>-5.75</v>
      </c>
      <c r="BI138" s="31">
        <f t="shared" ca="1" si="71"/>
        <v>-0.43</v>
      </c>
      <c r="BJ138" s="31">
        <f t="shared" ca="1" si="72"/>
        <v>-1.51</v>
      </c>
      <c r="BK138" s="31">
        <f t="shared" ca="1" si="73"/>
        <v>-2.58</v>
      </c>
      <c r="BL138" s="31">
        <f t="shared" ca="1" si="74"/>
        <v>-0.72</v>
      </c>
      <c r="BM138" s="32">
        <f t="shared" ca="1" si="87"/>
        <v>-446.60999999999228</v>
      </c>
      <c r="BN138" s="32">
        <f t="shared" ca="1" si="75"/>
        <v>-867.58999999999298</v>
      </c>
      <c r="BO138" s="32">
        <f t="shared" ca="1" si="76"/>
        <v>-467.44000000000165</v>
      </c>
      <c r="BP138" s="32">
        <f t="shared" ca="1" si="77"/>
        <v>-232.06999999999923</v>
      </c>
      <c r="BQ138" s="32">
        <f t="shared" ca="1" si="78"/>
        <v>-177.53999999999834</v>
      </c>
      <c r="BR138" s="32">
        <f t="shared" ca="1" si="79"/>
        <v>-213.78000000000424</v>
      </c>
      <c r="BS138" s="32">
        <f t="shared" ca="1" si="80"/>
        <v>-1288.3100000000145</v>
      </c>
      <c r="BT138" s="32">
        <f t="shared" ca="1" si="81"/>
        <v>-356.73000000000138</v>
      </c>
      <c r="BU138" s="32">
        <f t="shared" ca="1" si="82"/>
        <v>-26.49999999999968</v>
      </c>
      <c r="BV138" s="32">
        <f t="shared" ca="1" si="83"/>
        <v>-93.569999999999041</v>
      </c>
      <c r="BW138" s="32">
        <f t="shared" ca="1" si="84"/>
        <v>-159.07999999999888</v>
      </c>
      <c r="BX138" s="32">
        <f t="shared" ca="1" si="85"/>
        <v>-44.190000000000367</v>
      </c>
    </row>
    <row r="139" spans="1:76" x14ac:dyDescent="0.25">
      <c r="A139" t="s">
        <v>461</v>
      </c>
      <c r="B139" s="1" t="s">
        <v>133</v>
      </c>
      <c r="C139" t="str">
        <f t="shared" ca="1" si="62"/>
        <v>SPR</v>
      </c>
      <c r="D139" t="str">
        <f t="shared" ca="1" si="63"/>
        <v>Spray Hydro Facility</v>
      </c>
      <c r="E139" s="31">
        <f ca="1">'Module C Corrected'!CW139-'Module C Initial'!CW139</f>
        <v>-259.86999999999534</v>
      </c>
      <c r="F139" s="31">
        <f ca="1">'Module C Corrected'!CX139-'Module C Initial'!CX139</f>
        <v>-592.70000000001164</v>
      </c>
      <c r="G139" s="31">
        <f ca="1">'Module C Corrected'!CY139-'Module C Initial'!CY139</f>
        <v>-168.36000000000058</v>
      </c>
      <c r="H139" s="31">
        <f ca="1">'Module C Corrected'!CZ139-'Module C Initial'!CZ139</f>
        <v>-121.02999999999884</v>
      </c>
      <c r="I139" s="31">
        <f ca="1">'Module C Corrected'!DA139-'Module C Initial'!DA139</f>
        <v>-143.34999999999854</v>
      </c>
      <c r="J139" s="31">
        <f ca="1">'Module C Corrected'!DB139-'Module C Initial'!DB139</f>
        <v>-186.15999999999622</v>
      </c>
      <c r="K139" s="31">
        <f ca="1">'Module C Corrected'!DC139-'Module C Initial'!DC139</f>
        <v>-816.51999999998952</v>
      </c>
      <c r="L139" s="31">
        <f ca="1">'Module C Corrected'!DD139-'Module C Initial'!DD139</f>
        <v>-170.76999999998952</v>
      </c>
      <c r="M139" s="31">
        <f ca="1">'Module C Corrected'!DE139-'Module C Initial'!DE139</f>
        <v>-45.620000000002619</v>
      </c>
      <c r="N139" s="31">
        <f ca="1">'Module C Corrected'!DF139-'Module C Initial'!DF139</f>
        <v>-60.429999999996653</v>
      </c>
      <c r="O139" s="31">
        <f ca="1">'Module C Corrected'!DG139-'Module C Initial'!DG139</f>
        <v>-60.309999999997672</v>
      </c>
      <c r="P139" s="31">
        <f ca="1">'Module C Corrected'!DH139-'Module C Initial'!DH139</f>
        <v>-118.08000000000175</v>
      </c>
      <c r="Q139" s="32">
        <f ca="1">'Module C Corrected'!DI139-'Module C Initial'!DI139</f>
        <v>-12.990000000000236</v>
      </c>
      <c r="R139" s="32">
        <f ca="1">'Module C Corrected'!DJ139-'Module C Initial'!DJ139</f>
        <v>-29.630000000000109</v>
      </c>
      <c r="S139" s="32">
        <f ca="1">'Module C Corrected'!DK139-'Module C Initial'!DK139</f>
        <v>-8.4200000000000728</v>
      </c>
      <c r="T139" s="32">
        <f ca="1">'Module C Corrected'!DL139-'Module C Initial'!DL139</f>
        <v>-6.0499999999999545</v>
      </c>
      <c r="U139" s="32">
        <f ca="1">'Module C Corrected'!DM139-'Module C Initial'!DM139</f>
        <v>-7.1600000000000819</v>
      </c>
      <c r="V139" s="32">
        <f ca="1">'Module C Corrected'!DN139-'Module C Initial'!DN139</f>
        <v>-9.3099999999999454</v>
      </c>
      <c r="W139" s="32">
        <f ca="1">'Module C Corrected'!DO139-'Module C Initial'!DO139</f>
        <v>-40.829999999999927</v>
      </c>
      <c r="X139" s="32">
        <f ca="1">'Module C Corrected'!DP139-'Module C Initial'!DP139</f>
        <v>-8.5399999999999636</v>
      </c>
      <c r="Y139" s="32">
        <f ca="1">'Module C Corrected'!DQ139-'Module C Initial'!DQ139</f>
        <v>-2.2899999999999636</v>
      </c>
      <c r="Z139" s="32">
        <f ca="1">'Module C Corrected'!DR139-'Module C Initial'!DR139</f>
        <v>-3.0200000000000955</v>
      </c>
      <c r="AA139" s="32">
        <f ca="1">'Module C Corrected'!DS139-'Module C Initial'!DS139</f>
        <v>-3.0099999999999909</v>
      </c>
      <c r="AB139" s="32">
        <f ca="1">'Module C Corrected'!DT139-'Module C Initial'!DT139</f>
        <v>-5.9000000000000909</v>
      </c>
      <c r="AC139" s="31">
        <f ca="1">'Module C Corrected'!DU139-'Module C Initial'!DU139</f>
        <v>-48.43999999999869</v>
      </c>
      <c r="AD139" s="31">
        <f ca="1">'Module C Corrected'!DV139-'Module C Initial'!DV139</f>
        <v>-109.11000000000058</v>
      </c>
      <c r="AE139" s="31">
        <f ca="1">'Module C Corrected'!DW139-'Module C Initial'!DW139</f>
        <v>-30.630000000001019</v>
      </c>
      <c r="AF139" s="31">
        <f ca="1">'Module C Corrected'!DX139-'Module C Initial'!DX139</f>
        <v>-21.740000000000691</v>
      </c>
      <c r="AG139" s="31">
        <f ca="1">'Module C Corrected'!DY139-'Module C Initial'!DY139</f>
        <v>-25.419999999999163</v>
      </c>
      <c r="AH139" s="31">
        <f ca="1">'Module C Corrected'!DZ139-'Module C Initial'!DZ139</f>
        <v>-32.590000000000146</v>
      </c>
      <c r="AI139" s="31">
        <f ca="1">'Module C Corrected'!EA139-'Module C Initial'!EA139</f>
        <v>-141.06999999999971</v>
      </c>
      <c r="AJ139" s="31">
        <f ca="1">'Module C Corrected'!EB139-'Module C Initial'!EB139</f>
        <v>-29.109999999998763</v>
      </c>
      <c r="AK139" s="31">
        <f ca="1">'Module C Corrected'!EC139-'Module C Initial'!EC139</f>
        <v>-7.669999999999618</v>
      </c>
      <c r="AL139" s="31">
        <f ca="1">'Module C Corrected'!ED139-'Module C Initial'!ED139</f>
        <v>-10.019999999999982</v>
      </c>
      <c r="AM139" s="31">
        <f ca="1">'Module C Corrected'!EE139-'Module C Initial'!EE139</f>
        <v>-9.8600000000001273</v>
      </c>
      <c r="AN139" s="31">
        <f ca="1">'Module C Corrected'!EF139-'Module C Initial'!EF139</f>
        <v>-19.039999999999964</v>
      </c>
      <c r="AO139" s="32">
        <f t="shared" ca="1" si="60"/>
        <v>-321.29999999999427</v>
      </c>
      <c r="AP139" s="32">
        <f t="shared" ca="1" si="60"/>
        <v>-731.44000000001233</v>
      </c>
      <c r="AQ139" s="32">
        <f t="shared" ca="1" si="60"/>
        <v>-207.41000000000167</v>
      </c>
      <c r="AR139" s="32">
        <f t="shared" ca="1" si="59"/>
        <v>-148.81999999999948</v>
      </c>
      <c r="AS139" s="32">
        <f t="shared" ca="1" si="59"/>
        <v>-175.92999999999779</v>
      </c>
      <c r="AT139" s="32">
        <f t="shared" ca="1" si="59"/>
        <v>-228.05999999999631</v>
      </c>
      <c r="AU139" s="32">
        <f t="shared" ca="1" si="59"/>
        <v>-998.41999999998916</v>
      </c>
      <c r="AV139" s="32">
        <f t="shared" ca="1" si="59"/>
        <v>-208.41999999998825</v>
      </c>
      <c r="AW139" s="32">
        <f t="shared" ca="1" si="59"/>
        <v>-55.580000000002201</v>
      </c>
      <c r="AX139" s="32">
        <f t="shared" ca="1" si="61"/>
        <v>-73.46999999999673</v>
      </c>
      <c r="AY139" s="32">
        <f t="shared" ca="1" si="61"/>
        <v>-73.17999999999779</v>
      </c>
      <c r="AZ139" s="32">
        <f t="shared" ca="1" si="61"/>
        <v>-143.0200000000018</v>
      </c>
      <c r="BA139" s="31">
        <f t="shared" ca="1" si="86"/>
        <v>-5.2</v>
      </c>
      <c r="BB139" s="31">
        <f t="shared" ca="1" si="64"/>
        <v>-11.85</v>
      </c>
      <c r="BC139" s="31">
        <f t="shared" ca="1" si="65"/>
        <v>-3.37</v>
      </c>
      <c r="BD139" s="31">
        <f t="shared" ca="1" si="66"/>
        <v>-2.42</v>
      </c>
      <c r="BE139" s="31">
        <f t="shared" ca="1" si="67"/>
        <v>-2.87</v>
      </c>
      <c r="BF139" s="31">
        <f t="shared" ca="1" si="68"/>
        <v>-3.72</v>
      </c>
      <c r="BG139" s="31">
        <f t="shared" ca="1" si="69"/>
        <v>-16.329999999999998</v>
      </c>
      <c r="BH139" s="31">
        <f t="shared" ca="1" si="70"/>
        <v>-3.41</v>
      </c>
      <c r="BI139" s="31">
        <f t="shared" ca="1" si="71"/>
        <v>-0.91</v>
      </c>
      <c r="BJ139" s="31">
        <f t="shared" ca="1" si="72"/>
        <v>-1.21</v>
      </c>
      <c r="BK139" s="31">
        <f t="shared" ca="1" si="73"/>
        <v>-1.21</v>
      </c>
      <c r="BL139" s="31">
        <f t="shared" ca="1" si="74"/>
        <v>-2.36</v>
      </c>
      <c r="BM139" s="32">
        <f t="shared" ca="1" si="87"/>
        <v>-326.49999999999426</v>
      </c>
      <c r="BN139" s="32">
        <f t="shared" ca="1" si="75"/>
        <v>-743.29000000001236</v>
      </c>
      <c r="BO139" s="32">
        <f t="shared" ca="1" si="76"/>
        <v>-210.78000000000168</v>
      </c>
      <c r="BP139" s="32">
        <f t="shared" ca="1" si="77"/>
        <v>-151.23999999999947</v>
      </c>
      <c r="BQ139" s="32">
        <f t="shared" ca="1" si="78"/>
        <v>-178.79999999999779</v>
      </c>
      <c r="BR139" s="32">
        <f t="shared" ca="1" si="79"/>
        <v>-231.77999999999631</v>
      </c>
      <c r="BS139" s="32">
        <f t="shared" ca="1" si="80"/>
        <v>-1014.7499999999892</v>
      </c>
      <c r="BT139" s="32">
        <f t="shared" ca="1" si="81"/>
        <v>-211.82999999998825</v>
      </c>
      <c r="BU139" s="32">
        <f t="shared" ca="1" si="82"/>
        <v>-56.490000000002198</v>
      </c>
      <c r="BV139" s="32">
        <f t="shared" ca="1" si="83"/>
        <v>-74.679999999996724</v>
      </c>
      <c r="BW139" s="32">
        <f t="shared" ca="1" si="84"/>
        <v>-74.389999999997784</v>
      </c>
      <c r="BX139" s="32">
        <f t="shared" ca="1" si="85"/>
        <v>-145.38000000000181</v>
      </c>
    </row>
    <row r="140" spans="1:76" x14ac:dyDescent="0.25">
      <c r="A140" t="s">
        <v>511</v>
      </c>
      <c r="B140" s="1" t="s">
        <v>98</v>
      </c>
      <c r="C140" t="str">
        <f t="shared" ca="1" si="62"/>
        <v>SPCIMP</v>
      </c>
      <c r="D140" t="str">
        <f t="shared" ca="1" si="63"/>
        <v>Alberta-Saskatchewan Intertie - Import</v>
      </c>
      <c r="E140" s="31">
        <f ca="1">'Module C Corrected'!CW140-'Module C Initial'!CW140</f>
        <v>-116.54999999999927</v>
      </c>
      <c r="F140" s="31">
        <f ca="1">'Module C Corrected'!CX140-'Module C Initial'!CX140</f>
        <v>-193.81999999999971</v>
      </c>
      <c r="G140" s="31">
        <f ca="1">'Module C Corrected'!CY140-'Module C Initial'!CY140</f>
        <v>-64.220000000000255</v>
      </c>
      <c r="H140" s="31">
        <f ca="1">'Module C Corrected'!CZ140-'Module C Initial'!CZ140</f>
        <v>-69.829999999999927</v>
      </c>
      <c r="I140" s="31">
        <f ca="1">'Module C Corrected'!DA140-'Module C Initial'!DA140</f>
        <v>-581.01999999998952</v>
      </c>
      <c r="J140" s="31">
        <f ca="1">'Module C Corrected'!DB140-'Module C Initial'!DB140</f>
        <v>0</v>
      </c>
      <c r="K140" s="31">
        <f ca="1">'Module C Corrected'!DC140-'Module C Initial'!DC140</f>
        <v>0</v>
      </c>
      <c r="L140" s="31">
        <f ca="1">'Module C Corrected'!DD140-'Module C Initial'!DD140</f>
        <v>0</v>
      </c>
      <c r="M140" s="31">
        <f ca="1">'Module C Corrected'!DE140-'Module C Initial'!DE140</f>
        <v>0</v>
      </c>
      <c r="N140" s="31">
        <f ca="1">'Module C Corrected'!DF140-'Module C Initial'!DF140</f>
        <v>0</v>
      </c>
      <c r="O140" s="31">
        <f ca="1">'Module C Corrected'!DG140-'Module C Initial'!DG140</f>
        <v>0</v>
      </c>
      <c r="P140" s="31">
        <f ca="1">'Module C Corrected'!DH140-'Module C Initial'!DH140</f>
        <v>0</v>
      </c>
      <c r="Q140" s="32">
        <f ca="1">'Module C Corrected'!DI140-'Module C Initial'!DI140</f>
        <v>-5.8299999999999841</v>
      </c>
      <c r="R140" s="32">
        <f ca="1">'Module C Corrected'!DJ140-'Module C Initial'!DJ140</f>
        <v>-9.6899999999999409</v>
      </c>
      <c r="S140" s="32">
        <f ca="1">'Module C Corrected'!DK140-'Module C Initial'!DK140</f>
        <v>-3.210000000000008</v>
      </c>
      <c r="T140" s="32">
        <f ca="1">'Module C Corrected'!DL140-'Module C Initial'!DL140</f>
        <v>-3.4899999999999807</v>
      </c>
      <c r="U140" s="32">
        <f ca="1">'Module C Corrected'!DM140-'Module C Initial'!DM140</f>
        <v>-29.049999999999955</v>
      </c>
      <c r="V140" s="32">
        <f ca="1">'Module C Corrected'!DN140-'Module C Initial'!DN140</f>
        <v>0</v>
      </c>
      <c r="W140" s="32">
        <f ca="1">'Module C Corrected'!DO140-'Module C Initial'!DO140</f>
        <v>0</v>
      </c>
      <c r="X140" s="32">
        <f ca="1">'Module C Corrected'!DP140-'Module C Initial'!DP140</f>
        <v>0</v>
      </c>
      <c r="Y140" s="32">
        <f ca="1">'Module C Corrected'!DQ140-'Module C Initial'!DQ140</f>
        <v>0</v>
      </c>
      <c r="Z140" s="32">
        <f ca="1">'Module C Corrected'!DR140-'Module C Initial'!DR140</f>
        <v>0</v>
      </c>
      <c r="AA140" s="32">
        <f ca="1">'Module C Corrected'!DS140-'Module C Initial'!DS140</f>
        <v>0</v>
      </c>
      <c r="AB140" s="32">
        <f ca="1">'Module C Corrected'!DT140-'Module C Initial'!DT140</f>
        <v>0</v>
      </c>
      <c r="AC140" s="31">
        <f ca="1">'Module C Corrected'!DU140-'Module C Initial'!DU140</f>
        <v>-21.730000000000018</v>
      </c>
      <c r="AD140" s="31">
        <f ca="1">'Module C Corrected'!DV140-'Module C Initial'!DV140</f>
        <v>-35.670000000000073</v>
      </c>
      <c r="AE140" s="31">
        <f ca="1">'Module C Corrected'!DW140-'Module C Initial'!DW140</f>
        <v>-11.680000000000064</v>
      </c>
      <c r="AF140" s="31">
        <f ca="1">'Module C Corrected'!DX140-'Module C Initial'!DX140</f>
        <v>-12.550000000000068</v>
      </c>
      <c r="AG140" s="31">
        <f ca="1">'Module C Corrected'!DY140-'Module C Initial'!DY140</f>
        <v>-103.0600000000004</v>
      </c>
      <c r="AH140" s="31">
        <f ca="1">'Module C Corrected'!DZ140-'Module C Initial'!DZ140</f>
        <v>0</v>
      </c>
      <c r="AI140" s="31">
        <f ca="1">'Module C Corrected'!EA140-'Module C Initial'!EA140</f>
        <v>0</v>
      </c>
      <c r="AJ140" s="31">
        <f ca="1">'Module C Corrected'!EB140-'Module C Initial'!EB140</f>
        <v>0</v>
      </c>
      <c r="AK140" s="31">
        <f ca="1">'Module C Corrected'!EC140-'Module C Initial'!EC140</f>
        <v>0</v>
      </c>
      <c r="AL140" s="31">
        <f ca="1">'Module C Corrected'!ED140-'Module C Initial'!ED140</f>
        <v>0</v>
      </c>
      <c r="AM140" s="31">
        <f ca="1">'Module C Corrected'!EE140-'Module C Initial'!EE140</f>
        <v>0</v>
      </c>
      <c r="AN140" s="31">
        <f ca="1">'Module C Corrected'!EF140-'Module C Initial'!EF140</f>
        <v>0</v>
      </c>
      <c r="AO140" s="32">
        <f t="shared" ca="1" si="60"/>
        <v>-144.10999999999927</v>
      </c>
      <c r="AP140" s="32">
        <f t="shared" ca="1" si="60"/>
        <v>-239.17999999999972</v>
      </c>
      <c r="AQ140" s="32">
        <f t="shared" ca="1" si="60"/>
        <v>-79.110000000000326</v>
      </c>
      <c r="AR140" s="32">
        <f t="shared" ca="1" si="59"/>
        <v>-85.869999999999976</v>
      </c>
      <c r="AS140" s="32">
        <f t="shared" ca="1" si="59"/>
        <v>-713.12999999998988</v>
      </c>
      <c r="AT140" s="32">
        <f t="shared" ca="1" si="59"/>
        <v>0</v>
      </c>
      <c r="AU140" s="32">
        <f t="shared" ca="1" si="59"/>
        <v>0</v>
      </c>
      <c r="AV140" s="32">
        <f t="shared" ca="1" si="59"/>
        <v>0</v>
      </c>
      <c r="AW140" s="32">
        <f t="shared" ca="1" si="59"/>
        <v>0</v>
      </c>
      <c r="AX140" s="32">
        <f t="shared" ca="1" si="61"/>
        <v>0</v>
      </c>
      <c r="AY140" s="32">
        <f t="shared" ca="1" si="61"/>
        <v>0</v>
      </c>
      <c r="AZ140" s="32">
        <f t="shared" ca="1" si="61"/>
        <v>0</v>
      </c>
      <c r="BA140" s="31">
        <f t="shared" ca="1" si="86"/>
        <v>-2.33</v>
      </c>
      <c r="BB140" s="31">
        <f t="shared" ca="1" si="64"/>
        <v>-3.88</v>
      </c>
      <c r="BC140" s="31">
        <f t="shared" ca="1" si="65"/>
        <v>-1.28</v>
      </c>
      <c r="BD140" s="31">
        <f t="shared" ca="1" si="66"/>
        <v>-1.4</v>
      </c>
      <c r="BE140" s="31">
        <f t="shared" ca="1" si="67"/>
        <v>-11.62</v>
      </c>
      <c r="BF140" s="31">
        <f t="shared" ca="1" si="68"/>
        <v>0</v>
      </c>
      <c r="BG140" s="31">
        <f t="shared" ca="1" si="69"/>
        <v>0</v>
      </c>
      <c r="BH140" s="31">
        <f t="shared" ca="1" si="70"/>
        <v>0</v>
      </c>
      <c r="BI140" s="31">
        <f t="shared" ca="1" si="71"/>
        <v>0</v>
      </c>
      <c r="BJ140" s="31">
        <f t="shared" ca="1" si="72"/>
        <v>0</v>
      </c>
      <c r="BK140" s="31">
        <f t="shared" ca="1" si="73"/>
        <v>0</v>
      </c>
      <c r="BL140" s="31">
        <f t="shared" ca="1" si="74"/>
        <v>0</v>
      </c>
      <c r="BM140" s="32">
        <f t="shared" ca="1" si="87"/>
        <v>-146.43999999999929</v>
      </c>
      <c r="BN140" s="32">
        <f t="shared" ca="1" si="75"/>
        <v>-243.05999999999972</v>
      </c>
      <c r="BO140" s="32">
        <f t="shared" ca="1" si="76"/>
        <v>-80.390000000000327</v>
      </c>
      <c r="BP140" s="32">
        <f t="shared" ca="1" si="77"/>
        <v>-87.269999999999982</v>
      </c>
      <c r="BQ140" s="32">
        <f t="shared" ca="1" si="78"/>
        <v>-724.74999999998988</v>
      </c>
      <c r="BR140" s="32">
        <f t="shared" ca="1" si="79"/>
        <v>0</v>
      </c>
      <c r="BS140" s="32">
        <f t="shared" ca="1" si="80"/>
        <v>0</v>
      </c>
      <c r="BT140" s="32">
        <f t="shared" ca="1" si="81"/>
        <v>0</v>
      </c>
      <c r="BU140" s="32">
        <f t="shared" ca="1" si="82"/>
        <v>0</v>
      </c>
      <c r="BV140" s="32">
        <f t="shared" ca="1" si="83"/>
        <v>0</v>
      </c>
      <c r="BW140" s="32">
        <f t="shared" ca="1" si="84"/>
        <v>0</v>
      </c>
      <c r="BX140" s="32">
        <f t="shared" ca="1" si="85"/>
        <v>0</v>
      </c>
    </row>
    <row r="141" spans="1:76" x14ac:dyDescent="0.25">
      <c r="A141" t="s">
        <v>511</v>
      </c>
      <c r="B141" s="1" t="s">
        <v>100</v>
      </c>
      <c r="C141" t="str">
        <f t="shared" ca="1" si="62"/>
        <v>SPCEXP</v>
      </c>
      <c r="D141" t="str">
        <f t="shared" ca="1" si="63"/>
        <v>Alberta-Saskatchewan Intertie - Export</v>
      </c>
      <c r="E141" s="31">
        <f ca="1">'Module C Corrected'!CW141-'Module C Initial'!CW141</f>
        <v>-99.100000000002183</v>
      </c>
      <c r="F141" s="31">
        <f ca="1">'Module C Corrected'!CX141-'Module C Initial'!CX141</f>
        <v>-200.34999999999854</v>
      </c>
      <c r="G141" s="31">
        <f ca="1">'Module C Corrected'!CY141-'Module C Initial'!CY141</f>
        <v>-239.34999999999854</v>
      </c>
      <c r="H141" s="31">
        <f ca="1">'Module C Corrected'!CZ141-'Module C Initial'!CZ141</f>
        <v>-78.110000000000582</v>
      </c>
      <c r="I141" s="31">
        <f ca="1">'Module C Corrected'!DA141-'Module C Initial'!DA141</f>
        <v>-3.0699999999999363</v>
      </c>
      <c r="J141" s="31">
        <f ca="1">'Module C Corrected'!DB141-'Module C Initial'!DB141</f>
        <v>0</v>
      </c>
      <c r="K141" s="31">
        <f ca="1">'Module C Corrected'!DC141-'Module C Initial'!DC141</f>
        <v>0</v>
      </c>
      <c r="L141" s="31">
        <f ca="1">'Module C Corrected'!DD141-'Module C Initial'!DD141</f>
        <v>0</v>
      </c>
      <c r="M141" s="31">
        <f ca="1">'Module C Corrected'!DE141-'Module C Initial'!DE141</f>
        <v>0</v>
      </c>
      <c r="N141" s="31">
        <f ca="1">'Module C Corrected'!DF141-'Module C Initial'!DF141</f>
        <v>0</v>
      </c>
      <c r="O141" s="31">
        <f ca="1">'Module C Corrected'!DG141-'Module C Initial'!DG141</f>
        <v>0</v>
      </c>
      <c r="P141" s="31">
        <f ca="1">'Module C Corrected'!DH141-'Module C Initial'!DH141</f>
        <v>0</v>
      </c>
      <c r="Q141" s="32">
        <f ca="1">'Module C Corrected'!DI141-'Module C Initial'!DI141</f>
        <v>-4.9500000000000028</v>
      </c>
      <c r="R141" s="32">
        <f ca="1">'Module C Corrected'!DJ141-'Module C Initial'!DJ141</f>
        <v>-10.02000000000001</v>
      </c>
      <c r="S141" s="32">
        <f ca="1">'Module C Corrected'!DK141-'Module C Initial'!DK141</f>
        <v>-11.969999999999999</v>
      </c>
      <c r="T141" s="32">
        <f ca="1">'Module C Corrected'!DL141-'Module C Initial'!DL141</f>
        <v>-3.9099999999999966</v>
      </c>
      <c r="U141" s="32">
        <f ca="1">'Module C Corrected'!DM141-'Module C Initial'!DM141</f>
        <v>-0.16000000000000014</v>
      </c>
      <c r="V141" s="32">
        <f ca="1">'Module C Corrected'!DN141-'Module C Initial'!DN141</f>
        <v>0</v>
      </c>
      <c r="W141" s="32">
        <f ca="1">'Module C Corrected'!DO141-'Module C Initial'!DO141</f>
        <v>0</v>
      </c>
      <c r="X141" s="32">
        <f ca="1">'Module C Corrected'!DP141-'Module C Initial'!DP141</f>
        <v>0</v>
      </c>
      <c r="Y141" s="32">
        <f ca="1">'Module C Corrected'!DQ141-'Module C Initial'!DQ141</f>
        <v>0</v>
      </c>
      <c r="Z141" s="32">
        <f ca="1">'Module C Corrected'!DR141-'Module C Initial'!DR141</f>
        <v>0</v>
      </c>
      <c r="AA141" s="32">
        <f ca="1">'Module C Corrected'!DS141-'Module C Initial'!DS141</f>
        <v>0</v>
      </c>
      <c r="AB141" s="32">
        <f ca="1">'Module C Corrected'!DT141-'Module C Initial'!DT141</f>
        <v>0</v>
      </c>
      <c r="AC141" s="31">
        <f ca="1">'Module C Corrected'!DU141-'Module C Initial'!DU141</f>
        <v>-18.46999999999997</v>
      </c>
      <c r="AD141" s="31">
        <f ca="1">'Module C Corrected'!DV141-'Module C Initial'!DV141</f>
        <v>-36.879999999999995</v>
      </c>
      <c r="AE141" s="31">
        <f ca="1">'Module C Corrected'!DW141-'Module C Initial'!DW141</f>
        <v>-43.550000000000068</v>
      </c>
      <c r="AF141" s="31">
        <f ca="1">'Module C Corrected'!DX141-'Module C Initial'!DX141</f>
        <v>-14.04000000000002</v>
      </c>
      <c r="AG141" s="31">
        <f ca="1">'Module C Corrected'!DY141-'Module C Initial'!DY141</f>
        <v>-0.54000000000000092</v>
      </c>
      <c r="AH141" s="31">
        <f ca="1">'Module C Corrected'!DZ141-'Module C Initial'!DZ141</f>
        <v>0</v>
      </c>
      <c r="AI141" s="31">
        <f ca="1">'Module C Corrected'!EA141-'Module C Initial'!EA141</f>
        <v>0</v>
      </c>
      <c r="AJ141" s="31">
        <f ca="1">'Module C Corrected'!EB141-'Module C Initial'!EB141</f>
        <v>0</v>
      </c>
      <c r="AK141" s="31">
        <f ca="1">'Module C Corrected'!EC141-'Module C Initial'!EC141</f>
        <v>0</v>
      </c>
      <c r="AL141" s="31">
        <f ca="1">'Module C Corrected'!ED141-'Module C Initial'!ED141</f>
        <v>0</v>
      </c>
      <c r="AM141" s="31">
        <f ca="1">'Module C Corrected'!EE141-'Module C Initial'!EE141</f>
        <v>0</v>
      </c>
      <c r="AN141" s="31">
        <f ca="1">'Module C Corrected'!EF141-'Module C Initial'!EF141</f>
        <v>0</v>
      </c>
      <c r="AO141" s="32">
        <f t="shared" ca="1" si="60"/>
        <v>-122.52000000000216</v>
      </c>
      <c r="AP141" s="32">
        <f t="shared" ca="1" si="60"/>
        <v>-247.24999999999855</v>
      </c>
      <c r="AQ141" s="32">
        <f t="shared" ca="1" si="60"/>
        <v>-294.86999999999864</v>
      </c>
      <c r="AR141" s="32">
        <f t="shared" ca="1" si="59"/>
        <v>-96.060000000000599</v>
      </c>
      <c r="AS141" s="32">
        <f t="shared" ca="1" si="59"/>
        <v>-3.7699999999999374</v>
      </c>
      <c r="AT141" s="32">
        <f t="shared" ca="1" si="59"/>
        <v>0</v>
      </c>
      <c r="AU141" s="32">
        <f t="shared" ca="1" si="59"/>
        <v>0</v>
      </c>
      <c r="AV141" s="32">
        <f t="shared" ca="1" si="59"/>
        <v>0</v>
      </c>
      <c r="AW141" s="32">
        <f t="shared" ca="1" si="59"/>
        <v>0</v>
      </c>
      <c r="AX141" s="32">
        <f t="shared" ca="1" si="61"/>
        <v>0</v>
      </c>
      <c r="AY141" s="32">
        <f t="shared" ca="1" si="61"/>
        <v>0</v>
      </c>
      <c r="AZ141" s="32">
        <f t="shared" ca="1" si="61"/>
        <v>0</v>
      </c>
      <c r="BA141" s="31">
        <f t="shared" ca="1" si="86"/>
        <v>-1.98</v>
      </c>
      <c r="BB141" s="31">
        <f t="shared" ca="1" si="64"/>
        <v>-4.01</v>
      </c>
      <c r="BC141" s="31">
        <f t="shared" ca="1" si="65"/>
        <v>-4.79</v>
      </c>
      <c r="BD141" s="31">
        <f t="shared" ca="1" si="66"/>
        <v>-1.56</v>
      </c>
      <c r="BE141" s="31">
        <f t="shared" ca="1" si="67"/>
        <v>-0.06</v>
      </c>
      <c r="BF141" s="31">
        <f t="shared" ca="1" si="68"/>
        <v>0</v>
      </c>
      <c r="BG141" s="31">
        <f t="shared" ca="1" si="69"/>
        <v>0</v>
      </c>
      <c r="BH141" s="31">
        <f t="shared" ca="1" si="70"/>
        <v>0</v>
      </c>
      <c r="BI141" s="31">
        <f t="shared" ca="1" si="71"/>
        <v>0</v>
      </c>
      <c r="BJ141" s="31">
        <f t="shared" ca="1" si="72"/>
        <v>0</v>
      </c>
      <c r="BK141" s="31">
        <f t="shared" ca="1" si="73"/>
        <v>0</v>
      </c>
      <c r="BL141" s="31">
        <f t="shared" ca="1" si="74"/>
        <v>0</v>
      </c>
      <c r="BM141" s="32">
        <f t="shared" ca="1" si="87"/>
        <v>-124.50000000000216</v>
      </c>
      <c r="BN141" s="32">
        <f t="shared" ca="1" si="75"/>
        <v>-251.25999999999854</v>
      </c>
      <c r="BO141" s="32">
        <f t="shared" ca="1" si="76"/>
        <v>-299.65999999999866</v>
      </c>
      <c r="BP141" s="32">
        <f t="shared" ca="1" si="77"/>
        <v>-97.620000000000601</v>
      </c>
      <c r="BQ141" s="32">
        <f t="shared" ca="1" si="78"/>
        <v>-3.8299999999999375</v>
      </c>
      <c r="BR141" s="32">
        <f t="shared" ca="1" si="79"/>
        <v>0</v>
      </c>
      <c r="BS141" s="32">
        <f t="shared" ca="1" si="80"/>
        <v>0</v>
      </c>
      <c r="BT141" s="32">
        <f t="shared" ca="1" si="81"/>
        <v>0</v>
      </c>
      <c r="BU141" s="32">
        <f t="shared" ca="1" si="82"/>
        <v>0</v>
      </c>
      <c r="BV141" s="32">
        <f t="shared" ca="1" si="83"/>
        <v>0</v>
      </c>
      <c r="BW141" s="32">
        <f t="shared" ca="1" si="84"/>
        <v>0</v>
      </c>
      <c r="BX141" s="32">
        <f t="shared" ca="1" si="85"/>
        <v>0</v>
      </c>
    </row>
    <row r="142" spans="1:76" x14ac:dyDescent="0.25">
      <c r="A142" t="s">
        <v>550</v>
      </c>
      <c r="B142" s="1" t="s">
        <v>319</v>
      </c>
      <c r="C142" t="str">
        <f t="shared" ca="1" si="62"/>
        <v>ST1</v>
      </c>
      <c r="D142" t="str">
        <f t="shared" ca="1" si="63"/>
        <v>Sturgeon #1</v>
      </c>
      <c r="E142" s="31">
        <f ca="1">'Module C Corrected'!CW142-'Module C Initial'!CW142</f>
        <v>0</v>
      </c>
      <c r="F142" s="31">
        <f ca="1">'Module C Corrected'!CX142-'Module C Initial'!CX142</f>
        <v>0</v>
      </c>
      <c r="G142" s="31">
        <f ca="1">'Module C Corrected'!CY142-'Module C Initial'!CY142</f>
        <v>0</v>
      </c>
      <c r="H142" s="31">
        <f ca="1">'Module C Corrected'!CZ142-'Module C Initial'!CZ142</f>
        <v>0</v>
      </c>
      <c r="I142" s="31">
        <f ca="1">'Module C Corrected'!DA142-'Module C Initial'!DA142</f>
        <v>0</v>
      </c>
      <c r="J142" s="31">
        <f ca="1">'Module C Corrected'!DB142-'Module C Initial'!DB142</f>
        <v>0</v>
      </c>
      <c r="K142" s="31">
        <f ca="1">'Module C Corrected'!DC142-'Module C Initial'!DC142</f>
        <v>0</v>
      </c>
      <c r="L142" s="31">
        <f ca="1">'Module C Corrected'!DD142-'Module C Initial'!DD142</f>
        <v>0</v>
      </c>
      <c r="M142" s="31">
        <f ca="1">'Module C Corrected'!DE142-'Module C Initial'!DE142</f>
        <v>0</v>
      </c>
      <c r="N142" s="31">
        <f ca="1">'Module C Corrected'!DF142-'Module C Initial'!DF142</f>
        <v>0</v>
      </c>
      <c r="O142" s="31">
        <f ca="1">'Module C Corrected'!DG142-'Module C Initial'!DG142</f>
        <v>0</v>
      </c>
      <c r="P142" s="31">
        <f ca="1">'Module C Corrected'!DH142-'Module C Initial'!DH142</f>
        <v>0</v>
      </c>
      <c r="Q142" s="32">
        <f ca="1">'Module C Corrected'!DI142-'Module C Initial'!DI142</f>
        <v>0</v>
      </c>
      <c r="R142" s="32">
        <f ca="1">'Module C Corrected'!DJ142-'Module C Initial'!DJ142</f>
        <v>0</v>
      </c>
      <c r="S142" s="32">
        <f ca="1">'Module C Corrected'!DK142-'Module C Initial'!DK142</f>
        <v>0</v>
      </c>
      <c r="T142" s="32">
        <f ca="1">'Module C Corrected'!DL142-'Module C Initial'!DL142</f>
        <v>0</v>
      </c>
      <c r="U142" s="32">
        <f ca="1">'Module C Corrected'!DM142-'Module C Initial'!DM142</f>
        <v>0</v>
      </c>
      <c r="V142" s="32">
        <f ca="1">'Module C Corrected'!DN142-'Module C Initial'!DN142</f>
        <v>0</v>
      </c>
      <c r="W142" s="32">
        <f ca="1">'Module C Corrected'!DO142-'Module C Initial'!DO142</f>
        <v>0</v>
      </c>
      <c r="X142" s="32">
        <f ca="1">'Module C Corrected'!DP142-'Module C Initial'!DP142</f>
        <v>0</v>
      </c>
      <c r="Y142" s="32">
        <f ca="1">'Module C Corrected'!DQ142-'Module C Initial'!DQ142</f>
        <v>0</v>
      </c>
      <c r="Z142" s="32">
        <f ca="1">'Module C Corrected'!DR142-'Module C Initial'!DR142</f>
        <v>0</v>
      </c>
      <c r="AA142" s="32">
        <f ca="1">'Module C Corrected'!DS142-'Module C Initial'!DS142</f>
        <v>0</v>
      </c>
      <c r="AB142" s="32">
        <f ca="1">'Module C Corrected'!DT142-'Module C Initial'!DT142</f>
        <v>0</v>
      </c>
      <c r="AC142" s="31">
        <f ca="1">'Module C Corrected'!DU142-'Module C Initial'!DU142</f>
        <v>0</v>
      </c>
      <c r="AD142" s="31">
        <f ca="1">'Module C Corrected'!DV142-'Module C Initial'!DV142</f>
        <v>0</v>
      </c>
      <c r="AE142" s="31">
        <f ca="1">'Module C Corrected'!DW142-'Module C Initial'!DW142</f>
        <v>0</v>
      </c>
      <c r="AF142" s="31">
        <f ca="1">'Module C Corrected'!DX142-'Module C Initial'!DX142</f>
        <v>0</v>
      </c>
      <c r="AG142" s="31">
        <f ca="1">'Module C Corrected'!DY142-'Module C Initial'!DY142</f>
        <v>0</v>
      </c>
      <c r="AH142" s="31">
        <f ca="1">'Module C Corrected'!DZ142-'Module C Initial'!DZ142</f>
        <v>0</v>
      </c>
      <c r="AI142" s="31">
        <f ca="1">'Module C Corrected'!EA142-'Module C Initial'!EA142</f>
        <v>0</v>
      </c>
      <c r="AJ142" s="31">
        <f ca="1">'Module C Corrected'!EB142-'Module C Initial'!EB142</f>
        <v>0</v>
      </c>
      <c r="AK142" s="31">
        <f ca="1">'Module C Corrected'!EC142-'Module C Initial'!EC142</f>
        <v>0</v>
      </c>
      <c r="AL142" s="31">
        <f ca="1">'Module C Corrected'!ED142-'Module C Initial'!ED142</f>
        <v>0</v>
      </c>
      <c r="AM142" s="31">
        <f ca="1">'Module C Corrected'!EE142-'Module C Initial'!EE142</f>
        <v>0</v>
      </c>
      <c r="AN142" s="31">
        <f ca="1">'Module C Corrected'!EF142-'Module C Initial'!EF142</f>
        <v>0</v>
      </c>
      <c r="AO142" s="32">
        <f t="shared" ca="1" si="60"/>
        <v>0</v>
      </c>
      <c r="AP142" s="32">
        <f t="shared" ca="1" si="60"/>
        <v>0</v>
      </c>
      <c r="AQ142" s="32">
        <f t="shared" ca="1" si="60"/>
        <v>0</v>
      </c>
      <c r="AR142" s="32">
        <f t="shared" ca="1" si="59"/>
        <v>0</v>
      </c>
      <c r="AS142" s="32">
        <f t="shared" ca="1" si="59"/>
        <v>0</v>
      </c>
      <c r="AT142" s="32">
        <f t="shared" ca="1" si="59"/>
        <v>0</v>
      </c>
      <c r="AU142" s="32">
        <f t="shared" ca="1" si="59"/>
        <v>0</v>
      </c>
      <c r="AV142" s="32">
        <f t="shared" ca="1" si="59"/>
        <v>0</v>
      </c>
      <c r="AW142" s="32">
        <f t="shared" ca="1" si="59"/>
        <v>0</v>
      </c>
      <c r="AX142" s="32">
        <f t="shared" ca="1" si="61"/>
        <v>0</v>
      </c>
      <c r="AY142" s="32">
        <f t="shared" ca="1" si="61"/>
        <v>0</v>
      </c>
      <c r="AZ142" s="32">
        <f t="shared" ca="1" si="61"/>
        <v>0</v>
      </c>
      <c r="BA142" s="31">
        <f t="shared" ca="1" si="86"/>
        <v>0</v>
      </c>
      <c r="BB142" s="31">
        <f t="shared" ca="1" si="64"/>
        <v>0</v>
      </c>
      <c r="BC142" s="31">
        <f t="shared" ca="1" si="65"/>
        <v>0</v>
      </c>
      <c r="BD142" s="31">
        <f t="shared" ca="1" si="66"/>
        <v>0</v>
      </c>
      <c r="BE142" s="31">
        <f t="shared" ca="1" si="67"/>
        <v>0</v>
      </c>
      <c r="BF142" s="31">
        <f t="shared" ca="1" si="68"/>
        <v>0</v>
      </c>
      <c r="BG142" s="31">
        <f t="shared" ca="1" si="69"/>
        <v>0</v>
      </c>
      <c r="BH142" s="31">
        <f t="shared" ca="1" si="70"/>
        <v>0</v>
      </c>
      <c r="BI142" s="31">
        <f t="shared" ca="1" si="71"/>
        <v>0</v>
      </c>
      <c r="BJ142" s="31">
        <f t="shared" ca="1" si="72"/>
        <v>0</v>
      </c>
      <c r="BK142" s="31">
        <f t="shared" ca="1" si="73"/>
        <v>0</v>
      </c>
      <c r="BL142" s="31">
        <f t="shared" ca="1" si="74"/>
        <v>0</v>
      </c>
      <c r="BM142" s="32">
        <f t="shared" ca="1" si="87"/>
        <v>0</v>
      </c>
      <c r="BN142" s="32">
        <f t="shared" ca="1" si="75"/>
        <v>0</v>
      </c>
      <c r="BO142" s="32">
        <f t="shared" ca="1" si="76"/>
        <v>0</v>
      </c>
      <c r="BP142" s="32">
        <f t="shared" ca="1" si="77"/>
        <v>0</v>
      </c>
      <c r="BQ142" s="32">
        <f t="shared" ca="1" si="78"/>
        <v>0</v>
      </c>
      <c r="BR142" s="32">
        <f t="shared" ca="1" si="79"/>
        <v>0</v>
      </c>
      <c r="BS142" s="32">
        <f t="shared" ca="1" si="80"/>
        <v>0</v>
      </c>
      <c r="BT142" s="32">
        <f t="shared" ca="1" si="81"/>
        <v>0</v>
      </c>
      <c r="BU142" s="32">
        <f t="shared" ca="1" si="82"/>
        <v>0</v>
      </c>
      <c r="BV142" s="32">
        <f t="shared" ca="1" si="83"/>
        <v>0</v>
      </c>
      <c r="BW142" s="32">
        <f t="shared" ca="1" si="84"/>
        <v>0</v>
      </c>
      <c r="BX142" s="32">
        <f t="shared" ca="1" si="85"/>
        <v>0</v>
      </c>
    </row>
    <row r="143" spans="1:76" x14ac:dyDescent="0.25">
      <c r="A143" t="s">
        <v>550</v>
      </c>
      <c r="B143" s="1" t="s">
        <v>320</v>
      </c>
      <c r="C143" t="str">
        <f t="shared" ca="1" si="62"/>
        <v>ST2</v>
      </c>
      <c r="D143" t="str">
        <f t="shared" ca="1" si="63"/>
        <v>Sturgeon #2</v>
      </c>
      <c r="E143" s="31">
        <f ca="1">'Module C Corrected'!CW143-'Module C Initial'!CW143</f>
        <v>0</v>
      </c>
      <c r="F143" s="31">
        <f ca="1">'Module C Corrected'!CX143-'Module C Initial'!CX143</f>
        <v>0</v>
      </c>
      <c r="G143" s="31">
        <f ca="1">'Module C Corrected'!CY143-'Module C Initial'!CY143</f>
        <v>0</v>
      </c>
      <c r="H143" s="31">
        <f ca="1">'Module C Corrected'!CZ143-'Module C Initial'!CZ143</f>
        <v>0</v>
      </c>
      <c r="I143" s="31">
        <f ca="1">'Module C Corrected'!DA143-'Module C Initial'!DA143</f>
        <v>0</v>
      </c>
      <c r="J143" s="31">
        <f ca="1">'Module C Corrected'!DB143-'Module C Initial'!DB143</f>
        <v>0</v>
      </c>
      <c r="K143" s="31">
        <f ca="1">'Module C Corrected'!DC143-'Module C Initial'!DC143</f>
        <v>0</v>
      </c>
      <c r="L143" s="31">
        <f ca="1">'Module C Corrected'!DD143-'Module C Initial'!DD143</f>
        <v>0</v>
      </c>
      <c r="M143" s="31">
        <f ca="1">'Module C Corrected'!DE143-'Module C Initial'!DE143</f>
        <v>0</v>
      </c>
      <c r="N143" s="31">
        <f ca="1">'Module C Corrected'!DF143-'Module C Initial'!DF143</f>
        <v>0</v>
      </c>
      <c r="O143" s="31">
        <f ca="1">'Module C Corrected'!DG143-'Module C Initial'!DG143</f>
        <v>0</v>
      </c>
      <c r="P143" s="31">
        <f ca="1">'Module C Corrected'!DH143-'Module C Initial'!DH143</f>
        <v>0</v>
      </c>
      <c r="Q143" s="32">
        <f ca="1">'Module C Corrected'!DI143-'Module C Initial'!DI143</f>
        <v>0</v>
      </c>
      <c r="R143" s="32">
        <f ca="1">'Module C Corrected'!DJ143-'Module C Initial'!DJ143</f>
        <v>0</v>
      </c>
      <c r="S143" s="32">
        <f ca="1">'Module C Corrected'!DK143-'Module C Initial'!DK143</f>
        <v>0</v>
      </c>
      <c r="T143" s="32">
        <f ca="1">'Module C Corrected'!DL143-'Module C Initial'!DL143</f>
        <v>0</v>
      </c>
      <c r="U143" s="32">
        <f ca="1">'Module C Corrected'!DM143-'Module C Initial'!DM143</f>
        <v>0</v>
      </c>
      <c r="V143" s="32">
        <f ca="1">'Module C Corrected'!DN143-'Module C Initial'!DN143</f>
        <v>0</v>
      </c>
      <c r="W143" s="32">
        <f ca="1">'Module C Corrected'!DO143-'Module C Initial'!DO143</f>
        <v>0</v>
      </c>
      <c r="X143" s="32">
        <f ca="1">'Module C Corrected'!DP143-'Module C Initial'!DP143</f>
        <v>0</v>
      </c>
      <c r="Y143" s="32">
        <f ca="1">'Module C Corrected'!DQ143-'Module C Initial'!DQ143</f>
        <v>0</v>
      </c>
      <c r="Z143" s="32">
        <f ca="1">'Module C Corrected'!DR143-'Module C Initial'!DR143</f>
        <v>0</v>
      </c>
      <c r="AA143" s="32">
        <f ca="1">'Module C Corrected'!DS143-'Module C Initial'!DS143</f>
        <v>0</v>
      </c>
      <c r="AB143" s="32">
        <f ca="1">'Module C Corrected'!DT143-'Module C Initial'!DT143</f>
        <v>0</v>
      </c>
      <c r="AC143" s="31">
        <f ca="1">'Module C Corrected'!DU143-'Module C Initial'!DU143</f>
        <v>0</v>
      </c>
      <c r="AD143" s="31">
        <f ca="1">'Module C Corrected'!DV143-'Module C Initial'!DV143</f>
        <v>0</v>
      </c>
      <c r="AE143" s="31">
        <f ca="1">'Module C Corrected'!DW143-'Module C Initial'!DW143</f>
        <v>0</v>
      </c>
      <c r="AF143" s="31">
        <f ca="1">'Module C Corrected'!DX143-'Module C Initial'!DX143</f>
        <v>0</v>
      </c>
      <c r="AG143" s="31">
        <f ca="1">'Module C Corrected'!DY143-'Module C Initial'!DY143</f>
        <v>0</v>
      </c>
      <c r="AH143" s="31">
        <f ca="1">'Module C Corrected'!DZ143-'Module C Initial'!DZ143</f>
        <v>0</v>
      </c>
      <c r="AI143" s="31">
        <f ca="1">'Module C Corrected'!EA143-'Module C Initial'!EA143</f>
        <v>0</v>
      </c>
      <c r="AJ143" s="31">
        <f ca="1">'Module C Corrected'!EB143-'Module C Initial'!EB143</f>
        <v>0</v>
      </c>
      <c r="AK143" s="31">
        <f ca="1">'Module C Corrected'!EC143-'Module C Initial'!EC143</f>
        <v>0</v>
      </c>
      <c r="AL143" s="31">
        <f ca="1">'Module C Corrected'!ED143-'Module C Initial'!ED143</f>
        <v>0</v>
      </c>
      <c r="AM143" s="31">
        <f ca="1">'Module C Corrected'!EE143-'Module C Initial'!EE143</f>
        <v>0</v>
      </c>
      <c r="AN143" s="31">
        <f ca="1">'Module C Corrected'!EF143-'Module C Initial'!EF143</f>
        <v>0</v>
      </c>
      <c r="AO143" s="32">
        <f t="shared" ca="1" si="60"/>
        <v>0</v>
      </c>
      <c r="AP143" s="32">
        <f t="shared" ca="1" si="60"/>
        <v>0</v>
      </c>
      <c r="AQ143" s="32">
        <f t="shared" ca="1" si="60"/>
        <v>0</v>
      </c>
      <c r="AR143" s="32">
        <f t="shared" ca="1" si="59"/>
        <v>0</v>
      </c>
      <c r="AS143" s="32">
        <f t="shared" ca="1" si="59"/>
        <v>0</v>
      </c>
      <c r="AT143" s="32">
        <f t="shared" ca="1" si="59"/>
        <v>0</v>
      </c>
      <c r="AU143" s="32">
        <f t="shared" ca="1" si="59"/>
        <v>0</v>
      </c>
      <c r="AV143" s="32">
        <f t="shared" ca="1" si="59"/>
        <v>0</v>
      </c>
      <c r="AW143" s="32">
        <f t="shared" ca="1" si="59"/>
        <v>0</v>
      </c>
      <c r="AX143" s="32">
        <f t="shared" ca="1" si="61"/>
        <v>0</v>
      </c>
      <c r="AY143" s="32">
        <f t="shared" ca="1" si="61"/>
        <v>0</v>
      </c>
      <c r="AZ143" s="32">
        <f t="shared" ca="1" si="61"/>
        <v>0</v>
      </c>
      <c r="BA143" s="31">
        <f t="shared" ca="1" si="86"/>
        <v>0</v>
      </c>
      <c r="BB143" s="31">
        <f t="shared" ca="1" si="64"/>
        <v>0</v>
      </c>
      <c r="BC143" s="31">
        <f t="shared" ca="1" si="65"/>
        <v>0</v>
      </c>
      <c r="BD143" s="31">
        <f t="shared" ca="1" si="66"/>
        <v>0</v>
      </c>
      <c r="BE143" s="31">
        <f t="shared" ca="1" si="67"/>
        <v>0</v>
      </c>
      <c r="BF143" s="31">
        <f t="shared" ca="1" si="68"/>
        <v>0</v>
      </c>
      <c r="BG143" s="31">
        <f t="shared" ca="1" si="69"/>
        <v>0</v>
      </c>
      <c r="BH143" s="31">
        <f t="shared" ca="1" si="70"/>
        <v>0</v>
      </c>
      <c r="BI143" s="31">
        <f t="shared" ca="1" si="71"/>
        <v>0</v>
      </c>
      <c r="BJ143" s="31">
        <f t="shared" ca="1" si="72"/>
        <v>0</v>
      </c>
      <c r="BK143" s="31">
        <f t="shared" ca="1" si="73"/>
        <v>0</v>
      </c>
      <c r="BL143" s="31">
        <f t="shared" ca="1" si="74"/>
        <v>0</v>
      </c>
      <c r="BM143" s="32">
        <f t="shared" ca="1" si="87"/>
        <v>0</v>
      </c>
      <c r="BN143" s="32">
        <f t="shared" ca="1" si="75"/>
        <v>0</v>
      </c>
      <c r="BO143" s="32">
        <f t="shared" ca="1" si="76"/>
        <v>0</v>
      </c>
      <c r="BP143" s="32">
        <f t="shared" ca="1" si="77"/>
        <v>0</v>
      </c>
      <c r="BQ143" s="32">
        <f t="shared" ca="1" si="78"/>
        <v>0</v>
      </c>
      <c r="BR143" s="32">
        <f t="shared" ca="1" si="79"/>
        <v>0</v>
      </c>
      <c r="BS143" s="32">
        <f t="shared" ca="1" si="80"/>
        <v>0</v>
      </c>
      <c r="BT143" s="32">
        <f t="shared" ca="1" si="81"/>
        <v>0</v>
      </c>
      <c r="BU143" s="32">
        <f t="shared" ca="1" si="82"/>
        <v>0</v>
      </c>
      <c r="BV143" s="32">
        <f t="shared" ca="1" si="83"/>
        <v>0</v>
      </c>
      <c r="BW143" s="32">
        <f t="shared" ca="1" si="84"/>
        <v>0</v>
      </c>
      <c r="BX143" s="32">
        <f t="shared" ca="1" si="85"/>
        <v>0</v>
      </c>
    </row>
    <row r="144" spans="1:76" x14ac:dyDescent="0.25">
      <c r="A144" t="s">
        <v>458</v>
      </c>
      <c r="B144" s="1" t="s">
        <v>65</v>
      </c>
      <c r="C144" t="str">
        <f t="shared" ca="1" si="62"/>
        <v>TAB1</v>
      </c>
      <c r="D144" t="str">
        <f t="shared" ca="1" si="63"/>
        <v>Taber Wind Facility</v>
      </c>
      <c r="E144" s="31">
        <f ca="1">'Module C Corrected'!CW144-'Module C Initial'!CW144</f>
        <v>2562.0499999999956</v>
      </c>
      <c r="F144" s="31">
        <f ca="1">'Module C Corrected'!CX144-'Module C Initial'!CX144</f>
        <v>2779.2599999999984</v>
      </c>
      <c r="G144" s="31">
        <f ca="1">'Module C Corrected'!CY144-'Module C Initial'!CY144</f>
        <v>1298.1099999999988</v>
      </c>
      <c r="H144" s="31">
        <f ca="1">'Module C Corrected'!CZ144-'Module C Initial'!CZ144</f>
        <v>1576.2400000000016</v>
      </c>
      <c r="I144" s="31">
        <f ca="1">'Module C Corrected'!DA144-'Module C Initial'!DA144</f>
        <v>1214.5900000000001</v>
      </c>
      <c r="J144" s="31">
        <f ca="1">'Module C Corrected'!DB144-'Module C Initial'!DB144</f>
        <v>893.55000000000109</v>
      </c>
      <c r="K144" s="31">
        <f ca="1">'Module C Corrected'!DC144-'Module C Initial'!DC144</f>
        <v>1472.5099999999984</v>
      </c>
      <c r="L144" s="31">
        <f ca="1">'Module C Corrected'!DD144-'Module C Initial'!DD144</f>
        <v>960.63999999999942</v>
      </c>
      <c r="M144" s="31">
        <f ca="1">'Module C Corrected'!DE144-'Module C Initial'!DE144</f>
        <v>926.63999999999942</v>
      </c>
      <c r="N144" s="31">
        <f ca="1">'Module C Corrected'!DF144-'Module C Initial'!DF144</f>
        <v>1734.010000000002</v>
      </c>
      <c r="O144" s="31">
        <f ca="1">'Module C Corrected'!DG144-'Module C Initial'!DG144</f>
        <v>1491.3100000000013</v>
      </c>
      <c r="P144" s="31">
        <f ca="1">'Module C Corrected'!DH144-'Module C Initial'!DH144</f>
        <v>1985.1699999999983</v>
      </c>
      <c r="Q144" s="32">
        <f ca="1">'Module C Corrected'!DI144-'Module C Initial'!DI144</f>
        <v>128.10000000000014</v>
      </c>
      <c r="R144" s="32">
        <f ca="1">'Module C Corrected'!DJ144-'Module C Initial'!DJ144</f>
        <v>138.96000000000004</v>
      </c>
      <c r="S144" s="32">
        <f ca="1">'Module C Corrected'!DK144-'Module C Initial'!DK144</f>
        <v>64.909999999999968</v>
      </c>
      <c r="T144" s="32">
        <f ca="1">'Module C Corrected'!DL144-'Module C Initial'!DL144</f>
        <v>78.809999999999945</v>
      </c>
      <c r="U144" s="32">
        <f ca="1">'Module C Corrected'!DM144-'Module C Initial'!DM144</f>
        <v>60.729999999999905</v>
      </c>
      <c r="V144" s="32">
        <f ca="1">'Module C Corrected'!DN144-'Module C Initial'!DN144</f>
        <v>44.680000000000064</v>
      </c>
      <c r="W144" s="32">
        <f ca="1">'Module C Corrected'!DO144-'Module C Initial'!DO144</f>
        <v>73.62</v>
      </c>
      <c r="X144" s="32">
        <f ca="1">'Module C Corrected'!DP144-'Module C Initial'!DP144</f>
        <v>48.029999999999973</v>
      </c>
      <c r="Y144" s="32">
        <f ca="1">'Module C Corrected'!DQ144-'Module C Initial'!DQ144</f>
        <v>46.330000000000041</v>
      </c>
      <c r="Z144" s="32">
        <f ca="1">'Module C Corrected'!DR144-'Module C Initial'!DR144</f>
        <v>86.700000000000045</v>
      </c>
      <c r="AA144" s="32">
        <f ca="1">'Module C Corrected'!DS144-'Module C Initial'!DS144</f>
        <v>74.569999999999936</v>
      </c>
      <c r="AB144" s="32">
        <f ca="1">'Module C Corrected'!DT144-'Module C Initial'!DT144</f>
        <v>99.259999999999991</v>
      </c>
      <c r="AC144" s="31">
        <f ca="1">'Module C Corrected'!DU144-'Module C Initial'!DU144</f>
        <v>477.61000000000058</v>
      </c>
      <c r="AD144" s="31">
        <f ca="1">'Module C Corrected'!DV144-'Module C Initial'!DV144</f>
        <v>511.59999999999945</v>
      </c>
      <c r="AE144" s="31">
        <f ca="1">'Module C Corrected'!DW144-'Module C Initial'!DW144</f>
        <v>236.21000000000004</v>
      </c>
      <c r="AF144" s="31">
        <f ca="1">'Module C Corrected'!DX144-'Module C Initial'!DX144</f>
        <v>283.13999999999987</v>
      </c>
      <c r="AG144" s="31">
        <f ca="1">'Module C Corrected'!DY144-'Module C Initial'!DY144</f>
        <v>215.42999999999984</v>
      </c>
      <c r="AH144" s="31">
        <f ca="1">'Module C Corrected'!DZ144-'Module C Initial'!DZ144</f>
        <v>156.41000000000008</v>
      </c>
      <c r="AI144" s="31">
        <f ca="1">'Module C Corrected'!EA144-'Module C Initial'!EA144</f>
        <v>254.40999999999985</v>
      </c>
      <c r="AJ144" s="31">
        <f ca="1">'Module C Corrected'!EB144-'Module C Initial'!EB144</f>
        <v>163.73000000000002</v>
      </c>
      <c r="AK144" s="31">
        <f ca="1">'Module C Corrected'!EC144-'Module C Initial'!EC144</f>
        <v>155.77999999999997</v>
      </c>
      <c r="AL144" s="31">
        <f ca="1">'Module C Corrected'!ED144-'Module C Initial'!ED144</f>
        <v>287.57999999999993</v>
      </c>
      <c r="AM144" s="31">
        <f ca="1">'Module C Corrected'!EE144-'Module C Initial'!EE144</f>
        <v>243.84000000000015</v>
      </c>
      <c r="AN144" s="31">
        <f ca="1">'Module C Corrected'!EF144-'Module C Initial'!EF144</f>
        <v>320.10999999999967</v>
      </c>
      <c r="AO144" s="32">
        <f t="shared" ca="1" si="60"/>
        <v>3167.7599999999966</v>
      </c>
      <c r="AP144" s="32">
        <f t="shared" ca="1" si="60"/>
        <v>3429.8199999999979</v>
      </c>
      <c r="AQ144" s="32">
        <f t="shared" ca="1" si="60"/>
        <v>1599.2299999999987</v>
      </c>
      <c r="AR144" s="32">
        <f t="shared" ca="1" si="59"/>
        <v>1938.1900000000014</v>
      </c>
      <c r="AS144" s="32">
        <f t="shared" ca="1" si="59"/>
        <v>1490.75</v>
      </c>
      <c r="AT144" s="32">
        <f t="shared" ca="1" si="59"/>
        <v>1094.6400000000012</v>
      </c>
      <c r="AU144" s="32">
        <f t="shared" ca="1" si="59"/>
        <v>1800.5399999999981</v>
      </c>
      <c r="AV144" s="32">
        <f t="shared" ca="1" si="59"/>
        <v>1172.3999999999994</v>
      </c>
      <c r="AW144" s="32">
        <f t="shared" ca="1" si="59"/>
        <v>1128.7499999999995</v>
      </c>
      <c r="AX144" s="32">
        <f t="shared" ca="1" si="61"/>
        <v>2108.2900000000018</v>
      </c>
      <c r="AY144" s="32">
        <f t="shared" ca="1" si="61"/>
        <v>1809.7200000000014</v>
      </c>
      <c r="AZ144" s="32">
        <f t="shared" ca="1" si="61"/>
        <v>2404.5399999999981</v>
      </c>
      <c r="BA144" s="31">
        <f t="shared" ca="1" si="86"/>
        <v>51.23</v>
      </c>
      <c r="BB144" s="31">
        <f t="shared" ca="1" si="64"/>
        <v>55.57</v>
      </c>
      <c r="BC144" s="31">
        <f t="shared" ca="1" si="65"/>
        <v>25.96</v>
      </c>
      <c r="BD144" s="31">
        <f t="shared" ca="1" si="66"/>
        <v>31.52</v>
      </c>
      <c r="BE144" s="31">
        <f t="shared" ca="1" si="67"/>
        <v>24.29</v>
      </c>
      <c r="BF144" s="31">
        <f t="shared" ca="1" si="68"/>
        <v>17.87</v>
      </c>
      <c r="BG144" s="31">
        <f t="shared" ca="1" si="69"/>
        <v>29.44</v>
      </c>
      <c r="BH144" s="31">
        <f t="shared" ca="1" si="70"/>
        <v>19.21</v>
      </c>
      <c r="BI144" s="31">
        <f t="shared" ca="1" si="71"/>
        <v>18.53</v>
      </c>
      <c r="BJ144" s="31">
        <f t="shared" ca="1" si="72"/>
        <v>34.67</v>
      </c>
      <c r="BK144" s="31">
        <f t="shared" ca="1" si="73"/>
        <v>29.82</v>
      </c>
      <c r="BL144" s="31">
        <f t="shared" ca="1" si="74"/>
        <v>39.69</v>
      </c>
      <c r="BM144" s="32">
        <f t="shared" ca="1" si="87"/>
        <v>3218.9899999999966</v>
      </c>
      <c r="BN144" s="32">
        <f t="shared" ca="1" si="75"/>
        <v>3485.3899999999981</v>
      </c>
      <c r="BO144" s="32">
        <f t="shared" ca="1" si="76"/>
        <v>1625.1899999999987</v>
      </c>
      <c r="BP144" s="32">
        <f t="shared" ca="1" si="77"/>
        <v>1969.7100000000014</v>
      </c>
      <c r="BQ144" s="32">
        <f t="shared" ca="1" si="78"/>
        <v>1515.04</v>
      </c>
      <c r="BR144" s="32">
        <f t="shared" ca="1" si="79"/>
        <v>1112.5100000000011</v>
      </c>
      <c r="BS144" s="32">
        <f t="shared" ca="1" si="80"/>
        <v>1829.9799999999982</v>
      </c>
      <c r="BT144" s="32">
        <f t="shared" ca="1" si="81"/>
        <v>1191.6099999999994</v>
      </c>
      <c r="BU144" s="32">
        <f t="shared" ca="1" si="82"/>
        <v>1147.2799999999995</v>
      </c>
      <c r="BV144" s="32">
        <f t="shared" ca="1" si="83"/>
        <v>2142.9600000000019</v>
      </c>
      <c r="BW144" s="32">
        <f t="shared" ca="1" si="84"/>
        <v>1839.5400000000013</v>
      </c>
      <c r="BX144" s="32">
        <f t="shared" ca="1" si="85"/>
        <v>2444.2299999999982</v>
      </c>
    </row>
    <row r="145" spans="1:76" x14ac:dyDescent="0.25">
      <c r="A145" t="s">
        <v>512</v>
      </c>
      <c r="B145" s="1" t="s">
        <v>118</v>
      </c>
      <c r="C145" t="str">
        <f t="shared" ca="1" si="62"/>
        <v>TAY1</v>
      </c>
      <c r="D145" t="str">
        <f t="shared" ca="1" si="63"/>
        <v>Taylor Hydro Facility</v>
      </c>
      <c r="E145" s="31">
        <f ca="1">'Module C Corrected'!CW145-'Module C Initial'!CW145</f>
        <v>0</v>
      </c>
      <c r="F145" s="31">
        <f ca="1">'Module C Corrected'!CX145-'Module C Initial'!CX145</f>
        <v>0</v>
      </c>
      <c r="G145" s="31">
        <f ca="1">'Module C Corrected'!CY145-'Module C Initial'!CY145</f>
        <v>0</v>
      </c>
      <c r="H145" s="31">
        <f ca="1">'Module C Corrected'!CZ145-'Module C Initial'!CZ145</f>
        <v>0</v>
      </c>
      <c r="I145" s="31">
        <f ca="1">'Module C Corrected'!DA145-'Module C Initial'!DA145</f>
        <v>289</v>
      </c>
      <c r="J145" s="31">
        <f ca="1">'Module C Corrected'!DB145-'Module C Initial'!DB145</f>
        <v>513.52000000000044</v>
      </c>
      <c r="K145" s="31">
        <f ca="1">'Module C Corrected'!DC145-'Module C Initial'!DC145</f>
        <v>1553.4200000000055</v>
      </c>
      <c r="L145" s="31">
        <f ca="1">'Module C Corrected'!DD145-'Module C Initial'!DD145</f>
        <v>654.05999999999949</v>
      </c>
      <c r="M145" s="31">
        <f ca="1">'Module C Corrected'!DE145-'Module C Initial'!DE145</f>
        <v>56.700000000000045</v>
      </c>
      <c r="N145" s="31">
        <f ca="1">'Module C Corrected'!DF145-'Module C Initial'!DF145</f>
        <v>43.240000000000009</v>
      </c>
      <c r="O145" s="31">
        <f ca="1">'Module C Corrected'!DG145-'Module C Initial'!DG145</f>
        <v>0</v>
      </c>
      <c r="P145" s="31">
        <f ca="1">'Module C Corrected'!DH145-'Module C Initial'!DH145</f>
        <v>0</v>
      </c>
      <c r="Q145" s="32">
        <f ca="1">'Module C Corrected'!DI145-'Module C Initial'!DI145</f>
        <v>0</v>
      </c>
      <c r="R145" s="32">
        <f ca="1">'Module C Corrected'!DJ145-'Module C Initial'!DJ145</f>
        <v>0</v>
      </c>
      <c r="S145" s="32">
        <f ca="1">'Module C Corrected'!DK145-'Module C Initial'!DK145</f>
        <v>0</v>
      </c>
      <c r="T145" s="32">
        <f ca="1">'Module C Corrected'!DL145-'Module C Initial'!DL145</f>
        <v>0</v>
      </c>
      <c r="U145" s="32">
        <f ca="1">'Module C Corrected'!DM145-'Module C Initial'!DM145</f>
        <v>14.449999999999989</v>
      </c>
      <c r="V145" s="32">
        <f ca="1">'Module C Corrected'!DN145-'Module C Initial'!DN145</f>
        <v>25.680000000000064</v>
      </c>
      <c r="W145" s="32">
        <f ca="1">'Module C Corrected'!DO145-'Module C Initial'!DO145</f>
        <v>77.670000000000073</v>
      </c>
      <c r="X145" s="32">
        <f ca="1">'Module C Corrected'!DP145-'Module C Initial'!DP145</f>
        <v>32.700000000000045</v>
      </c>
      <c r="Y145" s="32">
        <f ca="1">'Module C Corrected'!DQ145-'Module C Initial'!DQ145</f>
        <v>2.8299999999999983</v>
      </c>
      <c r="Z145" s="32">
        <f ca="1">'Module C Corrected'!DR145-'Module C Initial'!DR145</f>
        <v>2.1600000000000037</v>
      </c>
      <c r="AA145" s="32">
        <f ca="1">'Module C Corrected'!DS145-'Module C Initial'!DS145</f>
        <v>0</v>
      </c>
      <c r="AB145" s="32">
        <f ca="1">'Module C Corrected'!DT145-'Module C Initial'!DT145</f>
        <v>0</v>
      </c>
      <c r="AC145" s="31">
        <f ca="1">'Module C Corrected'!DU145-'Module C Initial'!DU145</f>
        <v>0</v>
      </c>
      <c r="AD145" s="31">
        <f ca="1">'Module C Corrected'!DV145-'Module C Initial'!DV145</f>
        <v>0</v>
      </c>
      <c r="AE145" s="31">
        <f ca="1">'Module C Corrected'!DW145-'Module C Initial'!DW145</f>
        <v>0</v>
      </c>
      <c r="AF145" s="31">
        <f ca="1">'Module C Corrected'!DX145-'Module C Initial'!DX145</f>
        <v>0</v>
      </c>
      <c r="AG145" s="31">
        <f ca="1">'Module C Corrected'!DY145-'Module C Initial'!DY145</f>
        <v>51.259999999999991</v>
      </c>
      <c r="AH145" s="31">
        <f ca="1">'Module C Corrected'!DZ145-'Module C Initial'!DZ145</f>
        <v>89.8900000000001</v>
      </c>
      <c r="AI145" s="31">
        <f ca="1">'Module C Corrected'!EA145-'Module C Initial'!EA145</f>
        <v>268.38999999999942</v>
      </c>
      <c r="AJ145" s="31">
        <f ca="1">'Module C Corrected'!EB145-'Module C Initial'!EB145</f>
        <v>111.48000000000002</v>
      </c>
      <c r="AK145" s="31">
        <f ca="1">'Module C Corrected'!EC145-'Module C Initial'!EC145</f>
        <v>9.5299999999999727</v>
      </c>
      <c r="AL145" s="31">
        <f ca="1">'Module C Corrected'!ED145-'Module C Initial'!ED145</f>
        <v>7.1699999999999875</v>
      </c>
      <c r="AM145" s="31">
        <f ca="1">'Module C Corrected'!EE145-'Module C Initial'!EE145</f>
        <v>0</v>
      </c>
      <c r="AN145" s="31">
        <f ca="1">'Module C Corrected'!EF145-'Module C Initial'!EF145</f>
        <v>0</v>
      </c>
      <c r="AO145" s="32">
        <f t="shared" ca="1" si="60"/>
        <v>0</v>
      </c>
      <c r="AP145" s="32">
        <f t="shared" ca="1" si="60"/>
        <v>0</v>
      </c>
      <c r="AQ145" s="32">
        <f t="shared" ca="1" si="60"/>
        <v>0</v>
      </c>
      <c r="AR145" s="32">
        <f t="shared" ca="1" si="59"/>
        <v>0</v>
      </c>
      <c r="AS145" s="32">
        <f t="shared" ca="1" si="59"/>
        <v>354.71</v>
      </c>
      <c r="AT145" s="32">
        <f t="shared" ca="1" si="59"/>
        <v>629.0900000000006</v>
      </c>
      <c r="AU145" s="32">
        <f t="shared" ca="1" si="59"/>
        <v>1899.480000000005</v>
      </c>
      <c r="AV145" s="32">
        <f t="shared" ca="1" si="59"/>
        <v>798.23999999999955</v>
      </c>
      <c r="AW145" s="32">
        <f t="shared" ca="1" si="59"/>
        <v>69.060000000000016</v>
      </c>
      <c r="AX145" s="32">
        <f t="shared" ca="1" si="61"/>
        <v>52.57</v>
      </c>
      <c r="AY145" s="32">
        <f t="shared" ca="1" si="61"/>
        <v>0</v>
      </c>
      <c r="AZ145" s="32">
        <f t="shared" ca="1" si="61"/>
        <v>0</v>
      </c>
      <c r="BA145" s="31">
        <f t="shared" ca="1" si="86"/>
        <v>0</v>
      </c>
      <c r="BB145" s="31">
        <f t="shared" ca="1" si="64"/>
        <v>0</v>
      </c>
      <c r="BC145" s="31">
        <f t="shared" ca="1" si="65"/>
        <v>0</v>
      </c>
      <c r="BD145" s="31">
        <f t="shared" ca="1" si="66"/>
        <v>0</v>
      </c>
      <c r="BE145" s="31">
        <f t="shared" ca="1" si="67"/>
        <v>5.78</v>
      </c>
      <c r="BF145" s="31">
        <f t="shared" ca="1" si="68"/>
        <v>10.27</v>
      </c>
      <c r="BG145" s="31">
        <f t="shared" ca="1" si="69"/>
        <v>31.06</v>
      </c>
      <c r="BH145" s="31">
        <f t="shared" ca="1" si="70"/>
        <v>13.08</v>
      </c>
      <c r="BI145" s="31">
        <f t="shared" ca="1" si="71"/>
        <v>1.1299999999999999</v>
      </c>
      <c r="BJ145" s="31">
        <f t="shared" ca="1" si="72"/>
        <v>0.86</v>
      </c>
      <c r="BK145" s="31">
        <f t="shared" ca="1" si="73"/>
        <v>0</v>
      </c>
      <c r="BL145" s="31">
        <f t="shared" ca="1" si="74"/>
        <v>0</v>
      </c>
      <c r="BM145" s="32">
        <f t="shared" ca="1" si="87"/>
        <v>0</v>
      </c>
      <c r="BN145" s="32">
        <f t="shared" ca="1" si="75"/>
        <v>0</v>
      </c>
      <c r="BO145" s="32">
        <f t="shared" ca="1" si="76"/>
        <v>0</v>
      </c>
      <c r="BP145" s="32">
        <f t="shared" ca="1" si="77"/>
        <v>0</v>
      </c>
      <c r="BQ145" s="32">
        <f t="shared" ca="1" si="78"/>
        <v>360.48999999999995</v>
      </c>
      <c r="BR145" s="32">
        <f t="shared" ca="1" si="79"/>
        <v>639.36000000000058</v>
      </c>
      <c r="BS145" s="32">
        <f t="shared" ca="1" si="80"/>
        <v>1930.540000000005</v>
      </c>
      <c r="BT145" s="32">
        <f t="shared" ca="1" si="81"/>
        <v>811.3199999999996</v>
      </c>
      <c r="BU145" s="32">
        <f t="shared" ca="1" si="82"/>
        <v>70.190000000000012</v>
      </c>
      <c r="BV145" s="32">
        <f t="shared" ca="1" si="83"/>
        <v>53.43</v>
      </c>
      <c r="BW145" s="32">
        <f t="shared" ca="1" si="84"/>
        <v>0</v>
      </c>
      <c r="BX145" s="32">
        <f t="shared" ca="1" si="85"/>
        <v>0</v>
      </c>
    </row>
    <row r="146" spans="1:76" x14ac:dyDescent="0.25">
      <c r="A146" t="s">
        <v>462</v>
      </c>
      <c r="B146" s="1" t="s">
        <v>141</v>
      </c>
      <c r="C146" t="str">
        <f t="shared" ca="1" si="62"/>
        <v>TC01</v>
      </c>
      <c r="D146" t="str">
        <f t="shared" ca="1" si="63"/>
        <v>Carseland Industrial System</v>
      </c>
      <c r="E146" s="31">
        <f ca="1">'Module C Corrected'!CW146-'Module C Initial'!CW146</f>
        <v>0</v>
      </c>
      <c r="F146" s="31">
        <f ca="1">'Module C Corrected'!CX146-'Module C Initial'!CX146</f>
        <v>0</v>
      </c>
      <c r="G146" s="31">
        <f ca="1">'Module C Corrected'!CY146-'Module C Initial'!CY146</f>
        <v>0</v>
      </c>
      <c r="H146" s="31">
        <f ca="1">'Module C Corrected'!CZ146-'Module C Initial'!CZ146</f>
        <v>0</v>
      </c>
      <c r="I146" s="31">
        <f ca="1">'Module C Corrected'!DA146-'Module C Initial'!DA146</f>
        <v>0</v>
      </c>
      <c r="J146" s="31">
        <f ca="1">'Module C Corrected'!DB146-'Module C Initial'!DB146</f>
        <v>0</v>
      </c>
      <c r="K146" s="31">
        <f ca="1">'Module C Corrected'!DC146-'Module C Initial'!DC146</f>
        <v>0</v>
      </c>
      <c r="L146" s="31">
        <f ca="1">'Module C Corrected'!DD146-'Module C Initial'!DD146</f>
        <v>0</v>
      </c>
      <c r="M146" s="31">
        <f ca="1">'Module C Corrected'!DE146-'Module C Initial'!DE146</f>
        <v>0</v>
      </c>
      <c r="N146" s="31">
        <f ca="1">'Module C Corrected'!DF146-'Module C Initial'!DF146</f>
        <v>0</v>
      </c>
      <c r="O146" s="31">
        <f ca="1">'Module C Corrected'!DG146-'Module C Initial'!DG146</f>
        <v>0</v>
      </c>
      <c r="P146" s="31">
        <f ca="1">'Module C Corrected'!DH146-'Module C Initial'!DH146</f>
        <v>0</v>
      </c>
      <c r="Q146" s="32">
        <f ca="1">'Module C Corrected'!DI146-'Module C Initial'!DI146</f>
        <v>0</v>
      </c>
      <c r="R146" s="32">
        <f ca="1">'Module C Corrected'!DJ146-'Module C Initial'!DJ146</f>
        <v>0</v>
      </c>
      <c r="S146" s="32">
        <f ca="1">'Module C Corrected'!DK146-'Module C Initial'!DK146</f>
        <v>0</v>
      </c>
      <c r="T146" s="32">
        <f ca="1">'Module C Corrected'!DL146-'Module C Initial'!DL146</f>
        <v>0</v>
      </c>
      <c r="U146" s="32">
        <f ca="1">'Module C Corrected'!DM146-'Module C Initial'!DM146</f>
        <v>0</v>
      </c>
      <c r="V146" s="32">
        <f ca="1">'Module C Corrected'!DN146-'Module C Initial'!DN146</f>
        <v>0</v>
      </c>
      <c r="W146" s="32">
        <f ca="1">'Module C Corrected'!DO146-'Module C Initial'!DO146</f>
        <v>0</v>
      </c>
      <c r="X146" s="32">
        <f ca="1">'Module C Corrected'!DP146-'Module C Initial'!DP146</f>
        <v>0</v>
      </c>
      <c r="Y146" s="32">
        <f ca="1">'Module C Corrected'!DQ146-'Module C Initial'!DQ146</f>
        <v>0</v>
      </c>
      <c r="Z146" s="32">
        <f ca="1">'Module C Corrected'!DR146-'Module C Initial'!DR146</f>
        <v>0</v>
      </c>
      <c r="AA146" s="32">
        <f ca="1">'Module C Corrected'!DS146-'Module C Initial'!DS146</f>
        <v>0</v>
      </c>
      <c r="AB146" s="32">
        <f ca="1">'Module C Corrected'!DT146-'Module C Initial'!DT146</f>
        <v>0</v>
      </c>
      <c r="AC146" s="31">
        <f ca="1">'Module C Corrected'!DU146-'Module C Initial'!DU146</f>
        <v>0</v>
      </c>
      <c r="AD146" s="31">
        <f ca="1">'Module C Corrected'!DV146-'Module C Initial'!DV146</f>
        <v>0</v>
      </c>
      <c r="AE146" s="31">
        <f ca="1">'Module C Corrected'!DW146-'Module C Initial'!DW146</f>
        <v>0</v>
      </c>
      <c r="AF146" s="31">
        <f ca="1">'Module C Corrected'!DX146-'Module C Initial'!DX146</f>
        <v>0</v>
      </c>
      <c r="AG146" s="31">
        <f ca="1">'Module C Corrected'!DY146-'Module C Initial'!DY146</f>
        <v>0</v>
      </c>
      <c r="AH146" s="31">
        <f ca="1">'Module C Corrected'!DZ146-'Module C Initial'!DZ146</f>
        <v>0</v>
      </c>
      <c r="AI146" s="31">
        <f ca="1">'Module C Corrected'!EA146-'Module C Initial'!EA146</f>
        <v>0</v>
      </c>
      <c r="AJ146" s="31">
        <f ca="1">'Module C Corrected'!EB146-'Module C Initial'!EB146</f>
        <v>0</v>
      </c>
      <c r="AK146" s="31">
        <f ca="1">'Module C Corrected'!EC146-'Module C Initial'!EC146</f>
        <v>0</v>
      </c>
      <c r="AL146" s="31">
        <f ca="1">'Module C Corrected'!ED146-'Module C Initial'!ED146</f>
        <v>0</v>
      </c>
      <c r="AM146" s="31">
        <f ca="1">'Module C Corrected'!EE146-'Module C Initial'!EE146</f>
        <v>0</v>
      </c>
      <c r="AN146" s="31">
        <f ca="1">'Module C Corrected'!EF146-'Module C Initial'!EF146</f>
        <v>0</v>
      </c>
      <c r="AO146" s="32">
        <f t="shared" ca="1" si="60"/>
        <v>0</v>
      </c>
      <c r="AP146" s="32">
        <f t="shared" ca="1" si="60"/>
        <v>0</v>
      </c>
      <c r="AQ146" s="32">
        <f t="shared" ca="1" si="60"/>
        <v>0</v>
      </c>
      <c r="AR146" s="32">
        <f t="shared" ca="1" si="59"/>
        <v>0</v>
      </c>
      <c r="AS146" s="32">
        <f t="shared" ca="1" si="59"/>
        <v>0</v>
      </c>
      <c r="AT146" s="32">
        <f t="shared" ca="1" si="59"/>
        <v>0</v>
      </c>
      <c r="AU146" s="32">
        <f t="shared" ca="1" si="59"/>
        <v>0</v>
      </c>
      <c r="AV146" s="32">
        <f t="shared" ca="1" si="59"/>
        <v>0</v>
      </c>
      <c r="AW146" s="32">
        <f t="shared" ca="1" si="59"/>
        <v>0</v>
      </c>
      <c r="AX146" s="32">
        <f t="shared" ca="1" si="61"/>
        <v>0</v>
      </c>
      <c r="AY146" s="32">
        <f t="shared" ca="1" si="61"/>
        <v>0</v>
      </c>
      <c r="AZ146" s="32">
        <f t="shared" ca="1" si="61"/>
        <v>0</v>
      </c>
      <c r="BA146" s="31">
        <f t="shared" ca="1" si="86"/>
        <v>0</v>
      </c>
      <c r="BB146" s="31">
        <f t="shared" ca="1" si="64"/>
        <v>0</v>
      </c>
      <c r="BC146" s="31">
        <f t="shared" ca="1" si="65"/>
        <v>0</v>
      </c>
      <c r="BD146" s="31">
        <f t="shared" ca="1" si="66"/>
        <v>0</v>
      </c>
      <c r="BE146" s="31">
        <f t="shared" ca="1" si="67"/>
        <v>0</v>
      </c>
      <c r="BF146" s="31">
        <f t="shared" ca="1" si="68"/>
        <v>0</v>
      </c>
      <c r="BG146" s="31">
        <f t="shared" ca="1" si="69"/>
        <v>0</v>
      </c>
      <c r="BH146" s="31">
        <f t="shared" ca="1" si="70"/>
        <v>0</v>
      </c>
      <c r="BI146" s="31">
        <f t="shared" ca="1" si="71"/>
        <v>0</v>
      </c>
      <c r="BJ146" s="31">
        <f t="shared" ca="1" si="72"/>
        <v>0</v>
      </c>
      <c r="BK146" s="31">
        <f t="shared" ca="1" si="73"/>
        <v>0</v>
      </c>
      <c r="BL146" s="31">
        <f t="shared" ca="1" si="74"/>
        <v>0</v>
      </c>
      <c r="BM146" s="32">
        <f t="shared" ca="1" si="87"/>
        <v>0</v>
      </c>
      <c r="BN146" s="32">
        <f t="shared" ca="1" si="75"/>
        <v>0</v>
      </c>
      <c r="BO146" s="32">
        <f t="shared" ca="1" si="76"/>
        <v>0</v>
      </c>
      <c r="BP146" s="32">
        <f t="shared" ca="1" si="77"/>
        <v>0</v>
      </c>
      <c r="BQ146" s="32">
        <f t="shared" ca="1" si="78"/>
        <v>0</v>
      </c>
      <c r="BR146" s="32">
        <f t="shared" ca="1" si="79"/>
        <v>0</v>
      </c>
      <c r="BS146" s="32">
        <f t="shared" ca="1" si="80"/>
        <v>0</v>
      </c>
      <c r="BT146" s="32">
        <f t="shared" ca="1" si="81"/>
        <v>0</v>
      </c>
      <c r="BU146" s="32">
        <f t="shared" ca="1" si="82"/>
        <v>0</v>
      </c>
      <c r="BV146" s="32">
        <f t="shared" ca="1" si="83"/>
        <v>0</v>
      </c>
      <c r="BW146" s="32">
        <f t="shared" ca="1" si="84"/>
        <v>0</v>
      </c>
      <c r="BX146" s="32">
        <f t="shared" ca="1" si="85"/>
        <v>0</v>
      </c>
    </row>
    <row r="147" spans="1:76" x14ac:dyDescent="0.25">
      <c r="A147" t="s">
        <v>462</v>
      </c>
      <c r="B147" s="1" t="s">
        <v>142</v>
      </c>
      <c r="C147" t="str">
        <f t="shared" ca="1" si="62"/>
        <v>TC02</v>
      </c>
      <c r="D147" t="str">
        <f t="shared" ca="1" si="63"/>
        <v>Redwater Industrial System</v>
      </c>
      <c r="E147" s="31">
        <f ca="1">'Module C Corrected'!CW147-'Module C Initial'!CW147</f>
        <v>557.58000000000175</v>
      </c>
      <c r="F147" s="31">
        <f ca="1">'Module C Corrected'!CX147-'Module C Initial'!CX147</f>
        <v>928.09000000000015</v>
      </c>
      <c r="G147" s="31">
        <f ca="1">'Module C Corrected'!CY147-'Module C Initial'!CY147</f>
        <v>441.21999999999935</v>
      </c>
      <c r="H147" s="31">
        <f ca="1">'Module C Corrected'!CZ147-'Module C Initial'!CZ147</f>
        <v>265.84999999999854</v>
      </c>
      <c r="I147" s="31">
        <f ca="1">'Module C Corrected'!DA147-'Module C Initial'!DA147</f>
        <v>339.92000000000007</v>
      </c>
      <c r="J147" s="31">
        <f ca="1">'Module C Corrected'!DB147-'Module C Initial'!DB147</f>
        <v>192.14999999999964</v>
      </c>
      <c r="K147" s="31">
        <f ca="1">'Module C Corrected'!DC147-'Module C Initial'!DC147</f>
        <v>550.32999999999811</v>
      </c>
      <c r="L147" s="31">
        <f ca="1">'Module C Corrected'!DD147-'Module C Initial'!DD147</f>
        <v>110.0300000000002</v>
      </c>
      <c r="M147" s="31">
        <f ca="1">'Module C Corrected'!DE147-'Module C Initial'!DE147</f>
        <v>193.59999999999945</v>
      </c>
      <c r="N147" s="31">
        <f ca="1">'Module C Corrected'!DF147-'Module C Initial'!DF147</f>
        <v>255.8700000000008</v>
      </c>
      <c r="O147" s="31">
        <f ca="1">'Module C Corrected'!DG147-'Module C Initial'!DG147</f>
        <v>377.26000000000022</v>
      </c>
      <c r="P147" s="31">
        <f ca="1">'Module C Corrected'!DH147-'Module C Initial'!DH147</f>
        <v>246.81000000000131</v>
      </c>
      <c r="Q147" s="32">
        <f ca="1">'Module C Corrected'!DI147-'Module C Initial'!DI147</f>
        <v>27.869999999999948</v>
      </c>
      <c r="R147" s="32">
        <f ca="1">'Module C Corrected'!DJ147-'Module C Initial'!DJ147</f>
        <v>46.400000000000091</v>
      </c>
      <c r="S147" s="32">
        <f ca="1">'Module C Corrected'!DK147-'Module C Initial'!DK147</f>
        <v>22.060000000000002</v>
      </c>
      <c r="T147" s="32">
        <f ca="1">'Module C Corrected'!DL147-'Module C Initial'!DL147</f>
        <v>13.289999999999992</v>
      </c>
      <c r="U147" s="32">
        <f ca="1">'Module C Corrected'!DM147-'Module C Initial'!DM147</f>
        <v>17</v>
      </c>
      <c r="V147" s="32">
        <f ca="1">'Module C Corrected'!DN147-'Module C Initial'!DN147</f>
        <v>9.6099999999999852</v>
      </c>
      <c r="W147" s="32">
        <f ca="1">'Module C Corrected'!DO147-'Module C Initial'!DO147</f>
        <v>27.520000000000039</v>
      </c>
      <c r="X147" s="32">
        <f ca="1">'Module C Corrected'!DP147-'Module C Initial'!DP147</f>
        <v>5.5</v>
      </c>
      <c r="Y147" s="32">
        <f ca="1">'Module C Corrected'!DQ147-'Module C Initial'!DQ147</f>
        <v>9.6800000000000068</v>
      </c>
      <c r="Z147" s="32">
        <f ca="1">'Module C Corrected'!DR147-'Module C Initial'!DR147</f>
        <v>12.799999999999983</v>
      </c>
      <c r="AA147" s="32">
        <f ca="1">'Module C Corrected'!DS147-'Module C Initial'!DS147</f>
        <v>18.859999999999985</v>
      </c>
      <c r="AB147" s="32">
        <f ca="1">'Module C Corrected'!DT147-'Module C Initial'!DT147</f>
        <v>12.339999999999989</v>
      </c>
      <c r="AC147" s="31">
        <f ca="1">'Module C Corrected'!DU147-'Module C Initial'!DU147</f>
        <v>103.94000000000005</v>
      </c>
      <c r="AD147" s="31">
        <f ca="1">'Module C Corrected'!DV147-'Module C Initial'!DV147</f>
        <v>170.84999999999991</v>
      </c>
      <c r="AE147" s="31">
        <f ca="1">'Module C Corrected'!DW147-'Module C Initial'!DW147</f>
        <v>80.279999999999973</v>
      </c>
      <c r="AF147" s="31">
        <f ca="1">'Module C Corrected'!DX147-'Module C Initial'!DX147</f>
        <v>47.759999999999991</v>
      </c>
      <c r="AG147" s="31">
        <f ca="1">'Module C Corrected'!DY147-'Module C Initial'!DY147</f>
        <v>60.290000000000077</v>
      </c>
      <c r="AH147" s="31">
        <f ca="1">'Module C Corrected'!DZ147-'Module C Initial'!DZ147</f>
        <v>33.629999999999995</v>
      </c>
      <c r="AI147" s="31">
        <f ca="1">'Module C Corrected'!EA147-'Module C Initial'!EA147</f>
        <v>95.080000000000155</v>
      </c>
      <c r="AJ147" s="31">
        <f ca="1">'Module C Corrected'!EB147-'Module C Initial'!EB147</f>
        <v>18.75</v>
      </c>
      <c r="AK147" s="31">
        <f ca="1">'Module C Corrected'!EC147-'Module C Initial'!EC147</f>
        <v>32.550000000000011</v>
      </c>
      <c r="AL147" s="31">
        <f ca="1">'Module C Corrected'!ED147-'Module C Initial'!ED147</f>
        <v>42.430000000000007</v>
      </c>
      <c r="AM147" s="31">
        <f ca="1">'Module C Corrected'!EE147-'Module C Initial'!EE147</f>
        <v>61.67999999999995</v>
      </c>
      <c r="AN147" s="31">
        <f ca="1">'Module C Corrected'!EF147-'Module C Initial'!EF147</f>
        <v>39.800000000000011</v>
      </c>
      <c r="AO147" s="32">
        <f t="shared" ca="1" si="60"/>
        <v>689.39000000000169</v>
      </c>
      <c r="AP147" s="32">
        <f t="shared" ca="1" si="60"/>
        <v>1145.3400000000001</v>
      </c>
      <c r="AQ147" s="32">
        <f t="shared" ca="1" si="60"/>
        <v>543.55999999999926</v>
      </c>
      <c r="AR147" s="32">
        <f t="shared" ca="1" si="59"/>
        <v>326.8999999999985</v>
      </c>
      <c r="AS147" s="32">
        <f t="shared" ca="1" si="59"/>
        <v>417.21000000000015</v>
      </c>
      <c r="AT147" s="32">
        <f t="shared" ca="1" si="59"/>
        <v>235.38999999999962</v>
      </c>
      <c r="AU147" s="32">
        <f t="shared" ca="1" si="59"/>
        <v>672.92999999999824</v>
      </c>
      <c r="AV147" s="32">
        <f t="shared" ca="1" si="59"/>
        <v>134.2800000000002</v>
      </c>
      <c r="AW147" s="32">
        <f t="shared" ca="1" si="59"/>
        <v>235.82999999999947</v>
      </c>
      <c r="AX147" s="32">
        <f t="shared" ca="1" si="61"/>
        <v>311.10000000000076</v>
      </c>
      <c r="AY147" s="32">
        <f t="shared" ca="1" si="61"/>
        <v>457.80000000000018</v>
      </c>
      <c r="AZ147" s="32">
        <f t="shared" ca="1" si="61"/>
        <v>298.9500000000013</v>
      </c>
      <c r="BA147" s="31">
        <f t="shared" ca="1" si="86"/>
        <v>11.15</v>
      </c>
      <c r="BB147" s="31">
        <f t="shared" ca="1" si="64"/>
        <v>18.559999999999999</v>
      </c>
      <c r="BC147" s="31">
        <f t="shared" ca="1" si="65"/>
        <v>8.82</v>
      </c>
      <c r="BD147" s="31">
        <f t="shared" ca="1" si="66"/>
        <v>5.32</v>
      </c>
      <c r="BE147" s="31">
        <f t="shared" ca="1" si="67"/>
        <v>6.8</v>
      </c>
      <c r="BF147" s="31">
        <f t="shared" ca="1" si="68"/>
        <v>3.84</v>
      </c>
      <c r="BG147" s="31">
        <f t="shared" ca="1" si="69"/>
        <v>11</v>
      </c>
      <c r="BH147" s="31">
        <f t="shared" ca="1" si="70"/>
        <v>2.2000000000000002</v>
      </c>
      <c r="BI147" s="31">
        <f t="shared" ca="1" si="71"/>
        <v>3.87</v>
      </c>
      <c r="BJ147" s="31">
        <f t="shared" ca="1" si="72"/>
        <v>5.12</v>
      </c>
      <c r="BK147" s="31">
        <f t="shared" ca="1" si="73"/>
        <v>7.54</v>
      </c>
      <c r="BL147" s="31">
        <f t="shared" ca="1" si="74"/>
        <v>4.9400000000000004</v>
      </c>
      <c r="BM147" s="32">
        <f t="shared" ca="1" si="87"/>
        <v>700.54000000000167</v>
      </c>
      <c r="BN147" s="32">
        <f t="shared" ca="1" si="75"/>
        <v>1163.9000000000001</v>
      </c>
      <c r="BO147" s="32">
        <f t="shared" ca="1" si="76"/>
        <v>552.37999999999931</v>
      </c>
      <c r="BP147" s="32">
        <f t="shared" ca="1" si="77"/>
        <v>332.21999999999849</v>
      </c>
      <c r="BQ147" s="32">
        <f t="shared" ca="1" si="78"/>
        <v>424.01000000000016</v>
      </c>
      <c r="BR147" s="32">
        <f t="shared" ca="1" si="79"/>
        <v>239.22999999999962</v>
      </c>
      <c r="BS147" s="32">
        <f t="shared" ca="1" si="80"/>
        <v>683.92999999999824</v>
      </c>
      <c r="BT147" s="32">
        <f t="shared" ca="1" si="81"/>
        <v>136.48000000000019</v>
      </c>
      <c r="BU147" s="32">
        <f t="shared" ca="1" si="82"/>
        <v>239.69999999999948</v>
      </c>
      <c r="BV147" s="32">
        <f t="shared" ca="1" si="83"/>
        <v>316.22000000000077</v>
      </c>
      <c r="BW147" s="32">
        <f t="shared" ca="1" si="84"/>
        <v>465.3400000000002</v>
      </c>
      <c r="BX147" s="32">
        <f t="shared" ca="1" si="85"/>
        <v>303.89000000000129</v>
      </c>
    </row>
    <row r="148" spans="1:76" x14ac:dyDescent="0.25">
      <c r="A148" t="s">
        <v>513</v>
      </c>
      <c r="B148" s="1" t="s">
        <v>144</v>
      </c>
      <c r="C148" t="str">
        <f t="shared" ca="1" si="62"/>
        <v>BCHIMP</v>
      </c>
      <c r="D148" t="str">
        <f t="shared" ca="1" si="63"/>
        <v>Alberta-BC Intertie - Import</v>
      </c>
      <c r="E148" s="31">
        <f ca="1">'Module C Corrected'!CW148-'Module C Initial'!CW148</f>
        <v>-15.169999999999845</v>
      </c>
      <c r="F148" s="31">
        <f ca="1">'Module C Corrected'!CX148-'Module C Initial'!CX148</f>
        <v>-3.1600000000000819</v>
      </c>
      <c r="G148" s="31">
        <f ca="1">'Module C Corrected'!CY148-'Module C Initial'!CY148</f>
        <v>0</v>
      </c>
      <c r="H148" s="31">
        <f ca="1">'Module C Corrected'!CZ148-'Module C Initial'!CZ148</f>
        <v>-0.49000000000000909</v>
      </c>
      <c r="I148" s="31">
        <f ca="1">'Module C Corrected'!DA148-'Module C Initial'!DA148</f>
        <v>0</v>
      </c>
      <c r="J148" s="31">
        <f ca="1">'Module C Corrected'!DB148-'Module C Initial'!DB148</f>
        <v>-10.919999999999845</v>
      </c>
      <c r="K148" s="31">
        <f ca="1">'Module C Corrected'!DC148-'Module C Initial'!DC148</f>
        <v>-49.5</v>
      </c>
      <c r="L148" s="31">
        <f ca="1">'Module C Corrected'!DD148-'Module C Initial'!DD148</f>
        <v>0</v>
      </c>
      <c r="M148" s="31">
        <f ca="1">'Module C Corrected'!DE148-'Module C Initial'!DE148</f>
        <v>-7.3600000000000136</v>
      </c>
      <c r="N148" s="31">
        <f ca="1">'Module C Corrected'!DF148-'Module C Initial'!DF148</f>
        <v>-6.3299999999999272</v>
      </c>
      <c r="O148" s="31">
        <f ca="1">'Module C Corrected'!DG148-'Module C Initial'!DG148</f>
        <v>-26.829999999999927</v>
      </c>
      <c r="P148" s="31">
        <f ca="1">'Module C Corrected'!DH148-'Module C Initial'!DH148</f>
        <v>-26.710000000000036</v>
      </c>
      <c r="Q148" s="32">
        <f ca="1">'Module C Corrected'!DI148-'Module C Initial'!DI148</f>
        <v>-0.75</v>
      </c>
      <c r="R148" s="32">
        <f ca="1">'Module C Corrected'!DJ148-'Module C Initial'!DJ148</f>
        <v>-0.16000000000000014</v>
      </c>
      <c r="S148" s="32">
        <f ca="1">'Module C Corrected'!DK148-'Module C Initial'!DK148</f>
        <v>0</v>
      </c>
      <c r="T148" s="32">
        <f ca="1">'Module C Corrected'!DL148-'Module C Initial'!DL148</f>
        <v>-2.9999999999999805E-2</v>
      </c>
      <c r="U148" s="32">
        <f ca="1">'Module C Corrected'!DM148-'Module C Initial'!DM148</f>
        <v>0</v>
      </c>
      <c r="V148" s="32">
        <f ca="1">'Module C Corrected'!DN148-'Module C Initial'!DN148</f>
        <v>-0.53999999999999204</v>
      </c>
      <c r="W148" s="32">
        <f ca="1">'Module C Corrected'!DO148-'Module C Initial'!DO148</f>
        <v>-2.4800000000000182</v>
      </c>
      <c r="X148" s="32">
        <f ca="1">'Module C Corrected'!DP148-'Module C Initial'!DP148</f>
        <v>0</v>
      </c>
      <c r="Y148" s="32">
        <f ca="1">'Module C Corrected'!DQ148-'Module C Initial'!DQ148</f>
        <v>-0.36999999999999744</v>
      </c>
      <c r="Z148" s="32">
        <f ca="1">'Module C Corrected'!DR148-'Module C Initial'!DR148</f>
        <v>-0.32000000000000028</v>
      </c>
      <c r="AA148" s="32">
        <f ca="1">'Module C Corrected'!DS148-'Module C Initial'!DS148</f>
        <v>-1.3400000000000034</v>
      </c>
      <c r="AB148" s="32">
        <f ca="1">'Module C Corrected'!DT148-'Module C Initial'!DT148</f>
        <v>-1.3300000000000125</v>
      </c>
      <c r="AC148" s="31">
        <f ca="1">'Module C Corrected'!DU148-'Module C Initial'!DU148</f>
        <v>-2.82000000000005</v>
      </c>
      <c r="AD148" s="31">
        <f ca="1">'Module C Corrected'!DV148-'Module C Initial'!DV148</f>
        <v>-0.57999999999999829</v>
      </c>
      <c r="AE148" s="31">
        <f ca="1">'Module C Corrected'!DW148-'Module C Initial'!DW148</f>
        <v>0</v>
      </c>
      <c r="AF148" s="31">
        <f ca="1">'Module C Corrected'!DX148-'Module C Initial'!DX148</f>
        <v>-8.0000000000000071E-2</v>
      </c>
      <c r="AG148" s="31">
        <f ca="1">'Module C Corrected'!DY148-'Module C Initial'!DY148</f>
        <v>0</v>
      </c>
      <c r="AH148" s="31">
        <f ca="1">'Module C Corrected'!DZ148-'Module C Initial'!DZ148</f>
        <v>-1.9099999999999966</v>
      </c>
      <c r="AI148" s="31">
        <f ca="1">'Module C Corrected'!EA148-'Module C Initial'!EA148</f>
        <v>-8.5499999999999545</v>
      </c>
      <c r="AJ148" s="31">
        <f ca="1">'Module C Corrected'!EB148-'Module C Initial'!EB148</f>
        <v>0</v>
      </c>
      <c r="AK148" s="31">
        <f ca="1">'Module C Corrected'!EC148-'Module C Initial'!EC148</f>
        <v>-1.2399999999999807</v>
      </c>
      <c r="AL148" s="31">
        <f ca="1">'Module C Corrected'!ED148-'Module C Initial'!ED148</f>
        <v>-1.0500000000000114</v>
      </c>
      <c r="AM148" s="31">
        <f ca="1">'Module C Corrected'!EE148-'Module C Initial'!EE148</f>
        <v>-4.3799999999999955</v>
      </c>
      <c r="AN148" s="31">
        <f ca="1">'Module C Corrected'!EF148-'Module C Initial'!EF148</f>
        <v>-4.2999999999999545</v>
      </c>
      <c r="AO148" s="32">
        <f t="shared" ca="1" si="60"/>
        <v>-18.739999999999895</v>
      </c>
      <c r="AP148" s="32">
        <f t="shared" ca="1" si="60"/>
        <v>-3.9000000000000803</v>
      </c>
      <c r="AQ148" s="32">
        <f t="shared" ca="1" si="60"/>
        <v>0</v>
      </c>
      <c r="AR148" s="32">
        <f t="shared" ca="1" si="59"/>
        <v>-0.60000000000000897</v>
      </c>
      <c r="AS148" s="32">
        <f t="shared" ca="1" si="59"/>
        <v>0</v>
      </c>
      <c r="AT148" s="32">
        <f t="shared" ca="1" si="59"/>
        <v>-13.369999999999834</v>
      </c>
      <c r="AU148" s="32">
        <f t="shared" ca="1" si="59"/>
        <v>-60.529999999999973</v>
      </c>
      <c r="AV148" s="32">
        <f t="shared" ca="1" si="59"/>
        <v>0</v>
      </c>
      <c r="AW148" s="32">
        <f t="shared" ca="1" si="59"/>
        <v>-8.9699999999999918</v>
      </c>
      <c r="AX148" s="32">
        <f t="shared" ca="1" si="61"/>
        <v>-7.6999999999999389</v>
      </c>
      <c r="AY148" s="32">
        <f t="shared" ca="1" si="61"/>
        <v>-32.549999999999926</v>
      </c>
      <c r="AZ148" s="32">
        <f t="shared" ca="1" si="61"/>
        <v>-32.340000000000003</v>
      </c>
      <c r="BA148" s="31">
        <f t="shared" ca="1" si="86"/>
        <v>-0.3</v>
      </c>
      <c r="BB148" s="31">
        <f t="shared" ca="1" si="64"/>
        <v>-0.06</v>
      </c>
      <c r="BC148" s="31">
        <f t="shared" ca="1" si="65"/>
        <v>0</v>
      </c>
      <c r="BD148" s="31">
        <f t="shared" ca="1" si="66"/>
        <v>-0.01</v>
      </c>
      <c r="BE148" s="31">
        <f t="shared" ca="1" si="67"/>
        <v>0</v>
      </c>
      <c r="BF148" s="31">
        <f t="shared" ca="1" si="68"/>
        <v>-0.22</v>
      </c>
      <c r="BG148" s="31">
        <f t="shared" ca="1" si="69"/>
        <v>-0.99</v>
      </c>
      <c r="BH148" s="31">
        <f t="shared" ca="1" si="70"/>
        <v>0</v>
      </c>
      <c r="BI148" s="31">
        <f t="shared" ca="1" si="71"/>
        <v>-0.15</v>
      </c>
      <c r="BJ148" s="31">
        <f t="shared" ca="1" si="72"/>
        <v>-0.13</v>
      </c>
      <c r="BK148" s="31">
        <f t="shared" ca="1" si="73"/>
        <v>-0.54</v>
      </c>
      <c r="BL148" s="31">
        <f t="shared" ca="1" si="74"/>
        <v>-0.53</v>
      </c>
      <c r="BM148" s="32">
        <f t="shared" ca="1" si="87"/>
        <v>-19.039999999999896</v>
      </c>
      <c r="BN148" s="32">
        <f t="shared" ca="1" si="75"/>
        <v>-3.9600000000000803</v>
      </c>
      <c r="BO148" s="32">
        <f t="shared" ca="1" si="76"/>
        <v>0</v>
      </c>
      <c r="BP148" s="32">
        <f t="shared" ca="1" si="77"/>
        <v>-0.61000000000000898</v>
      </c>
      <c r="BQ148" s="32">
        <f t="shared" ca="1" si="78"/>
        <v>0</v>
      </c>
      <c r="BR148" s="32">
        <f t="shared" ca="1" si="79"/>
        <v>-13.589999999999835</v>
      </c>
      <c r="BS148" s="32">
        <f t="shared" ca="1" si="80"/>
        <v>-61.519999999999975</v>
      </c>
      <c r="BT148" s="32">
        <f t="shared" ca="1" si="81"/>
        <v>0</v>
      </c>
      <c r="BU148" s="32">
        <f t="shared" ca="1" si="82"/>
        <v>-9.1199999999999921</v>
      </c>
      <c r="BV148" s="32">
        <f t="shared" ca="1" si="83"/>
        <v>-7.8299999999999388</v>
      </c>
      <c r="BW148" s="32">
        <f t="shared" ca="1" si="84"/>
        <v>-33.089999999999925</v>
      </c>
      <c r="BX148" s="32">
        <f t="shared" ca="1" si="85"/>
        <v>-32.870000000000005</v>
      </c>
    </row>
    <row r="149" spans="1:76" x14ac:dyDescent="0.25">
      <c r="A149" t="s">
        <v>513</v>
      </c>
      <c r="B149" s="1" t="s">
        <v>145</v>
      </c>
      <c r="C149" t="str">
        <f t="shared" ca="1" si="62"/>
        <v>BCHEXP</v>
      </c>
      <c r="D149" t="str">
        <f t="shared" ca="1" si="63"/>
        <v>Alberta-BC Intertie - Export</v>
      </c>
      <c r="E149" s="31">
        <f ca="1">'Module C Corrected'!CW149-'Module C Initial'!CW149</f>
        <v>-0.62000000000000455</v>
      </c>
      <c r="F149" s="31">
        <f ca="1">'Module C Corrected'!CX149-'Module C Initial'!CX149</f>
        <v>0</v>
      </c>
      <c r="G149" s="31">
        <f ca="1">'Module C Corrected'!CY149-'Module C Initial'!CY149</f>
        <v>0</v>
      </c>
      <c r="H149" s="31">
        <f ca="1">'Module C Corrected'!CZ149-'Module C Initial'!CZ149</f>
        <v>0</v>
      </c>
      <c r="I149" s="31">
        <f ca="1">'Module C Corrected'!DA149-'Module C Initial'!DA149</f>
        <v>0</v>
      </c>
      <c r="J149" s="31">
        <f ca="1">'Module C Corrected'!DB149-'Module C Initial'!DB149</f>
        <v>0</v>
      </c>
      <c r="K149" s="31">
        <f ca="1">'Module C Corrected'!DC149-'Module C Initial'!DC149</f>
        <v>0</v>
      </c>
      <c r="L149" s="31">
        <f ca="1">'Module C Corrected'!DD149-'Module C Initial'!DD149</f>
        <v>-9.9999999999997868E-2</v>
      </c>
      <c r="M149" s="31">
        <f ca="1">'Module C Corrected'!DE149-'Module C Initial'!DE149</f>
        <v>0</v>
      </c>
      <c r="N149" s="31">
        <f ca="1">'Module C Corrected'!DF149-'Module C Initial'!DF149</f>
        <v>0</v>
      </c>
      <c r="O149" s="31">
        <f ca="1">'Module C Corrected'!DG149-'Module C Initial'!DG149</f>
        <v>0</v>
      </c>
      <c r="P149" s="31">
        <f ca="1">'Module C Corrected'!DH149-'Module C Initial'!DH149</f>
        <v>-0.54999999999999716</v>
      </c>
      <c r="Q149" s="32">
        <f ca="1">'Module C Corrected'!DI149-'Module C Initial'!DI149</f>
        <v>-3.0000000000000027E-2</v>
      </c>
      <c r="R149" s="32">
        <f ca="1">'Module C Corrected'!DJ149-'Module C Initial'!DJ149</f>
        <v>0</v>
      </c>
      <c r="S149" s="32">
        <f ca="1">'Module C Corrected'!DK149-'Module C Initial'!DK149</f>
        <v>0</v>
      </c>
      <c r="T149" s="32">
        <f ca="1">'Module C Corrected'!DL149-'Module C Initial'!DL149</f>
        <v>0</v>
      </c>
      <c r="U149" s="32">
        <f ca="1">'Module C Corrected'!DM149-'Module C Initial'!DM149</f>
        <v>0</v>
      </c>
      <c r="V149" s="32">
        <f ca="1">'Module C Corrected'!DN149-'Module C Initial'!DN149</f>
        <v>0</v>
      </c>
      <c r="W149" s="32">
        <f ca="1">'Module C Corrected'!DO149-'Module C Initial'!DO149</f>
        <v>0</v>
      </c>
      <c r="X149" s="32">
        <f ca="1">'Module C Corrected'!DP149-'Module C Initial'!DP149</f>
        <v>-1.0000000000000002E-2</v>
      </c>
      <c r="Y149" s="32">
        <f ca="1">'Module C Corrected'!DQ149-'Module C Initial'!DQ149</f>
        <v>0</v>
      </c>
      <c r="Z149" s="32">
        <f ca="1">'Module C Corrected'!DR149-'Module C Initial'!DR149</f>
        <v>0</v>
      </c>
      <c r="AA149" s="32">
        <f ca="1">'Module C Corrected'!DS149-'Module C Initial'!DS149</f>
        <v>0</v>
      </c>
      <c r="AB149" s="32">
        <f ca="1">'Module C Corrected'!DT149-'Module C Initial'!DT149</f>
        <v>-3.0000000000000027E-2</v>
      </c>
      <c r="AC149" s="31">
        <f ca="1">'Module C Corrected'!DU149-'Module C Initial'!DU149</f>
        <v>-0.12000000000000011</v>
      </c>
      <c r="AD149" s="31">
        <f ca="1">'Module C Corrected'!DV149-'Module C Initial'!DV149</f>
        <v>0</v>
      </c>
      <c r="AE149" s="31">
        <f ca="1">'Module C Corrected'!DW149-'Module C Initial'!DW149</f>
        <v>0</v>
      </c>
      <c r="AF149" s="31">
        <f ca="1">'Module C Corrected'!DX149-'Module C Initial'!DX149</f>
        <v>0</v>
      </c>
      <c r="AG149" s="31">
        <f ca="1">'Module C Corrected'!DY149-'Module C Initial'!DY149</f>
        <v>0</v>
      </c>
      <c r="AH149" s="31">
        <f ca="1">'Module C Corrected'!DZ149-'Module C Initial'!DZ149</f>
        <v>0</v>
      </c>
      <c r="AI149" s="31">
        <f ca="1">'Module C Corrected'!EA149-'Module C Initial'!EA149</f>
        <v>0</v>
      </c>
      <c r="AJ149" s="31">
        <f ca="1">'Module C Corrected'!EB149-'Module C Initial'!EB149</f>
        <v>-2.0000000000000018E-2</v>
      </c>
      <c r="AK149" s="31">
        <f ca="1">'Module C Corrected'!EC149-'Module C Initial'!EC149</f>
        <v>0</v>
      </c>
      <c r="AL149" s="31">
        <f ca="1">'Module C Corrected'!ED149-'Module C Initial'!ED149</f>
        <v>0</v>
      </c>
      <c r="AM149" s="31">
        <f ca="1">'Module C Corrected'!EE149-'Module C Initial'!EE149</f>
        <v>0</v>
      </c>
      <c r="AN149" s="31">
        <f ca="1">'Module C Corrected'!EF149-'Module C Initial'!EF149</f>
        <v>-8.9999999999999858E-2</v>
      </c>
      <c r="AO149" s="32">
        <f t="shared" ca="1" si="60"/>
        <v>-0.77000000000000468</v>
      </c>
      <c r="AP149" s="32">
        <f t="shared" ca="1" si="60"/>
        <v>0</v>
      </c>
      <c r="AQ149" s="32">
        <f t="shared" ca="1" si="60"/>
        <v>0</v>
      </c>
      <c r="AR149" s="32">
        <f t="shared" ca="1" si="59"/>
        <v>0</v>
      </c>
      <c r="AS149" s="32">
        <f t="shared" ca="1" si="59"/>
        <v>0</v>
      </c>
      <c r="AT149" s="32">
        <f t="shared" ca="1" si="59"/>
        <v>0</v>
      </c>
      <c r="AU149" s="32">
        <f t="shared" ca="1" si="59"/>
        <v>0</v>
      </c>
      <c r="AV149" s="32">
        <f t="shared" ca="1" si="59"/>
        <v>-0.1299999999999979</v>
      </c>
      <c r="AW149" s="32">
        <f t="shared" ca="1" si="59"/>
        <v>0</v>
      </c>
      <c r="AX149" s="32">
        <f t="shared" ca="1" si="61"/>
        <v>0</v>
      </c>
      <c r="AY149" s="32">
        <f t="shared" ca="1" si="61"/>
        <v>0</v>
      </c>
      <c r="AZ149" s="32">
        <f t="shared" ca="1" si="61"/>
        <v>-0.66999999999999704</v>
      </c>
      <c r="BA149" s="31">
        <f t="shared" ca="1" si="86"/>
        <v>-0.01</v>
      </c>
      <c r="BB149" s="31">
        <f t="shared" ca="1" si="64"/>
        <v>0</v>
      </c>
      <c r="BC149" s="31">
        <f t="shared" ca="1" si="65"/>
        <v>0</v>
      </c>
      <c r="BD149" s="31">
        <f t="shared" ca="1" si="66"/>
        <v>0</v>
      </c>
      <c r="BE149" s="31">
        <f t="shared" ca="1" si="67"/>
        <v>0</v>
      </c>
      <c r="BF149" s="31">
        <f t="shared" ca="1" si="68"/>
        <v>0</v>
      </c>
      <c r="BG149" s="31">
        <f t="shared" ca="1" si="69"/>
        <v>0</v>
      </c>
      <c r="BH149" s="31">
        <f t="shared" ca="1" si="70"/>
        <v>0</v>
      </c>
      <c r="BI149" s="31">
        <f t="shared" ca="1" si="71"/>
        <v>0</v>
      </c>
      <c r="BJ149" s="31">
        <f t="shared" ca="1" si="72"/>
        <v>0</v>
      </c>
      <c r="BK149" s="31">
        <f t="shared" ca="1" si="73"/>
        <v>0</v>
      </c>
      <c r="BL149" s="31">
        <f t="shared" ca="1" si="74"/>
        <v>-0.01</v>
      </c>
      <c r="BM149" s="32">
        <f t="shared" ca="1" si="87"/>
        <v>-0.78000000000000469</v>
      </c>
      <c r="BN149" s="32">
        <f t="shared" ca="1" si="75"/>
        <v>0</v>
      </c>
      <c r="BO149" s="32">
        <f t="shared" ca="1" si="76"/>
        <v>0</v>
      </c>
      <c r="BP149" s="32">
        <f t="shared" ca="1" si="77"/>
        <v>0</v>
      </c>
      <c r="BQ149" s="32">
        <f t="shared" ca="1" si="78"/>
        <v>0</v>
      </c>
      <c r="BR149" s="32">
        <f t="shared" ca="1" si="79"/>
        <v>0</v>
      </c>
      <c r="BS149" s="32">
        <f t="shared" ca="1" si="80"/>
        <v>0</v>
      </c>
      <c r="BT149" s="32">
        <f t="shared" ca="1" si="81"/>
        <v>-0.1299999999999979</v>
      </c>
      <c r="BU149" s="32">
        <f t="shared" ca="1" si="82"/>
        <v>0</v>
      </c>
      <c r="BV149" s="32">
        <f t="shared" ca="1" si="83"/>
        <v>0</v>
      </c>
      <c r="BW149" s="32">
        <f t="shared" ca="1" si="84"/>
        <v>0</v>
      </c>
      <c r="BX149" s="32">
        <f t="shared" ca="1" si="85"/>
        <v>-0.67999999999999705</v>
      </c>
    </row>
    <row r="150" spans="1:76" x14ac:dyDescent="0.25">
      <c r="A150" t="s">
        <v>513</v>
      </c>
      <c r="B150" s="1" t="s">
        <v>146</v>
      </c>
      <c r="C150" t="str">
        <f t="shared" ca="1" si="62"/>
        <v>120SIMP</v>
      </c>
      <c r="D150" t="str">
        <f t="shared" ca="1" si="63"/>
        <v>Alberta-Montana Intertie - Import</v>
      </c>
      <c r="E150" s="31">
        <f ca="1">'Module C Corrected'!CW150-'Module C Initial'!CW150</f>
        <v>17.480000000000018</v>
      </c>
      <c r="F150" s="31">
        <f ca="1">'Module C Corrected'!CX150-'Module C Initial'!CX150</f>
        <v>0</v>
      </c>
      <c r="G150" s="31">
        <f ca="1">'Module C Corrected'!CY150-'Module C Initial'!CY150</f>
        <v>0</v>
      </c>
      <c r="H150" s="31">
        <f ca="1">'Module C Corrected'!CZ150-'Module C Initial'!CZ150</f>
        <v>0</v>
      </c>
      <c r="I150" s="31">
        <f ca="1">'Module C Corrected'!DA150-'Module C Initial'!DA150</f>
        <v>0</v>
      </c>
      <c r="J150" s="31">
        <f ca="1">'Module C Corrected'!DB150-'Module C Initial'!DB150</f>
        <v>1.6800000000000068</v>
      </c>
      <c r="K150" s="31">
        <f ca="1">'Module C Corrected'!DC150-'Module C Initial'!DC150</f>
        <v>0</v>
      </c>
      <c r="L150" s="31">
        <f ca="1">'Module C Corrected'!DD150-'Module C Initial'!DD150</f>
        <v>0</v>
      </c>
      <c r="M150" s="31">
        <f ca="1">'Module C Corrected'!DE150-'Module C Initial'!DE150</f>
        <v>0</v>
      </c>
      <c r="N150" s="31">
        <f ca="1">'Module C Corrected'!DF150-'Module C Initial'!DF150</f>
        <v>0</v>
      </c>
      <c r="O150" s="31">
        <f ca="1">'Module C Corrected'!DG150-'Module C Initial'!DG150</f>
        <v>0</v>
      </c>
      <c r="P150" s="31">
        <f ca="1">'Module C Corrected'!DH150-'Module C Initial'!DH150</f>
        <v>0</v>
      </c>
      <c r="Q150" s="32">
        <f ca="1">'Module C Corrected'!DI150-'Module C Initial'!DI150</f>
        <v>0.87999999999999545</v>
      </c>
      <c r="R150" s="32">
        <f ca="1">'Module C Corrected'!DJ150-'Module C Initial'!DJ150</f>
        <v>0</v>
      </c>
      <c r="S150" s="32">
        <f ca="1">'Module C Corrected'!DK150-'Module C Initial'!DK150</f>
        <v>0</v>
      </c>
      <c r="T150" s="32">
        <f ca="1">'Module C Corrected'!DL150-'Module C Initial'!DL150</f>
        <v>0</v>
      </c>
      <c r="U150" s="32">
        <f ca="1">'Module C Corrected'!DM150-'Module C Initial'!DM150</f>
        <v>0</v>
      </c>
      <c r="V150" s="32">
        <f ca="1">'Module C Corrected'!DN150-'Module C Initial'!DN150</f>
        <v>9.0000000000000302E-2</v>
      </c>
      <c r="W150" s="32">
        <f ca="1">'Module C Corrected'!DO150-'Module C Initial'!DO150</f>
        <v>0</v>
      </c>
      <c r="X150" s="32">
        <f ca="1">'Module C Corrected'!DP150-'Module C Initial'!DP150</f>
        <v>0</v>
      </c>
      <c r="Y150" s="32">
        <f ca="1">'Module C Corrected'!DQ150-'Module C Initial'!DQ150</f>
        <v>0</v>
      </c>
      <c r="Z150" s="32">
        <f ca="1">'Module C Corrected'!DR150-'Module C Initial'!DR150</f>
        <v>0</v>
      </c>
      <c r="AA150" s="32">
        <f ca="1">'Module C Corrected'!DS150-'Module C Initial'!DS150</f>
        <v>0</v>
      </c>
      <c r="AB150" s="32">
        <f ca="1">'Module C Corrected'!DT150-'Module C Initial'!DT150</f>
        <v>0</v>
      </c>
      <c r="AC150" s="31">
        <f ca="1">'Module C Corrected'!DU150-'Module C Initial'!DU150</f>
        <v>3.2600000000000193</v>
      </c>
      <c r="AD150" s="31">
        <f ca="1">'Module C Corrected'!DV150-'Module C Initial'!DV150</f>
        <v>0</v>
      </c>
      <c r="AE150" s="31">
        <f ca="1">'Module C Corrected'!DW150-'Module C Initial'!DW150</f>
        <v>0</v>
      </c>
      <c r="AF150" s="31">
        <f ca="1">'Module C Corrected'!DX150-'Module C Initial'!DX150</f>
        <v>0</v>
      </c>
      <c r="AG150" s="31">
        <f ca="1">'Module C Corrected'!DY150-'Module C Initial'!DY150</f>
        <v>0</v>
      </c>
      <c r="AH150" s="31">
        <f ca="1">'Module C Corrected'!DZ150-'Module C Initial'!DZ150</f>
        <v>0.29000000000000092</v>
      </c>
      <c r="AI150" s="31">
        <f ca="1">'Module C Corrected'!EA150-'Module C Initial'!EA150</f>
        <v>0</v>
      </c>
      <c r="AJ150" s="31">
        <f ca="1">'Module C Corrected'!EB150-'Module C Initial'!EB150</f>
        <v>0</v>
      </c>
      <c r="AK150" s="31">
        <f ca="1">'Module C Corrected'!EC150-'Module C Initial'!EC150</f>
        <v>0</v>
      </c>
      <c r="AL150" s="31">
        <f ca="1">'Module C Corrected'!ED150-'Module C Initial'!ED150</f>
        <v>0</v>
      </c>
      <c r="AM150" s="31">
        <f ca="1">'Module C Corrected'!EE150-'Module C Initial'!EE150</f>
        <v>0</v>
      </c>
      <c r="AN150" s="31">
        <f ca="1">'Module C Corrected'!EF150-'Module C Initial'!EF150</f>
        <v>0</v>
      </c>
      <c r="AO150" s="32">
        <f t="shared" ca="1" si="60"/>
        <v>21.620000000000033</v>
      </c>
      <c r="AP150" s="32">
        <f t="shared" ca="1" si="60"/>
        <v>0</v>
      </c>
      <c r="AQ150" s="32">
        <f t="shared" ca="1" si="60"/>
        <v>0</v>
      </c>
      <c r="AR150" s="32">
        <f t="shared" ca="1" si="59"/>
        <v>0</v>
      </c>
      <c r="AS150" s="32">
        <f t="shared" ca="1" si="59"/>
        <v>0</v>
      </c>
      <c r="AT150" s="32">
        <f t="shared" ca="1" si="59"/>
        <v>2.060000000000008</v>
      </c>
      <c r="AU150" s="32">
        <f t="shared" ca="1" si="59"/>
        <v>0</v>
      </c>
      <c r="AV150" s="32">
        <f t="shared" ca="1" si="59"/>
        <v>0</v>
      </c>
      <c r="AW150" s="32">
        <f t="shared" ca="1" si="59"/>
        <v>0</v>
      </c>
      <c r="AX150" s="32">
        <f t="shared" ca="1" si="61"/>
        <v>0</v>
      </c>
      <c r="AY150" s="32">
        <f t="shared" ca="1" si="61"/>
        <v>0</v>
      </c>
      <c r="AZ150" s="32">
        <f t="shared" ca="1" si="61"/>
        <v>0</v>
      </c>
      <c r="BA150" s="31">
        <f t="shared" ca="1" si="86"/>
        <v>0.35</v>
      </c>
      <c r="BB150" s="31">
        <f t="shared" ca="1" si="64"/>
        <v>0</v>
      </c>
      <c r="BC150" s="31">
        <f t="shared" ca="1" si="65"/>
        <v>0</v>
      </c>
      <c r="BD150" s="31">
        <f t="shared" ca="1" si="66"/>
        <v>0</v>
      </c>
      <c r="BE150" s="31">
        <f t="shared" ca="1" si="67"/>
        <v>0</v>
      </c>
      <c r="BF150" s="31">
        <f t="shared" ca="1" si="68"/>
        <v>0.03</v>
      </c>
      <c r="BG150" s="31">
        <f t="shared" ca="1" si="69"/>
        <v>0</v>
      </c>
      <c r="BH150" s="31">
        <f t="shared" ca="1" si="70"/>
        <v>0</v>
      </c>
      <c r="BI150" s="31">
        <f t="shared" ca="1" si="71"/>
        <v>0</v>
      </c>
      <c r="BJ150" s="31">
        <f t="shared" ca="1" si="72"/>
        <v>0</v>
      </c>
      <c r="BK150" s="31">
        <f t="shared" ca="1" si="73"/>
        <v>0</v>
      </c>
      <c r="BL150" s="31">
        <f t="shared" ca="1" si="74"/>
        <v>0</v>
      </c>
      <c r="BM150" s="32">
        <f t="shared" ca="1" si="87"/>
        <v>21.970000000000034</v>
      </c>
      <c r="BN150" s="32">
        <f t="shared" ca="1" si="75"/>
        <v>0</v>
      </c>
      <c r="BO150" s="32">
        <f t="shared" ca="1" si="76"/>
        <v>0</v>
      </c>
      <c r="BP150" s="32">
        <f t="shared" ca="1" si="77"/>
        <v>0</v>
      </c>
      <c r="BQ150" s="32">
        <f t="shared" ca="1" si="78"/>
        <v>0</v>
      </c>
      <c r="BR150" s="32">
        <f t="shared" ca="1" si="79"/>
        <v>2.0900000000000079</v>
      </c>
      <c r="BS150" s="32">
        <f t="shared" ca="1" si="80"/>
        <v>0</v>
      </c>
      <c r="BT150" s="32">
        <f t="shared" ca="1" si="81"/>
        <v>0</v>
      </c>
      <c r="BU150" s="32">
        <f t="shared" ca="1" si="82"/>
        <v>0</v>
      </c>
      <c r="BV150" s="32">
        <f t="shared" ca="1" si="83"/>
        <v>0</v>
      </c>
      <c r="BW150" s="32">
        <f t="shared" ca="1" si="84"/>
        <v>0</v>
      </c>
      <c r="BX150" s="32">
        <f t="shared" ca="1" si="85"/>
        <v>0</v>
      </c>
    </row>
    <row r="151" spans="1:76" x14ac:dyDescent="0.25">
      <c r="A151" t="s">
        <v>461</v>
      </c>
      <c r="B151" s="1" t="s">
        <v>134</v>
      </c>
      <c r="C151" t="str">
        <f t="shared" ca="1" si="62"/>
        <v>THS</v>
      </c>
      <c r="D151" t="str">
        <f t="shared" ca="1" si="63"/>
        <v>Three Sisters Hydro Plant</v>
      </c>
      <c r="E151" s="31">
        <f ca="1">'Module C Corrected'!CW151-'Module C Initial'!CW151</f>
        <v>24.069999999999936</v>
      </c>
      <c r="F151" s="31">
        <f ca="1">'Module C Corrected'!CX151-'Module C Initial'!CX151</f>
        <v>19.860000000000014</v>
      </c>
      <c r="G151" s="31">
        <f ca="1">'Module C Corrected'!CY151-'Module C Initial'!CY151</f>
        <v>0</v>
      </c>
      <c r="H151" s="31">
        <f ca="1">'Module C Corrected'!CZ151-'Module C Initial'!CZ151</f>
        <v>0</v>
      </c>
      <c r="I151" s="31">
        <f ca="1">'Module C Corrected'!DA151-'Module C Initial'!DA151</f>
        <v>0</v>
      </c>
      <c r="J151" s="31">
        <f ca="1">'Module C Corrected'!DB151-'Module C Initial'!DB151</f>
        <v>8.0000000000000071E-2</v>
      </c>
      <c r="K151" s="31">
        <f ca="1">'Module C Corrected'!DC151-'Module C Initial'!DC151</f>
        <v>5.4900000000000091</v>
      </c>
      <c r="L151" s="31">
        <f ca="1">'Module C Corrected'!DD151-'Module C Initial'!DD151</f>
        <v>0</v>
      </c>
      <c r="M151" s="31">
        <f ca="1">'Module C Corrected'!DE151-'Module C Initial'!DE151</f>
        <v>1.5600000000000023</v>
      </c>
      <c r="N151" s="31">
        <f ca="1">'Module C Corrected'!DF151-'Module C Initial'!DF151</f>
        <v>5.5</v>
      </c>
      <c r="O151" s="31">
        <f ca="1">'Module C Corrected'!DG151-'Module C Initial'!DG151</f>
        <v>7.4199999999999591</v>
      </c>
      <c r="P151" s="31">
        <f ca="1">'Module C Corrected'!DH151-'Module C Initial'!DH151</f>
        <v>13.260000000000105</v>
      </c>
      <c r="Q151" s="32">
        <f ca="1">'Module C Corrected'!DI151-'Module C Initial'!DI151</f>
        <v>1.1999999999999957</v>
      </c>
      <c r="R151" s="32">
        <f ca="1">'Module C Corrected'!DJ151-'Module C Initial'!DJ151</f>
        <v>0.99000000000000199</v>
      </c>
      <c r="S151" s="32">
        <f ca="1">'Module C Corrected'!DK151-'Module C Initial'!DK151</f>
        <v>0</v>
      </c>
      <c r="T151" s="32">
        <f ca="1">'Module C Corrected'!DL151-'Module C Initial'!DL151</f>
        <v>0</v>
      </c>
      <c r="U151" s="32">
        <f ca="1">'Module C Corrected'!DM151-'Module C Initial'!DM151</f>
        <v>0</v>
      </c>
      <c r="V151" s="32">
        <f ca="1">'Module C Corrected'!DN151-'Module C Initial'!DN151</f>
        <v>0</v>
      </c>
      <c r="W151" s="32">
        <f ca="1">'Module C Corrected'!DO151-'Module C Initial'!DO151</f>
        <v>0.26999999999999957</v>
      </c>
      <c r="X151" s="32">
        <f ca="1">'Module C Corrected'!DP151-'Module C Initial'!DP151</f>
        <v>0</v>
      </c>
      <c r="Y151" s="32">
        <f ca="1">'Module C Corrected'!DQ151-'Module C Initial'!DQ151</f>
        <v>8.0000000000000071E-2</v>
      </c>
      <c r="Z151" s="32">
        <f ca="1">'Module C Corrected'!DR151-'Module C Initial'!DR151</f>
        <v>0.26999999999999957</v>
      </c>
      <c r="AA151" s="32">
        <f ca="1">'Module C Corrected'!DS151-'Module C Initial'!DS151</f>
        <v>0.37000000000000099</v>
      </c>
      <c r="AB151" s="32">
        <f ca="1">'Module C Corrected'!DT151-'Module C Initial'!DT151</f>
        <v>0.65999999999999659</v>
      </c>
      <c r="AC151" s="31">
        <f ca="1">'Module C Corrected'!DU151-'Module C Initial'!DU151</f>
        <v>4.4899999999999807</v>
      </c>
      <c r="AD151" s="31">
        <f ca="1">'Module C Corrected'!DV151-'Module C Initial'!DV151</f>
        <v>3.6500000000000057</v>
      </c>
      <c r="AE151" s="31">
        <f ca="1">'Module C Corrected'!DW151-'Module C Initial'!DW151</f>
        <v>0</v>
      </c>
      <c r="AF151" s="31">
        <f ca="1">'Module C Corrected'!DX151-'Module C Initial'!DX151</f>
        <v>0</v>
      </c>
      <c r="AG151" s="31">
        <f ca="1">'Module C Corrected'!DY151-'Module C Initial'!DY151</f>
        <v>0</v>
      </c>
      <c r="AH151" s="31">
        <f ca="1">'Module C Corrected'!DZ151-'Module C Initial'!DZ151</f>
        <v>1.0000000000000009E-2</v>
      </c>
      <c r="AI151" s="31">
        <f ca="1">'Module C Corrected'!EA151-'Module C Initial'!EA151</f>
        <v>0.95000000000000284</v>
      </c>
      <c r="AJ151" s="31">
        <f ca="1">'Module C Corrected'!EB151-'Module C Initial'!EB151</f>
        <v>0</v>
      </c>
      <c r="AK151" s="31">
        <f ca="1">'Module C Corrected'!EC151-'Module C Initial'!EC151</f>
        <v>0.25999999999999979</v>
      </c>
      <c r="AL151" s="31">
        <f ca="1">'Module C Corrected'!ED151-'Module C Initial'!ED151</f>
        <v>0.92000000000000171</v>
      </c>
      <c r="AM151" s="31">
        <f ca="1">'Module C Corrected'!EE151-'Module C Initial'!EE151</f>
        <v>1.2099999999999937</v>
      </c>
      <c r="AN151" s="31">
        <f ca="1">'Module C Corrected'!EF151-'Module C Initial'!EF151</f>
        <v>2.1400000000000006</v>
      </c>
      <c r="AO151" s="32">
        <f t="shared" ca="1" si="60"/>
        <v>29.759999999999913</v>
      </c>
      <c r="AP151" s="32">
        <f t="shared" ca="1" si="60"/>
        <v>24.500000000000021</v>
      </c>
      <c r="AQ151" s="32">
        <f t="shared" ca="1" si="60"/>
        <v>0</v>
      </c>
      <c r="AR151" s="32">
        <f t="shared" ca="1" si="59"/>
        <v>0</v>
      </c>
      <c r="AS151" s="32">
        <f t="shared" ca="1" si="59"/>
        <v>0</v>
      </c>
      <c r="AT151" s="32">
        <f t="shared" ca="1" si="59"/>
        <v>9.000000000000008E-2</v>
      </c>
      <c r="AU151" s="32">
        <f t="shared" ca="1" si="59"/>
        <v>6.7100000000000115</v>
      </c>
      <c r="AV151" s="32">
        <f t="shared" ca="1" si="59"/>
        <v>0</v>
      </c>
      <c r="AW151" s="32">
        <f t="shared" ca="1" si="59"/>
        <v>1.9000000000000021</v>
      </c>
      <c r="AX151" s="32">
        <f t="shared" ca="1" si="61"/>
        <v>6.6900000000000013</v>
      </c>
      <c r="AY151" s="32">
        <f t="shared" ca="1" si="61"/>
        <v>8.9999999999999538</v>
      </c>
      <c r="AZ151" s="32">
        <f t="shared" ca="1" si="61"/>
        <v>16.060000000000102</v>
      </c>
      <c r="BA151" s="31">
        <f t="shared" ca="1" si="86"/>
        <v>0.48</v>
      </c>
      <c r="BB151" s="31">
        <f t="shared" ca="1" si="64"/>
        <v>0.4</v>
      </c>
      <c r="BC151" s="31">
        <f t="shared" ca="1" si="65"/>
        <v>0</v>
      </c>
      <c r="BD151" s="31">
        <f t="shared" ca="1" si="66"/>
        <v>0</v>
      </c>
      <c r="BE151" s="31">
        <f t="shared" ca="1" si="67"/>
        <v>0</v>
      </c>
      <c r="BF151" s="31">
        <f t="shared" ca="1" si="68"/>
        <v>0</v>
      </c>
      <c r="BG151" s="31">
        <f t="shared" ca="1" si="69"/>
        <v>0.11</v>
      </c>
      <c r="BH151" s="31">
        <f t="shared" ca="1" si="70"/>
        <v>0</v>
      </c>
      <c r="BI151" s="31">
        <f t="shared" ca="1" si="71"/>
        <v>0.03</v>
      </c>
      <c r="BJ151" s="31">
        <f t="shared" ca="1" si="72"/>
        <v>0.11</v>
      </c>
      <c r="BK151" s="31">
        <f t="shared" ca="1" si="73"/>
        <v>0.15</v>
      </c>
      <c r="BL151" s="31">
        <f t="shared" ca="1" si="74"/>
        <v>0.27</v>
      </c>
      <c r="BM151" s="32">
        <f t="shared" ca="1" si="87"/>
        <v>30.239999999999913</v>
      </c>
      <c r="BN151" s="32">
        <f t="shared" ca="1" si="75"/>
        <v>24.90000000000002</v>
      </c>
      <c r="BO151" s="32">
        <f t="shared" ca="1" si="76"/>
        <v>0</v>
      </c>
      <c r="BP151" s="32">
        <f t="shared" ca="1" si="77"/>
        <v>0</v>
      </c>
      <c r="BQ151" s="32">
        <f t="shared" ca="1" si="78"/>
        <v>0</v>
      </c>
      <c r="BR151" s="32">
        <f t="shared" ca="1" si="79"/>
        <v>9.000000000000008E-2</v>
      </c>
      <c r="BS151" s="32">
        <f t="shared" ca="1" si="80"/>
        <v>6.8200000000000118</v>
      </c>
      <c r="BT151" s="32">
        <f t="shared" ca="1" si="81"/>
        <v>0</v>
      </c>
      <c r="BU151" s="32">
        <f t="shared" ca="1" si="82"/>
        <v>1.9300000000000022</v>
      </c>
      <c r="BV151" s="32">
        <f t="shared" ca="1" si="83"/>
        <v>6.8000000000000016</v>
      </c>
      <c r="BW151" s="32">
        <f t="shared" ca="1" si="84"/>
        <v>9.1499999999999542</v>
      </c>
      <c r="BX151" s="32">
        <f t="shared" ca="1" si="85"/>
        <v>16.330000000000101</v>
      </c>
    </row>
    <row r="152" spans="1:76" x14ac:dyDescent="0.25">
      <c r="A152" t="s">
        <v>551</v>
      </c>
      <c r="B152" s="1" t="s">
        <v>433</v>
      </c>
      <c r="C152" t="str">
        <f t="shared" ca="1" si="62"/>
        <v>120SIMP</v>
      </c>
      <c r="D152" t="str">
        <f t="shared" ca="1" si="63"/>
        <v>Alberta-Montana Intertie - Import</v>
      </c>
      <c r="E152" s="31">
        <f ca="1">'Module C Corrected'!CW152-'Module C Initial'!CW152</f>
        <v>0</v>
      </c>
      <c r="F152" s="31">
        <f ca="1">'Module C Corrected'!CX152-'Module C Initial'!CX152</f>
        <v>0</v>
      </c>
      <c r="G152" s="31">
        <f ca="1">'Module C Corrected'!CY152-'Module C Initial'!CY152</f>
        <v>0</v>
      </c>
      <c r="H152" s="31">
        <f ca="1">'Module C Corrected'!CZ152-'Module C Initial'!CZ152</f>
        <v>0</v>
      </c>
      <c r="I152" s="31">
        <f ca="1">'Module C Corrected'!DA152-'Module C Initial'!DA152</f>
        <v>0</v>
      </c>
      <c r="J152" s="31">
        <f ca="1">'Module C Corrected'!DB152-'Module C Initial'!DB152</f>
        <v>0</v>
      </c>
      <c r="K152" s="31">
        <f ca="1">'Module C Corrected'!DC152-'Module C Initial'!DC152</f>
        <v>0.10999999999999943</v>
      </c>
      <c r="L152" s="31">
        <f ca="1">'Module C Corrected'!DD152-'Module C Initial'!DD152</f>
        <v>0</v>
      </c>
      <c r="M152" s="31">
        <f ca="1">'Module C Corrected'!DE152-'Module C Initial'!DE152</f>
        <v>0</v>
      </c>
      <c r="N152" s="31">
        <f ca="1">'Module C Corrected'!DF152-'Module C Initial'!DF152</f>
        <v>0.87999999999999545</v>
      </c>
      <c r="O152" s="31">
        <f ca="1">'Module C Corrected'!DG152-'Module C Initial'!DG152</f>
        <v>0</v>
      </c>
      <c r="P152" s="31">
        <f ca="1">'Module C Corrected'!DH152-'Module C Initial'!DH152</f>
        <v>0</v>
      </c>
      <c r="Q152" s="32">
        <f ca="1">'Module C Corrected'!DI152-'Module C Initial'!DI152</f>
        <v>0</v>
      </c>
      <c r="R152" s="32">
        <f ca="1">'Module C Corrected'!DJ152-'Module C Initial'!DJ152</f>
        <v>0</v>
      </c>
      <c r="S152" s="32">
        <f ca="1">'Module C Corrected'!DK152-'Module C Initial'!DK152</f>
        <v>0</v>
      </c>
      <c r="T152" s="32">
        <f ca="1">'Module C Corrected'!DL152-'Module C Initial'!DL152</f>
        <v>0</v>
      </c>
      <c r="U152" s="32">
        <f ca="1">'Module C Corrected'!DM152-'Module C Initial'!DM152</f>
        <v>0</v>
      </c>
      <c r="V152" s="32">
        <f ca="1">'Module C Corrected'!DN152-'Module C Initial'!DN152</f>
        <v>0</v>
      </c>
      <c r="W152" s="32">
        <f ca="1">'Module C Corrected'!DO152-'Module C Initial'!DO152</f>
        <v>1.0000000000000009E-2</v>
      </c>
      <c r="X152" s="32">
        <f ca="1">'Module C Corrected'!DP152-'Module C Initial'!DP152</f>
        <v>0</v>
      </c>
      <c r="Y152" s="32">
        <f ca="1">'Module C Corrected'!DQ152-'Module C Initial'!DQ152</f>
        <v>0</v>
      </c>
      <c r="Z152" s="32">
        <f ca="1">'Module C Corrected'!DR152-'Module C Initial'!DR152</f>
        <v>4.0000000000000036E-2</v>
      </c>
      <c r="AA152" s="32">
        <f ca="1">'Module C Corrected'!DS152-'Module C Initial'!DS152</f>
        <v>0</v>
      </c>
      <c r="AB152" s="32">
        <f ca="1">'Module C Corrected'!DT152-'Module C Initial'!DT152</f>
        <v>0</v>
      </c>
      <c r="AC152" s="31">
        <f ca="1">'Module C Corrected'!DU152-'Module C Initial'!DU152</f>
        <v>0</v>
      </c>
      <c r="AD152" s="31">
        <f ca="1">'Module C Corrected'!DV152-'Module C Initial'!DV152</f>
        <v>0</v>
      </c>
      <c r="AE152" s="31">
        <f ca="1">'Module C Corrected'!DW152-'Module C Initial'!DW152</f>
        <v>0</v>
      </c>
      <c r="AF152" s="31">
        <f ca="1">'Module C Corrected'!DX152-'Module C Initial'!DX152</f>
        <v>0</v>
      </c>
      <c r="AG152" s="31">
        <f ca="1">'Module C Corrected'!DY152-'Module C Initial'!DY152</f>
        <v>0</v>
      </c>
      <c r="AH152" s="31">
        <f ca="1">'Module C Corrected'!DZ152-'Module C Initial'!DZ152</f>
        <v>0</v>
      </c>
      <c r="AI152" s="31">
        <f ca="1">'Module C Corrected'!EA152-'Module C Initial'!EA152</f>
        <v>2.0000000000000018E-2</v>
      </c>
      <c r="AJ152" s="31">
        <f ca="1">'Module C Corrected'!EB152-'Module C Initial'!EB152</f>
        <v>0</v>
      </c>
      <c r="AK152" s="31">
        <f ca="1">'Module C Corrected'!EC152-'Module C Initial'!EC152</f>
        <v>0</v>
      </c>
      <c r="AL152" s="31">
        <f ca="1">'Module C Corrected'!ED152-'Module C Initial'!ED152</f>
        <v>0.15000000000000036</v>
      </c>
      <c r="AM152" s="31">
        <f ca="1">'Module C Corrected'!EE152-'Module C Initial'!EE152</f>
        <v>0</v>
      </c>
      <c r="AN152" s="31">
        <f ca="1">'Module C Corrected'!EF152-'Module C Initial'!EF152</f>
        <v>0</v>
      </c>
      <c r="AO152" s="32">
        <f t="shared" ca="1" si="60"/>
        <v>0</v>
      </c>
      <c r="AP152" s="32">
        <f t="shared" ca="1" si="60"/>
        <v>0</v>
      </c>
      <c r="AQ152" s="32">
        <f t="shared" ca="1" si="60"/>
        <v>0</v>
      </c>
      <c r="AR152" s="32">
        <f t="shared" ca="1" si="59"/>
        <v>0</v>
      </c>
      <c r="AS152" s="32">
        <f t="shared" ca="1" si="59"/>
        <v>0</v>
      </c>
      <c r="AT152" s="32">
        <f t="shared" ca="1" si="59"/>
        <v>0</v>
      </c>
      <c r="AU152" s="32">
        <f t="shared" ca="1" si="59"/>
        <v>0.13999999999999946</v>
      </c>
      <c r="AV152" s="32">
        <f t="shared" ca="1" si="59"/>
        <v>0</v>
      </c>
      <c r="AW152" s="32">
        <f t="shared" ca="1" si="59"/>
        <v>0</v>
      </c>
      <c r="AX152" s="32">
        <f t="shared" ca="1" si="61"/>
        <v>1.0699999999999958</v>
      </c>
      <c r="AY152" s="32">
        <f t="shared" ca="1" si="61"/>
        <v>0</v>
      </c>
      <c r="AZ152" s="32">
        <f t="shared" ca="1" si="61"/>
        <v>0</v>
      </c>
      <c r="BA152" s="31">
        <f t="shared" ca="1" si="86"/>
        <v>0</v>
      </c>
      <c r="BB152" s="31">
        <f t="shared" ca="1" si="64"/>
        <v>0</v>
      </c>
      <c r="BC152" s="31">
        <f t="shared" ca="1" si="65"/>
        <v>0</v>
      </c>
      <c r="BD152" s="31">
        <f t="shared" ca="1" si="66"/>
        <v>0</v>
      </c>
      <c r="BE152" s="31">
        <f t="shared" ca="1" si="67"/>
        <v>0</v>
      </c>
      <c r="BF152" s="31">
        <f t="shared" ca="1" si="68"/>
        <v>0</v>
      </c>
      <c r="BG152" s="31">
        <f t="shared" ca="1" si="69"/>
        <v>0</v>
      </c>
      <c r="BH152" s="31">
        <f t="shared" ca="1" si="70"/>
        <v>0</v>
      </c>
      <c r="BI152" s="31">
        <f t="shared" ca="1" si="71"/>
        <v>0</v>
      </c>
      <c r="BJ152" s="31">
        <f t="shared" ca="1" si="72"/>
        <v>0.02</v>
      </c>
      <c r="BK152" s="31">
        <f t="shared" ca="1" si="73"/>
        <v>0</v>
      </c>
      <c r="BL152" s="31">
        <f t="shared" ca="1" si="74"/>
        <v>0</v>
      </c>
      <c r="BM152" s="32">
        <f t="shared" ca="1" si="87"/>
        <v>0</v>
      </c>
      <c r="BN152" s="32">
        <f t="shared" ca="1" si="75"/>
        <v>0</v>
      </c>
      <c r="BO152" s="32">
        <f t="shared" ca="1" si="76"/>
        <v>0</v>
      </c>
      <c r="BP152" s="32">
        <f t="shared" ca="1" si="77"/>
        <v>0</v>
      </c>
      <c r="BQ152" s="32">
        <f t="shared" ca="1" si="78"/>
        <v>0</v>
      </c>
      <c r="BR152" s="32">
        <f t="shared" ca="1" si="79"/>
        <v>0</v>
      </c>
      <c r="BS152" s="32">
        <f t="shared" ca="1" si="80"/>
        <v>0.13999999999999946</v>
      </c>
      <c r="BT152" s="32">
        <f t="shared" ca="1" si="81"/>
        <v>0</v>
      </c>
      <c r="BU152" s="32">
        <f t="shared" ca="1" si="82"/>
        <v>0</v>
      </c>
      <c r="BV152" s="32">
        <f t="shared" ca="1" si="83"/>
        <v>1.0899999999999959</v>
      </c>
      <c r="BW152" s="32">
        <f t="shared" ca="1" si="84"/>
        <v>0</v>
      </c>
      <c r="BX152" s="32">
        <f t="shared" ca="1" si="85"/>
        <v>0</v>
      </c>
    </row>
    <row r="153" spans="1:76" x14ac:dyDescent="0.25">
      <c r="A153" t="s">
        <v>501</v>
      </c>
      <c r="B153" s="1" t="s">
        <v>53</v>
      </c>
      <c r="C153" t="str">
        <f t="shared" ca="1" si="62"/>
        <v>VVW1</v>
      </c>
      <c r="D153" t="str">
        <f t="shared" ca="1" si="63"/>
        <v>Valleyview #1</v>
      </c>
      <c r="E153" s="31">
        <f ca="1">'Module C Corrected'!CW153-'Module C Initial'!CW153</f>
        <v>-74.200000000000045</v>
      </c>
      <c r="F153" s="31">
        <f ca="1">'Module C Corrected'!CX153-'Module C Initial'!CX153</f>
        <v>-368.78999999999996</v>
      </c>
      <c r="G153" s="31">
        <f ca="1">'Module C Corrected'!CY153-'Module C Initial'!CY153</f>
        <v>-5.480000000000004</v>
      </c>
      <c r="H153" s="31">
        <f ca="1">'Module C Corrected'!CZ153-'Module C Initial'!CZ153</f>
        <v>-75.759999999999991</v>
      </c>
      <c r="I153" s="31">
        <f ca="1">'Module C Corrected'!DA153-'Module C Initial'!DA153</f>
        <v>-50.729999999999905</v>
      </c>
      <c r="J153" s="31">
        <f ca="1">'Module C Corrected'!DB153-'Module C Initial'!DB153</f>
        <v>-13</v>
      </c>
      <c r="K153" s="31">
        <f ca="1">'Module C Corrected'!DC153-'Module C Initial'!DC153</f>
        <v>-2842.5499999999956</v>
      </c>
      <c r="L153" s="31">
        <f ca="1">'Module C Corrected'!DD153-'Module C Initial'!DD153</f>
        <v>-422.11999999999989</v>
      </c>
      <c r="M153" s="31">
        <f ca="1">'Module C Corrected'!DE153-'Module C Initial'!DE153</f>
        <v>-1.75</v>
      </c>
      <c r="N153" s="31">
        <f ca="1">'Module C Corrected'!DF153-'Module C Initial'!DF153</f>
        <v>-22.069999999999993</v>
      </c>
      <c r="O153" s="31">
        <f ca="1">'Module C Corrected'!DG153-'Module C Initial'!DG153</f>
        <v>-14.72999999999999</v>
      </c>
      <c r="P153" s="31">
        <f ca="1">'Module C Corrected'!DH153-'Module C Initial'!DH153</f>
        <v>-0.67999999999999972</v>
      </c>
      <c r="Q153" s="32">
        <f ca="1">'Module C Corrected'!DI153-'Module C Initial'!DI153</f>
        <v>-3.7100000000000009</v>
      </c>
      <c r="R153" s="32">
        <f ca="1">'Module C Corrected'!DJ153-'Module C Initial'!DJ153</f>
        <v>-18.439999999999998</v>
      </c>
      <c r="S153" s="32">
        <f ca="1">'Module C Corrected'!DK153-'Module C Initial'!DK153</f>
        <v>-0.27</v>
      </c>
      <c r="T153" s="32">
        <f ca="1">'Module C Corrected'!DL153-'Module C Initial'!DL153</f>
        <v>-3.7899999999999991</v>
      </c>
      <c r="U153" s="32">
        <f ca="1">'Module C Corrected'!DM153-'Module C Initial'!DM153</f>
        <v>-2.5399999999999991</v>
      </c>
      <c r="V153" s="32">
        <f ca="1">'Module C Corrected'!DN153-'Module C Initial'!DN153</f>
        <v>-0.64999999999999947</v>
      </c>
      <c r="W153" s="32">
        <f ca="1">'Module C Corrected'!DO153-'Module C Initial'!DO153</f>
        <v>-142.13000000000011</v>
      </c>
      <c r="X153" s="32">
        <f ca="1">'Module C Corrected'!DP153-'Module C Initial'!DP153</f>
        <v>-21.100000000000023</v>
      </c>
      <c r="Y153" s="32">
        <f ca="1">'Module C Corrected'!DQ153-'Module C Initial'!DQ153</f>
        <v>-9.000000000000008E-2</v>
      </c>
      <c r="Z153" s="32">
        <f ca="1">'Module C Corrected'!DR153-'Module C Initial'!DR153</f>
        <v>-1.0999999999999996</v>
      </c>
      <c r="AA153" s="32">
        <f ca="1">'Module C Corrected'!DS153-'Module C Initial'!DS153</f>
        <v>-0.74000000000000021</v>
      </c>
      <c r="AB153" s="32">
        <f ca="1">'Module C Corrected'!DT153-'Module C Initial'!DT153</f>
        <v>-2.9999999999999971E-2</v>
      </c>
      <c r="AC153" s="31">
        <f ca="1">'Module C Corrected'!DU153-'Module C Initial'!DU153</f>
        <v>-13.829999999999984</v>
      </c>
      <c r="AD153" s="31">
        <f ca="1">'Module C Corrected'!DV153-'Module C Initial'!DV153</f>
        <v>-67.889999999999986</v>
      </c>
      <c r="AE153" s="31">
        <f ca="1">'Module C Corrected'!DW153-'Module C Initial'!DW153</f>
        <v>-1</v>
      </c>
      <c r="AF153" s="31">
        <f ca="1">'Module C Corrected'!DX153-'Module C Initial'!DX153</f>
        <v>-13.610000000000014</v>
      </c>
      <c r="AG153" s="31">
        <f ca="1">'Module C Corrected'!DY153-'Module C Initial'!DY153</f>
        <v>-9</v>
      </c>
      <c r="AH153" s="31">
        <f ca="1">'Module C Corrected'!DZ153-'Module C Initial'!DZ153</f>
        <v>-2.2699999999999996</v>
      </c>
      <c r="AI153" s="31">
        <f ca="1">'Module C Corrected'!EA153-'Module C Initial'!EA153</f>
        <v>-491.13000000000011</v>
      </c>
      <c r="AJ153" s="31">
        <f ca="1">'Module C Corrected'!EB153-'Module C Initial'!EB153</f>
        <v>-71.940000000000055</v>
      </c>
      <c r="AK153" s="31">
        <f ca="1">'Module C Corrected'!EC153-'Module C Initial'!EC153</f>
        <v>-0.29999999999999982</v>
      </c>
      <c r="AL153" s="31">
        <f ca="1">'Module C Corrected'!ED153-'Module C Initial'!ED153</f>
        <v>-3.6599999999999966</v>
      </c>
      <c r="AM153" s="31">
        <f ca="1">'Module C Corrected'!EE153-'Module C Initial'!EE153</f>
        <v>-2.41</v>
      </c>
      <c r="AN153" s="31">
        <f ca="1">'Module C Corrected'!EF153-'Module C Initial'!EF153</f>
        <v>-0.10999999999999999</v>
      </c>
      <c r="AO153" s="32">
        <f t="shared" ca="1" si="60"/>
        <v>-91.740000000000038</v>
      </c>
      <c r="AP153" s="32">
        <f t="shared" ca="1" si="60"/>
        <v>-455.11999999999995</v>
      </c>
      <c r="AQ153" s="32">
        <f t="shared" ca="1" si="60"/>
        <v>-6.7500000000000036</v>
      </c>
      <c r="AR153" s="32">
        <f t="shared" ca="1" si="59"/>
        <v>-93.16</v>
      </c>
      <c r="AS153" s="32">
        <f t="shared" ca="1" si="59"/>
        <v>-62.269999999999904</v>
      </c>
      <c r="AT153" s="32">
        <f t="shared" ca="1" si="59"/>
        <v>-15.919999999999998</v>
      </c>
      <c r="AU153" s="32">
        <f t="shared" ca="1" si="59"/>
        <v>-3475.8099999999959</v>
      </c>
      <c r="AV153" s="32">
        <f t="shared" ca="1" si="59"/>
        <v>-515.16</v>
      </c>
      <c r="AW153" s="32">
        <f t="shared" ca="1" si="59"/>
        <v>-2.1399999999999997</v>
      </c>
      <c r="AX153" s="32">
        <f t="shared" ca="1" si="61"/>
        <v>-26.829999999999991</v>
      </c>
      <c r="AY153" s="32">
        <f t="shared" ca="1" si="61"/>
        <v>-17.879999999999988</v>
      </c>
      <c r="AZ153" s="32">
        <f t="shared" ca="1" si="61"/>
        <v>-0.81999999999999973</v>
      </c>
      <c r="BA153" s="31">
        <f t="shared" ca="1" si="86"/>
        <v>-1.48</v>
      </c>
      <c r="BB153" s="31">
        <f t="shared" ca="1" si="64"/>
        <v>-7.37</v>
      </c>
      <c r="BC153" s="31">
        <f t="shared" ca="1" si="65"/>
        <v>-0.11</v>
      </c>
      <c r="BD153" s="31">
        <f t="shared" ca="1" si="66"/>
        <v>-1.51</v>
      </c>
      <c r="BE153" s="31">
        <f t="shared" ca="1" si="67"/>
        <v>-1.01</v>
      </c>
      <c r="BF153" s="31">
        <f t="shared" ca="1" si="68"/>
        <v>-0.26</v>
      </c>
      <c r="BG153" s="31">
        <f t="shared" ca="1" si="69"/>
        <v>-56.84</v>
      </c>
      <c r="BH153" s="31">
        <f t="shared" ca="1" si="70"/>
        <v>-8.44</v>
      </c>
      <c r="BI153" s="31">
        <f t="shared" ca="1" si="71"/>
        <v>-0.03</v>
      </c>
      <c r="BJ153" s="31">
        <f t="shared" ca="1" si="72"/>
        <v>-0.44</v>
      </c>
      <c r="BK153" s="31">
        <f t="shared" ca="1" si="73"/>
        <v>-0.28999999999999998</v>
      </c>
      <c r="BL153" s="31">
        <f t="shared" ca="1" si="74"/>
        <v>-0.01</v>
      </c>
      <c r="BM153" s="32">
        <f t="shared" ca="1" si="87"/>
        <v>-93.220000000000041</v>
      </c>
      <c r="BN153" s="32">
        <f t="shared" ca="1" si="75"/>
        <v>-462.48999999999995</v>
      </c>
      <c r="BO153" s="32">
        <f t="shared" ca="1" si="76"/>
        <v>-6.8600000000000039</v>
      </c>
      <c r="BP153" s="32">
        <f t="shared" ca="1" si="77"/>
        <v>-94.67</v>
      </c>
      <c r="BQ153" s="32">
        <f t="shared" ca="1" si="78"/>
        <v>-63.279999999999902</v>
      </c>
      <c r="BR153" s="32">
        <f t="shared" ca="1" si="79"/>
        <v>-16.18</v>
      </c>
      <c r="BS153" s="32">
        <f t="shared" ca="1" si="80"/>
        <v>-3532.649999999996</v>
      </c>
      <c r="BT153" s="32">
        <f t="shared" ca="1" si="81"/>
        <v>-523.6</v>
      </c>
      <c r="BU153" s="32">
        <f t="shared" ca="1" si="82"/>
        <v>-2.1699999999999995</v>
      </c>
      <c r="BV153" s="32">
        <f t="shared" ca="1" si="83"/>
        <v>-27.269999999999992</v>
      </c>
      <c r="BW153" s="32">
        <f t="shared" ca="1" si="84"/>
        <v>-18.169999999999987</v>
      </c>
      <c r="BX153" s="32">
        <f t="shared" ca="1" si="85"/>
        <v>-0.82999999999999974</v>
      </c>
    </row>
    <row r="154" spans="1:76" x14ac:dyDescent="0.25">
      <c r="A154" t="s">
        <v>501</v>
      </c>
      <c r="B154" s="1" t="s">
        <v>54</v>
      </c>
      <c r="C154" t="str">
        <f t="shared" ca="1" si="62"/>
        <v>VVW2</v>
      </c>
      <c r="D154" t="str">
        <f t="shared" ca="1" si="63"/>
        <v>Valleyview #2</v>
      </c>
      <c r="E154" s="31">
        <f ca="1">'Module C Corrected'!CW154-'Module C Initial'!CW154</f>
        <v>-27.759999999999991</v>
      </c>
      <c r="F154" s="31">
        <f ca="1">'Module C Corrected'!CX154-'Module C Initial'!CX154</f>
        <v>-135.03999999999996</v>
      </c>
      <c r="G154" s="31">
        <f ca="1">'Module C Corrected'!CY154-'Module C Initial'!CY154</f>
        <v>-4.6900000000000119</v>
      </c>
      <c r="H154" s="31">
        <f ca="1">'Module C Corrected'!CZ154-'Module C Initial'!CZ154</f>
        <v>-20.470000000000027</v>
      </c>
      <c r="I154" s="31">
        <f ca="1">'Module C Corrected'!DA154-'Module C Initial'!DA154</f>
        <v>-30.67999999999995</v>
      </c>
      <c r="J154" s="31">
        <f ca="1">'Module C Corrected'!DB154-'Module C Initial'!DB154</f>
        <v>-0.41999999999999993</v>
      </c>
      <c r="K154" s="31">
        <f ca="1">'Module C Corrected'!DC154-'Module C Initial'!DC154</f>
        <v>-650.21000000000095</v>
      </c>
      <c r="L154" s="31">
        <f ca="1">'Module C Corrected'!DD154-'Module C Initial'!DD154</f>
        <v>-90.650000000000091</v>
      </c>
      <c r="M154" s="31">
        <f ca="1">'Module C Corrected'!DE154-'Module C Initial'!DE154</f>
        <v>-0.11000000000000032</v>
      </c>
      <c r="N154" s="31">
        <f ca="1">'Module C Corrected'!DF154-'Module C Initial'!DF154</f>
        <v>-2.0799999999999983</v>
      </c>
      <c r="O154" s="31">
        <f ca="1">'Module C Corrected'!DG154-'Module C Initial'!DG154</f>
        <v>-82.550000000000182</v>
      </c>
      <c r="P154" s="31">
        <f ca="1">'Module C Corrected'!DH154-'Module C Initial'!DH154</f>
        <v>-0.33000000000000007</v>
      </c>
      <c r="Q154" s="32">
        <f ca="1">'Module C Corrected'!DI154-'Module C Initial'!DI154</f>
        <v>-1.3900000000000006</v>
      </c>
      <c r="R154" s="32">
        <f ca="1">'Module C Corrected'!DJ154-'Module C Initial'!DJ154</f>
        <v>-6.75</v>
      </c>
      <c r="S154" s="32">
        <f ca="1">'Module C Corrected'!DK154-'Module C Initial'!DK154</f>
        <v>-0.23000000000000043</v>
      </c>
      <c r="T154" s="32">
        <f ca="1">'Module C Corrected'!DL154-'Module C Initial'!DL154</f>
        <v>-1.0300000000000011</v>
      </c>
      <c r="U154" s="32">
        <f ca="1">'Module C Corrected'!DM154-'Module C Initial'!DM154</f>
        <v>-1.5300000000000011</v>
      </c>
      <c r="V154" s="32">
        <f ca="1">'Module C Corrected'!DN154-'Module C Initial'!DN154</f>
        <v>-2.0000000000000018E-2</v>
      </c>
      <c r="W154" s="32">
        <f ca="1">'Module C Corrected'!DO154-'Module C Initial'!DO154</f>
        <v>-32.509999999999991</v>
      </c>
      <c r="X154" s="32">
        <f ca="1">'Module C Corrected'!DP154-'Module C Initial'!DP154</f>
        <v>-4.5299999999999869</v>
      </c>
      <c r="Y154" s="32">
        <f ca="1">'Module C Corrected'!DQ154-'Module C Initial'!DQ154</f>
        <v>-1.0000000000000009E-2</v>
      </c>
      <c r="Z154" s="32">
        <f ca="1">'Module C Corrected'!DR154-'Module C Initial'!DR154</f>
        <v>-0.10000000000000009</v>
      </c>
      <c r="AA154" s="32">
        <f ca="1">'Module C Corrected'!DS154-'Module C Initial'!DS154</f>
        <v>-4.1299999999999955</v>
      </c>
      <c r="AB154" s="32">
        <f ca="1">'Module C Corrected'!DT154-'Module C Initial'!DT154</f>
        <v>-1.9999999999999962E-2</v>
      </c>
      <c r="AC154" s="31">
        <f ca="1">'Module C Corrected'!DU154-'Module C Initial'!DU154</f>
        <v>-5.1799999999999784</v>
      </c>
      <c r="AD154" s="31">
        <f ca="1">'Module C Corrected'!DV154-'Module C Initial'!DV154</f>
        <v>-24.860000000000014</v>
      </c>
      <c r="AE154" s="31">
        <f ca="1">'Module C Corrected'!DW154-'Module C Initial'!DW154</f>
        <v>-0.86000000000000298</v>
      </c>
      <c r="AF154" s="31">
        <f ca="1">'Module C Corrected'!DX154-'Module C Initial'!DX154</f>
        <v>-3.6700000000000017</v>
      </c>
      <c r="AG154" s="31">
        <f ca="1">'Module C Corrected'!DY154-'Module C Initial'!DY154</f>
        <v>-5.4399999999999977</v>
      </c>
      <c r="AH154" s="31">
        <f ca="1">'Module C Corrected'!DZ154-'Module C Initial'!DZ154</f>
        <v>-6.999999999999984E-2</v>
      </c>
      <c r="AI154" s="31">
        <f ca="1">'Module C Corrected'!EA154-'Module C Initial'!EA154</f>
        <v>-112.33999999999969</v>
      </c>
      <c r="AJ154" s="31">
        <f ca="1">'Module C Corrected'!EB154-'Module C Initial'!EB154</f>
        <v>-15.449999999999989</v>
      </c>
      <c r="AK154" s="31">
        <f ca="1">'Module C Corrected'!EC154-'Module C Initial'!EC154</f>
        <v>-2.0000000000000018E-2</v>
      </c>
      <c r="AL154" s="31">
        <f ca="1">'Module C Corrected'!ED154-'Module C Initial'!ED154</f>
        <v>-0.33999999999999986</v>
      </c>
      <c r="AM154" s="31">
        <f ca="1">'Module C Corrected'!EE154-'Module C Initial'!EE154</f>
        <v>-13.5</v>
      </c>
      <c r="AN154" s="31">
        <f ca="1">'Module C Corrected'!EF154-'Module C Initial'!EF154</f>
        <v>-5.9999999999999831E-2</v>
      </c>
      <c r="AO154" s="32">
        <f t="shared" ca="1" si="60"/>
        <v>-34.32999999999997</v>
      </c>
      <c r="AP154" s="32">
        <f t="shared" ca="1" si="60"/>
        <v>-166.64999999999998</v>
      </c>
      <c r="AQ154" s="32">
        <f t="shared" ca="1" si="60"/>
        <v>-5.7800000000000153</v>
      </c>
      <c r="AR154" s="32">
        <f t="shared" ca="1" si="59"/>
        <v>-25.17000000000003</v>
      </c>
      <c r="AS154" s="32">
        <f t="shared" ca="1" si="59"/>
        <v>-37.649999999999949</v>
      </c>
      <c r="AT154" s="32">
        <f t="shared" ca="1" si="59"/>
        <v>-0.50999999999999979</v>
      </c>
      <c r="AU154" s="32">
        <f t="shared" ca="1" si="59"/>
        <v>-795.06000000000063</v>
      </c>
      <c r="AV154" s="32">
        <f t="shared" ca="1" si="59"/>
        <v>-110.63000000000007</v>
      </c>
      <c r="AW154" s="32">
        <f t="shared" ca="1" si="59"/>
        <v>-0.14000000000000035</v>
      </c>
      <c r="AX154" s="32">
        <f t="shared" ca="1" si="61"/>
        <v>-2.5199999999999982</v>
      </c>
      <c r="AY154" s="32">
        <f t="shared" ca="1" si="61"/>
        <v>-100.18000000000018</v>
      </c>
      <c r="AZ154" s="32">
        <f t="shared" ca="1" si="61"/>
        <v>-0.40999999999999986</v>
      </c>
      <c r="BA154" s="31">
        <f t="shared" ca="1" si="86"/>
        <v>-0.56000000000000005</v>
      </c>
      <c r="BB154" s="31">
        <f t="shared" ca="1" si="64"/>
        <v>-2.7</v>
      </c>
      <c r="BC154" s="31">
        <f t="shared" ca="1" si="65"/>
        <v>-0.09</v>
      </c>
      <c r="BD154" s="31">
        <f t="shared" ca="1" si="66"/>
        <v>-0.41</v>
      </c>
      <c r="BE154" s="31">
        <f t="shared" ca="1" si="67"/>
        <v>-0.61</v>
      </c>
      <c r="BF154" s="31">
        <f t="shared" ca="1" si="68"/>
        <v>-0.01</v>
      </c>
      <c r="BG154" s="31">
        <f t="shared" ca="1" si="69"/>
        <v>-13</v>
      </c>
      <c r="BH154" s="31">
        <f t="shared" ca="1" si="70"/>
        <v>-1.81</v>
      </c>
      <c r="BI154" s="31">
        <f t="shared" ca="1" si="71"/>
        <v>0</v>
      </c>
      <c r="BJ154" s="31">
        <f t="shared" ca="1" si="72"/>
        <v>-0.04</v>
      </c>
      <c r="BK154" s="31">
        <f t="shared" ca="1" si="73"/>
        <v>-1.65</v>
      </c>
      <c r="BL154" s="31">
        <f t="shared" ca="1" si="74"/>
        <v>-0.01</v>
      </c>
      <c r="BM154" s="32">
        <f t="shared" ca="1" si="87"/>
        <v>-34.889999999999972</v>
      </c>
      <c r="BN154" s="32">
        <f t="shared" ca="1" si="75"/>
        <v>-169.34999999999997</v>
      </c>
      <c r="BO154" s="32">
        <f t="shared" ca="1" si="76"/>
        <v>-5.8700000000000152</v>
      </c>
      <c r="BP154" s="32">
        <f t="shared" ca="1" si="77"/>
        <v>-25.58000000000003</v>
      </c>
      <c r="BQ154" s="32">
        <f t="shared" ca="1" si="78"/>
        <v>-38.259999999999948</v>
      </c>
      <c r="BR154" s="32">
        <f t="shared" ca="1" si="79"/>
        <v>-0.5199999999999998</v>
      </c>
      <c r="BS154" s="32">
        <f t="shared" ca="1" si="80"/>
        <v>-808.06000000000063</v>
      </c>
      <c r="BT154" s="32">
        <f t="shared" ca="1" si="81"/>
        <v>-112.44000000000007</v>
      </c>
      <c r="BU154" s="32">
        <f t="shared" ca="1" si="82"/>
        <v>-0.14000000000000035</v>
      </c>
      <c r="BV154" s="32">
        <f t="shared" ca="1" si="83"/>
        <v>-2.5599999999999983</v>
      </c>
      <c r="BW154" s="32">
        <f t="shared" ca="1" si="84"/>
        <v>-101.83000000000018</v>
      </c>
      <c r="BX154" s="32">
        <f t="shared" ca="1" si="85"/>
        <v>-0.41999999999999987</v>
      </c>
    </row>
    <row r="155" spans="1:76" x14ac:dyDescent="0.25">
      <c r="A155" t="s">
        <v>514</v>
      </c>
      <c r="B155" s="1" t="s">
        <v>87</v>
      </c>
      <c r="C155" t="str">
        <f t="shared" ca="1" si="62"/>
        <v>WEY1</v>
      </c>
      <c r="D155" t="str">
        <f t="shared" ca="1" si="63"/>
        <v>Weyerhaeuser</v>
      </c>
      <c r="E155" s="31">
        <f ca="1">'Module C Corrected'!CW155-'Module C Initial'!CW155</f>
        <v>-8.3500000000003638</v>
      </c>
      <c r="F155" s="31">
        <f ca="1">'Module C Corrected'!CX155-'Module C Initial'!CX155</f>
        <v>-13.419999999999618</v>
      </c>
      <c r="G155" s="31">
        <f ca="1">'Module C Corrected'!CY155-'Module C Initial'!CY155</f>
        <v>-2.6100000000000136</v>
      </c>
      <c r="H155" s="31">
        <f ca="1">'Module C Corrected'!CZ155-'Module C Initial'!CZ155</f>
        <v>-7</v>
      </c>
      <c r="I155" s="31">
        <f ca="1">'Module C Corrected'!DA155-'Module C Initial'!DA155</f>
        <v>-13.230000000000018</v>
      </c>
      <c r="J155" s="31">
        <f ca="1">'Module C Corrected'!DB155-'Module C Initial'!DB155</f>
        <v>-4.8399999999999181</v>
      </c>
      <c r="K155" s="31">
        <f ca="1">'Module C Corrected'!DC155-'Module C Initial'!DC155</f>
        <v>-45.670000000000073</v>
      </c>
      <c r="L155" s="31">
        <f ca="1">'Module C Corrected'!DD155-'Module C Initial'!DD155</f>
        <v>-21.3100000000004</v>
      </c>
      <c r="M155" s="31">
        <f ca="1">'Module C Corrected'!DE155-'Module C Initial'!DE155</f>
        <v>-2.0099999999999909</v>
      </c>
      <c r="N155" s="31">
        <f ca="1">'Module C Corrected'!DF155-'Module C Initial'!DF155</f>
        <v>-9.9600000000000364</v>
      </c>
      <c r="O155" s="31">
        <f ca="1">'Module C Corrected'!DG155-'Module C Initial'!DG155</f>
        <v>-19.300000000000182</v>
      </c>
      <c r="P155" s="31">
        <f ca="1">'Module C Corrected'!DH155-'Module C Initial'!DH155</f>
        <v>-9.6599999999998545</v>
      </c>
      <c r="Q155" s="32">
        <f ca="1">'Module C Corrected'!DI155-'Module C Initial'!DI155</f>
        <v>-0.42000000000000171</v>
      </c>
      <c r="R155" s="32">
        <f ca="1">'Module C Corrected'!DJ155-'Module C Initial'!DJ155</f>
        <v>-0.67000000000000171</v>
      </c>
      <c r="S155" s="32">
        <f ca="1">'Module C Corrected'!DK155-'Module C Initial'!DK155</f>
        <v>-0.12999999999999901</v>
      </c>
      <c r="T155" s="32">
        <f ca="1">'Module C Corrected'!DL155-'Module C Initial'!DL155</f>
        <v>-0.35000000000000142</v>
      </c>
      <c r="U155" s="32">
        <f ca="1">'Module C Corrected'!DM155-'Module C Initial'!DM155</f>
        <v>-0.65999999999999659</v>
      </c>
      <c r="V155" s="32">
        <f ca="1">'Module C Corrected'!DN155-'Module C Initial'!DN155</f>
        <v>-0.24000000000000199</v>
      </c>
      <c r="W155" s="32">
        <f ca="1">'Module C Corrected'!DO155-'Module C Initial'!DO155</f>
        <v>-2.2800000000000296</v>
      </c>
      <c r="X155" s="32">
        <f ca="1">'Module C Corrected'!DP155-'Module C Initial'!DP155</f>
        <v>-1.0699999999999932</v>
      </c>
      <c r="Y155" s="32">
        <f ca="1">'Module C Corrected'!DQ155-'Module C Initial'!DQ155</f>
        <v>-9.9999999999999645E-2</v>
      </c>
      <c r="Z155" s="32">
        <f ca="1">'Module C Corrected'!DR155-'Module C Initial'!DR155</f>
        <v>-0.5</v>
      </c>
      <c r="AA155" s="32">
        <f ca="1">'Module C Corrected'!DS155-'Module C Initial'!DS155</f>
        <v>-0.96999999999999886</v>
      </c>
      <c r="AB155" s="32">
        <f ca="1">'Module C Corrected'!DT155-'Module C Initial'!DT155</f>
        <v>-0.48999999999999488</v>
      </c>
      <c r="AC155" s="31">
        <f ca="1">'Module C Corrected'!DU155-'Module C Initial'!DU155</f>
        <v>-1.5600000000000023</v>
      </c>
      <c r="AD155" s="31">
        <f ca="1">'Module C Corrected'!DV155-'Module C Initial'!DV155</f>
        <v>-2.4700000000000273</v>
      </c>
      <c r="AE155" s="31">
        <f ca="1">'Module C Corrected'!DW155-'Module C Initial'!DW155</f>
        <v>-0.48000000000000398</v>
      </c>
      <c r="AF155" s="31">
        <f ca="1">'Module C Corrected'!DX155-'Module C Initial'!DX155</f>
        <v>-1.2599999999999909</v>
      </c>
      <c r="AG155" s="31">
        <f ca="1">'Module C Corrected'!DY155-'Module C Initial'!DY155</f>
        <v>-2.3499999999999659</v>
      </c>
      <c r="AH155" s="31">
        <f ca="1">'Module C Corrected'!DZ155-'Module C Initial'!DZ155</f>
        <v>-0.84999999999999432</v>
      </c>
      <c r="AI155" s="31">
        <f ca="1">'Module C Corrected'!EA155-'Module C Initial'!EA155</f>
        <v>-7.8899999999999864</v>
      </c>
      <c r="AJ155" s="31">
        <f ca="1">'Module C Corrected'!EB155-'Module C Initial'!EB155</f>
        <v>-3.6299999999999955</v>
      </c>
      <c r="AK155" s="31">
        <f ca="1">'Module C Corrected'!EC155-'Module C Initial'!EC155</f>
        <v>-0.34000000000000341</v>
      </c>
      <c r="AL155" s="31">
        <f ca="1">'Module C Corrected'!ED155-'Module C Initial'!ED155</f>
        <v>-1.6500000000000057</v>
      </c>
      <c r="AM155" s="31">
        <f ca="1">'Module C Corrected'!EE155-'Module C Initial'!EE155</f>
        <v>-3.1599999999999682</v>
      </c>
      <c r="AN155" s="31">
        <f ca="1">'Module C Corrected'!EF155-'Module C Initial'!EF155</f>
        <v>-1.5599999999999739</v>
      </c>
      <c r="AO155" s="32">
        <f t="shared" ca="1" si="60"/>
        <v>-10.330000000000368</v>
      </c>
      <c r="AP155" s="32">
        <f t="shared" ca="1" si="60"/>
        <v>-16.559999999999647</v>
      </c>
      <c r="AQ155" s="32">
        <f t="shared" ca="1" si="60"/>
        <v>-3.2200000000000166</v>
      </c>
      <c r="AR155" s="32">
        <f t="shared" ca="1" si="59"/>
        <v>-8.6099999999999923</v>
      </c>
      <c r="AS155" s="32">
        <f t="shared" ca="1" si="59"/>
        <v>-16.239999999999981</v>
      </c>
      <c r="AT155" s="32">
        <f t="shared" ca="1" si="59"/>
        <v>-5.9299999999999145</v>
      </c>
      <c r="AU155" s="32">
        <f t="shared" ca="1" si="59"/>
        <v>-55.840000000000089</v>
      </c>
      <c r="AV155" s="32">
        <f t="shared" ca="1" si="59"/>
        <v>-26.010000000000389</v>
      </c>
      <c r="AW155" s="32">
        <f t="shared" ca="1" si="59"/>
        <v>-2.449999999999994</v>
      </c>
      <c r="AX155" s="32">
        <f t="shared" ca="1" si="61"/>
        <v>-12.110000000000042</v>
      </c>
      <c r="AY155" s="32">
        <f t="shared" ca="1" si="61"/>
        <v>-23.430000000000149</v>
      </c>
      <c r="AZ155" s="32">
        <f t="shared" ca="1" si="61"/>
        <v>-11.709999999999823</v>
      </c>
      <c r="BA155" s="31">
        <f t="shared" ca="1" si="86"/>
        <v>-0.17</v>
      </c>
      <c r="BB155" s="31">
        <f t="shared" ca="1" si="64"/>
        <v>-0.27</v>
      </c>
      <c r="BC155" s="31">
        <f t="shared" ca="1" si="65"/>
        <v>-0.05</v>
      </c>
      <c r="BD155" s="31">
        <f t="shared" ca="1" si="66"/>
        <v>-0.14000000000000001</v>
      </c>
      <c r="BE155" s="31">
        <f t="shared" ca="1" si="67"/>
        <v>-0.26</v>
      </c>
      <c r="BF155" s="31">
        <f t="shared" ca="1" si="68"/>
        <v>-0.1</v>
      </c>
      <c r="BG155" s="31">
        <f t="shared" ca="1" si="69"/>
        <v>-0.91</v>
      </c>
      <c r="BH155" s="31">
        <f t="shared" ca="1" si="70"/>
        <v>-0.43</v>
      </c>
      <c r="BI155" s="31">
        <f t="shared" ca="1" si="71"/>
        <v>-0.04</v>
      </c>
      <c r="BJ155" s="31">
        <f t="shared" ca="1" si="72"/>
        <v>-0.2</v>
      </c>
      <c r="BK155" s="31">
        <f t="shared" ca="1" si="73"/>
        <v>-0.39</v>
      </c>
      <c r="BL155" s="31">
        <f t="shared" ca="1" si="74"/>
        <v>-0.19</v>
      </c>
      <c r="BM155" s="32">
        <f t="shared" ca="1" si="87"/>
        <v>-10.500000000000368</v>
      </c>
      <c r="BN155" s="32">
        <f t="shared" ca="1" si="75"/>
        <v>-16.829999999999647</v>
      </c>
      <c r="BO155" s="32">
        <f t="shared" ca="1" si="76"/>
        <v>-3.2700000000000164</v>
      </c>
      <c r="BP155" s="32">
        <f t="shared" ca="1" si="77"/>
        <v>-8.7499999999999929</v>
      </c>
      <c r="BQ155" s="32">
        <f t="shared" ca="1" si="78"/>
        <v>-16.499999999999982</v>
      </c>
      <c r="BR155" s="32">
        <f t="shared" ca="1" si="79"/>
        <v>-6.0299999999999141</v>
      </c>
      <c r="BS155" s="32">
        <f t="shared" ca="1" si="80"/>
        <v>-56.750000000000085</v>
      </c>
      <c r="BT155" s="32">
        <f t="shared" ca="1" si="81"/>
        <v>-26.440000000000389</v>
      </c>
      <c r="BU155" s="32">
        <f t="shared" ca="1" si="82"/>
        <v>-2.489999999999994</v>
      </c>
      <c r="BV155" s="32">
        <f t="shared" ca="1" si="83"/>
        <v>-12.310000000000041</v>
      </c>
      <c r="BW155" s="32">
        <f t="shared" ca="1" si="84"/>
        <v>-23.820000000000149</v>
      </c>
      <c r="BX155" s="32">
        <f t="shared" ca="1" si="85"/>
        <v>-11.899999999999823</v>
      </c>
    </row>
    <row r="157" spans="1:76" x14ac:dyDescent="0.25">
      <c r="A157" t="s">
        <v>552</v>
      </c>
    </row>
    <row r="158" spans="1:76" x14ac:dyDescent="0.25">
      <c r="A158" t="s">
        <v>561</v>
      </c>
    </row>
    <row r="159" spans="1:76" x14ac:dyDescent="0.25">
      <c r="A159" t="s">
        <v>553</v>
      </c>
    </row>
    <row r="160" spans="1:76" x14ac:dyDescent="0.25">
      <c r="A160" t="s">
        <v>554</v>
      </c>
    </row>
    <row r="161" spans="1:1" x14ac:dyDescent="0.25">
      <c r="A161" t="s">
        <v>555</v>
      </c>
    </row>
    <row r="162" spans="1:1" x14ac:dyDescent="0.25">
      <c r="A162" t="s">
        <v>556</v>
      </c>
    </row>
    <row r="163" spans="1:1" x14ac:dyDescent="0.25">
      <c r="A163" t="s">
        <v>557</v>
      </c>
    </row>
  </sheetData>
  <mergeCells count="4">
    <mergeCell ref="AA3:AB3"/>
    <mergeCell ref="AY3:AZ3"/>
    <mergeCell ref="BW3:BX3"/>
    <mergeCell ref="O3:P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9 Sep 2021&amp;C&amp;9Page &amp;P of &amp;N&amp;R&amp;9Public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3438-CCC2-4C39-9E1E-6F15CD04B8C8}">
  <dimension ref="A1:ER163"/>
  <sheetViews>
    <sheetView showZeros="0" workbookViewId="0">
      <pane xSplit="3" ySplit="4" topLeftCell="D5" activePane="bottomRight" state="frozen"/>
      <selection activeCell="BM6" sqref="BM6"/>
      <selection pane="topRight" activeCell="BM6" sqref="BM6"/>
      <selection pane="bottomLeft" activeCell="BM6" sqref="BM6"/>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582</v>
      </c>
      <c r="BY1" s="55"/>
    </row>
    <row r="2" spans="1:148" x14ac:dyDescent="0.25">
      <c r="A2" s="29" t="str">
        <f>'Correction Adjustments'!A2</f>
        <v>Estimate - September 9, 2021</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442</v>
      </c>
      <c r="BA2" s="59" t="s">
        <v>4</v>
      </c>
      <c r="BB2" s="60"/>
      <c r="BC2" s="60"/>
      <c r="BD2" s="60"/>
      <c r="BE2" s="60"/>
      <c r="BF2" s="60"/>
      <c r="BG2" s="60"/>
      <c r="BH2" s="60"/>
      <c r="BI2" s="60"/>
      <c r="BJ2" s="71" t="s">
        <v>443</v>
      </c>
      <c r="BK2" s="74">
        <f>SUM(BA5:BL155)</f>
        <v>2928304.5200000005</v>
      </c>
      <c r="BL2" s="75"/>
      <c r="BM2" s="5" t="s">
        <v>576</v>
      </c>
      <c r="BN2" s="5"/>
      <c r="BO2" s="5"/>
      <c r="BP2" s="5"/>
      <c r="BQ2" s="5"/>
      <c r="BR2" s="5"/>
      <c r="BS2" s="5"/>
      <c r="BT2" s="5"/>
      <c r="BU2" s="5"/>
      <c r="BV2" s="5"/>
      <c r="BW2" s="5"/>
      <c r="BX2" s="5"/>
      <c r="BY2" s="61" t="s">
        <v>577</v>
      </c>
      <c r="CJ2" s="23" t="s">
        <v>540</v>
      </c>
      <c r="CK2" s="56" t="s">
        <v>585</v>
      </c>
      <c r="CL2" s="32"/>
      <c r="CM2" s="32"/>
      <c r="CN2" s="32"/>
      <c r="CO2" s="32"/>
      <c r="CP2" s="32"/>
      <c r="CQ2" s="32"/>
      <c r="CR2" s="32"/>
      <c r="CS2" s="32"/>
      <c r="CT2" s="32"/>
      <c r="CU2" s="32"/>
      <c r="CV2" s="24" t="s">
        <v>445</v>
      </c>
      <c r="CW2" s="61" t="s">
        <v>587</v>
      </c>
      <c r="CX2" s="61"/>
      <c r="CY2" s="61"/>
      <c r="CZ2" s="61"/>
      <c r="DA2" s="61"/>
      <c r="DB2" s="61"/>
      <c r="DC2" s="61"/>
      <c r="DD2" s="61"/>
      <c r="DE2" s="61"/>
      <c r="DF2" s="61"/>
      <c r="DG2" s="61"/>
      <c r="DH2" s="23" t="s">
        <v>571</v>
      </c>
      <c r="DI2" s="56" t="s">
        <v>589</v>
      </c>
      <c r="DJ2" s="56"/>
      <c r="DK2" s="56"/>
      <c r="DL2" s="56"/>
      <c r="DM2" s="56"/>
      <c r="DN2" s="56"/>
      <c r="DO2" s="56"/>
      <c r="DP2" s="56"/>
      <c r="DQ2" s="56"/>
      <c r="DR2" s="56"/>
      <c r="DS2" s="56"/>
      <c r="DT2" s="24" t="s">
        <v>559</v>
      </c>
      <c r="DU2" s="61" t="s">
        <v>591</v>
      </c>
      <c r="DV2" s="61"/>
      <c r="DW2" s="61"/>
      <c r="DX2" s="61"/>
      <c r="DY2" s="61"/>
      <c r="DZ2" s="61"/>
      <c r="EA2" s="61"/>
      <c r="EB2" s="61"/>
      <c r="EC2" s="61"/>
      <c r="ED2" s="61"/>
      <c r="EE2" s="61"/>
      <c r="EF2" s="23" t="s">
        <v>562</v>
      </c>
      <c r="EG2" s="56" t="s">
        <v>592</v>
      </c>
      <c r="EH2" s="32"/>
      <c r="EI2" s="32"/>
      <c r="EJ2" s="32"/>
      <c r="EK2" s="32"/>
      <c r="EL2" s="32"/>
      <c r="EM2" s="32"/>
      <c r="EN2" s="32"/>
      <c r="EO2" s="32"/>
      <c r="EP2" s="32"/>
      <c r="EQ2" s="32"/>
      <c r="ER2" s="24" t="s">
        <v>563</v>
      </c>
    </row>
    <row r="3" spans="1:148" x14ac:dyDescent="0.25">
      <c r="E3" s="53" t="s">
        <v>6</v>
      </c>
      <c r="F3" s="54"/>
      <c r="G3" s="54"/>
      <c r="H3" s="54"/>
      <c r="I3" s="54"/>
      <c r="J3" s="54"/>
      <c r="K3" s="54"/>
      <c r="L3" s="54"/>
      <c r="M3" s="54"/>
      <c r="N3" s="54"/>
      <c r="O3" s="76">
        <f>SUM(E5:P155)</f>
        <v>62287357.57104034</v>
      </c>
      <c r="P3" s="77"/>
      <c r="Q3" s="57" t="s">
        <v>7</v>
      </c>
      <c r="R3" s="58"/>
      <c r="S3" s="58"/>
      <c r="T3" s="58"/>
      <c r="U3" s="58"/>
      <c r="V3" s="58"/>
      <c r="W3" s="58"/>
      <c r="X3" s="58"/>
      <c r="Y3" s="58"/>
      <c r="Z3" s="58"/>
      <c r="AA3" s="72">
        <f>SUM(Q5:AB155)</f>
        <v>3205833181.5600038</v>
      </c>
      <c r="AB3" s="73"/>
      <c r="AD3" s="4"/>
      <c r="AE3" s="4"/>
      <c r="AF3" s="4"/>
      <c r="AG3" s="4"/>
      <c r="AH3" s="4"/>
      <c r="AI3" s="4"/>
      <c r="AJ3" s="4"/>
      <c r="AK3" s="4"/>
      <c r="AL3" s="4"/>
      <c r="AM3" s="4"/>
      <c r="AN3" s="4"/>
      <c r="AO3" s="36" t="s">
        <v>438</v>
      </c>
      <c r="AP3" s="70"/>
      <c r="AQ3" s="70"/>
      <c r="AR3" s="70"/>
      <c r="AS3" s="70"/>
      <c r="AT3" s="70"/>
      <c r="AU3" s="70"/>
      <c r="AV3" s="70"/>
      <c r="AW3" s="70"/>
      <c r="AX3" s="70"/>
      <c r="AY3" s="72">
        <f>SUM(AO5:AZ155)</f>
        <v>111180479.62000011</v>
      </c>
      <c r="AZ3" s="73"/>
      <c r="BA3" s="62">
        <v>-1.1000000000000001E-3</v>
      </c>
      <c r="BB3" s="62">
        <v>-1.1000000000000001E-3</v>
      </c>
      <c r="BC3" s="62">
        <v>-1.1000000000000001E-3</v>
      </c>
      <c r="BD3" s="62">
        <v>-1.5E-3</v>
      </c>
      <c r="BE3" s="62">
        <v>-1.5E-3</v>
      </c>
      <c r="BF3" s="62">
        <v>-1.5E-3</v>
      </c>
      <c r="BG3" s="62">
        <v>1.5E-3</v>
      </c>
      <c r="BH3" s="62">
        <v>1.5E-3</v>
      </c>
      <c r="BI3" s="62">
        <v>1.5E-3</v>
      </c>
      <c r="BJ3" s="62">
        <v>6.7000000000000002E-3</v>
      </c>
      <c r="BK3" s="62">
        <v>6.7000000000000002E-3</v>
      </c>
      <c r="BL3" s="62">
        <v>6.7000000000000002E-3</v>
      </c>
      <c r="BM3" s="6"/>
      <c r="BN3" s="6"/>
      <c r="BO3" s="6"/>
      <c r="BP3" s="6"/>
      <c r="BQ3" s="6"/>
      <c r="BR3" s="6"/>
      <c r="BS3" s="6"/>
      <c r="BT3" s="6"/>
      <c r="BU3" s="6"/>
      <c r="BV3" s="6"/>
      <c r="BW3" s="6"/>
      <c r="BX3" s="6"/>
      <c r="BY3" s="59" t="s">
        <v>584</v>
      </c>
      <c r="BZ3" s="60"/>
      <c r="CA3" s="60"/>
      <c r="CB3" s="60"/>
      <c r="CC3" s="60"/>
      <c r="CD3" s="60"/>
      <c r="CE3" s="60"/>
      <c r="CF3" s="60"/>
      <c r="CG3" s="60"/>
      <c r="CH3" s="60"/>
      <c r="CI3" s="74">
        <f ca="1">SUM(BY5:CJ155)</f>
        <v>111973681.41999996</v>
      </c>
      <c r="CJ3" s="75"/>
      <c r="CK3" s="57" t="s">
        <v>586</v>
      </c>
      <c r="CL3" s="58"/>
      <c r="CM3" s="58"/>
      <c r="CN3" s="58"/>
      <c r="CO3" s="58"/>
      <c r="CP3" s="58"/>
      <c r="CQ3" s="58"/>
      <c r="CR3" s="58"/>
      <c r="CS3" s="58"/>
      <c r="CT3" s="70"/>
      <c r="CU3" s="70" t="s">
        <v>448</v>
      </c>
      <c r="CV3" s="63">
        <f ca="1">ROUND(-(CI3-AY3-BK2)/AA3,4)</f>
        <v>6.9999999999999999E-4</v>
      </c>
      <c r="CW3" s="59" t="s">
        <v>588</v>
      </c>
      <c r="CX3" s="60"/>
      <c r="CY3" s="60"/>
      <c r="CZ3" s="60"/>
      <c r="DA3" s="60"/>
      <c r="DB3" s="60"/>
      <c r="DC3" s="60"/>
      <c r="DD3" s="60"/>
      <c r="DE3" s="60"/>
      <c r="DF3" s="60"/>
      <c r="DG3" s="74">
        <f ca="1">SUM(CW5:DH155)</f>
        <v>108980.37000000488</v>
      </c>
      <c r="DH3" s="75"/>
      <c r="DI3" s="57" t="s">
        <v>590</v>
      </c>
      <c r="DJ3" s="58"/>
      <c r="DK3" s="58"/>
      <c r="DL3" s="58"/>
      <c r="DM3" s="58"/>
      <c r="DN3" s="58"/>
      <c r="DO3" s="58"/>
      <c r="DP3" s="58"/>
      <c r="DQ3" s="58"/>
      <c r="DR3" s="58"/>
      <c r="DS3" s="72">
        <f ca="1">SUM(DI5:DT155)</f>
        <v>5448.870000000933</v>
      </c>
      <c r="DT3" s="73"/>
      <c r="DU3" s="62">
        <f t="shared" ref="DU3:EF3" ca="1" si="0">VLOOKUP(DU4,CumulativeInterestRate,7,FALSE)</f>
        <v>0.18641455198742415</v>
      </c>
      <c r="DV3" s="62">
        <f t="shared" ca="1" si="0"/>
        <v>0.18407893554906798</v>
      </c>
      <c r="DW3" s="62">
        <f t="shared" ca="1" si="0"/>
        <v>0.18196934650797209</v>
      </c>
      <c r="DX3" s="62">
        <f t="shared" ca="1" si="0"/>
        <v>0.17963373006961592</v>
      </c>
      <c r="DY3" s="62">
        <f t="shared" ca="1" si="0"/>
        <v>0.17737345609701319</v>
      </c>
      <c r="DZ3" s="62">
        <f t="shared" ca="1" si="0"/>
        <v>0.17503783965865702</v>
      </c>
      <c r="EA3" s="62">
        <f t="shared" ca="1" si="0"/>
        <v>0.17277756568605429</v>
      </c>
      <c r="EB3" s="62">
        <f t="shared" ca="1" si="0"/>
        <v>0.17044194924769809</v>
      </c>
      <c r="EC3" s="62">
        <f t="shared" ca="1" si="0"/>
        <v>0.16810633280934195</v>
      </c>
      <c r="ED3" s="62">
        <f t="shared" ca="1" si="0"/>
        <v>0.16584605883673922</v>
      </c>
      <c r="EE3" s="62">
        <f t="shared" ca="1" si="0"/>
        <v>0.16351044239838308</v>
      </c>
      <c r="EF3" s="62">
        <f t="shared" ca="1" si="0"/>
        <v>0.16125016842578033</v>
      </c>
      <c r="EG3" s="57" t="s">
        <v>593</v>
      </c>
      <c r="EH3" s="58"/>
      <c r="EI3" s="58"/>
      <c r="EJ3" s="58"/>
      <c r="EK3" s="58"/>
      <c r="EL3" s="58"/>
      <c r="EM3" s="58"/>
      <c r="EN3" s="58"/>
      <c r="EO3" s="58"/>
      <c r="EP3" s="58"/>
      <c r="EQ3" s="72">
        <f ca="1">SUM(EG5:ER155)</f>
        <v>171500.47999998592</v>
      </c>
      <c r="ER3" s="73"/>
    </row>
    <row r="4" spans="1:148" s="7" customFormat="1" x14ac:dyDescent="0.25">
      <c r="A4" s="7" t="s">
        <v>8</v>
      </c>
      <c r="B4" s="1" t="s">
        <v>515</v>
      </c>
      <c r="C4" s="7" t="s">
        <v>9</v>
      </c>
      <c r="D4" s="7" t="s">
        <v>10</v>
      </c>
      <c r="E4" s="8">
        <v>41640</v>
      </c>
      <c r="F4" s="8">
        <v>41671</v>
      </c>
      <c r="G4" s="8">
        <v>41699</v>
      </c>
      <c r="H4" s="8">
        <v>41730</v>
      </c>
      <c r="I4" s="8">
        <v>41760</v>
      </c>
      <c r="J4" s="8">
        <v>41791</v>
      </c>
      <c r="K4" s="8">
        <v>41821</v>
      </c>
      <c r="L4" s="8">
        <v>41852</v>
      </c>
      <c r="M4" s="8">
        <v>41883</v>
      </c>
      <c r="N4" s="8">
        <v>41913</v>
      </c>
      <c r="O4" s="8">
        <v>41944</v>
      </c>
      <c r="P4" s="8">
        <v>41974</v>
      </c>
      <c r="Q4" s="9">
        <v>41640</v>
      </c>
      <c r="R4" s="9">
        <v>41671</v>
      </c>
      <c r="S4" s="9">
        <v>41699</v>
      </c>
      <c r="T4" s="9">
        <v>41730</v>
      </c>
      <c r="U4" s="9">
        <v>41760</v>
      </c>
      <c r="V4" s="9">
        <v>41791</v>
      </c>
      <c r="W4" s="9">
        <v>41821</v>
      </c>
      <c r="X4" s="9">
        <v>41852</v>
      </c>
      <c r="Y4" s="9">
        <v>41883</v>
      </c>
      <c r="Z4" s="9">
        <v>41913</v>
      </c>
      <c r="AA4" s="9">
        <v>41944</v>
      </c>
      <c r="AB4" s="9">
        <v>41974</v>
      </c>
      <c r="AC4" s="8">
        <v>41640</v>
      </c>
      <c r="AD4" s="8">
        <v>41671</v>
      </c>
      <c r="AE4" s="8">
        <v>41699</v>
      </c>
      <c r="AF4" s="8">
        <v>41730</v>
      </c>
      <c r="AG4" s="8">
        <v>41760</v>
      </c>
      <c r="AH4" s="8">
        <v>41791</v>
      </c>
      <c r="AI4" s="8">
        <v>41821</v>
      </c>
      <c r="AJ4" s="8">
        <v>41852</v>
      </c>
      <c r="AK4" s="8">
        <v>41883</v>
      </c>
      <c r="AL4" s="8">
        <v>41913</v>
      </c>
      <c r="AM4" s="8">
        <v>41944</v>
      </c>
      <c r="AN4" s="8">
        <v>41974</v>
      </c>
      <c r="AO4" s="37">
        <v>41640</v>
      </c>
      <c r="AP4" s="37">
        <v>41671</v>
      </c>
      <c r="AQ4" s="37">
        <v>41699</v>
      </c>
      <c r="AR4" s="37">
        <v>41730</v>
      </c>
      <c r="AS4" s="37">
        <v>41760</v>
      </c>
      <c r="AT4" s="37">
        <v>41791</v>
      </c>
      <c r="AU4" s="37">
        <v>41821</v>
      </c>
      <c r="AV4" s="37">
        <v>41852</v>
      </c>
      <c r="AW4" s="37">
        <v>41883</v>
      </c>
      <c r="AX4" s="37">
        <v>41913</v>
      </c>
      <c r="AY4" s="37">
        <v>41944</v>
      </c>
      <c r="AZ4" s="37">
        <v>41974</v>
      </c>
      <c r="BA4" s="10">
        <v>41640</v>
      </c>
      <c r="BB4" s="10">
        <v>41671</v>
      </c>
      <c r="BC4" s="10">
        <v>41699</v>
      </c>
      <c r="BD4" s="10">
        <v>41730</v>
      </c>
      <c r="BE4" s="10">
        <v>41760</v>
      </c>
      <c r="BF4" s="10">
        <v>41791</v>
      </c>
      <c r="BG4" s="10">
        <v>41821</v>
      </c>
      <c r="BH4" s="10">
        <v>41852</v>
      </c>
      <c r="BI4" s="10">
        <v>41883</v>
      </c>
      <c r="BJ4" s="10">
        <v>41913</v>
      </c>
      <c r="BK4" s="10">
        <v>41944</v>
      </c>
      <c r="BL4" s="10">
        <v>41974</v>
      </c>
      <c r="BM4" s="9">
        <v>41640</v>
      </c>
      <c r="BN4" s="9">
        <v>41671</v>
      </c>
      <c r="BO4" s="9">
        <v>41699</v>
      </c>
      <c r="BP4" s="9">
        <v>41730</v>
      </c>
      <c r="BQ4" s="9">
        <v>41760</v>
      </c>
      <c r="BR4" s="9">
        <v>41791</v>
      </c>
      <c r="BS4" s="9">
        <v>41821</v>
      </c>
      <c r="BT4" s="9">
        <v>41852</v>
      </c>
      <c r="BU4" s="9">
        <v>41883</v>
      </c>
      <c r="BV4" s="9">
        <v>41913</v>
      </c>
      <c r="BW4" s="9">
        <v>41944</v>
      </c>
      <c r="BX4" s="9">
        <v>41974</v>
      </c>
      <c r="BY4" s="10">
        <v>41640</v>
      </c>
      <c r="BZ4" s="10">
        <v>41671</v>
      </c>
      <c r="CA4" s="10">
        <v>41699</v>
      </c>
      <c r="CB4" s="10">
        <v>41730</v>
      </c>
      <c r="CC4" s="10">
        <v>41760</v>
      </c>
      <c r="CD4" s="10">
        <v>41791</v>
      </c>
      <c r="CE4" s="10">
        <v>41821</v>
      </c>
      <c r="CF4" s="10">
        <v>41852</v>
      </c>
      <c r="CG4" s="10">
        <v>41883</v>
      </c>
      <c r="CH4" s="10">
        <v>41913</v>
      </c>
      <c r="CI4" s="10">
        <v>41944</v>
      </c>
      <c r="CJ4" s="10">
        <v>41974</v>
      </c>
      <c r="CK4" s="9">
        <v>41640</v>
      </c>
      <c r="CL4" s="9">
        <v>41671</v>
      </c>
      <c r="CM4" s="9">
        <v>41699</v>
      </c>
      <c r="CN4" s="9">
        <v>41730</v>
      </c>
      <c r="CO4" s="9">
        <v>41760</v>
      </c>
      <c r="CP4" s="9">
        <v>41791</v>
      </c>
      <c r="CQ4" s="9">
        <v>41821</v>
      </c>
      <c r="CR4" s="9">
        <v>41852</v>
      </c>
      <c r="CS4" s="9">
        <v>41883</v>
      </c>
      <c r="CT4" s="9">
        <v>41913</v>
      </c>
      <c r="CU4" s="9">
        <v>41944</v>
      </c>
      <c r="CV4" s="9">
        <v>41974</v>
      </c>
      <c r="CW4" s="10">
        <v>41640</v>
      </c>
      <c r="CX4" s="10">
        <v>41671</v>
      </c>
      <c r="CY4" s="10">
        <v>41699</v>
      </c>
      <c r="CZ4" s="10">
        <v>41730</v>
      </c>
      <c r="DA4" s="10">
        <v>41760</v>
      </c>
      <c r="DB4" s="10">
        <v>41791</v>
      </c>
      <c r="DC4" s="10">
        <v>41821</v>
      </c>
      <c r="DD4" s="10">
        <v>41852</v>
      </c>
      <c r="DE4" s="10">
        <v>41883</v>
      </c>
      <c r="DF4" s="10">
        <v>41913</v>
      </c>
      <c r="DG4" s="10">
        <v>41944</v>
      </c>
      <c r="DH4" s="10">
        <v>41974</v>
      </c>
      <c r="DI4" s="9">
        <v>41640</v>
      </c>
      <c r="DJ4" s="9">
        <v>41671</v>
      </c>
      <c r="DK4" s="9">
        <v>41699</v>
      </c>
      <c r="DL4" s="9">
        <v>41730</v>
      </c>
      <c r="DM4" s="9">
        <v>41760</v>
      </c>
      <c r="DN4" s="9">
        <v>41791</v>
      </c>
      <c r="DO4" s="9">
        <v>41821</v>
      </c>
      <c r="DP4" s="9">
        <v>41852</v>
      </c>
      <c r="DQ4" s="9">
        <v>41883</v>
      </c>
      <c r="DR4" s="9">
        <v>41913</v>
      </c>
      <c r="DS4" s="9">
        <v>41944</v>
      </c>
      <c r="DT4" s="9">
        <v>41974</v>
      </c>
      <c r="DU4" s="10">
        <v>41640</v>
      </c>
      <c r="DV4" s="10">
        <v>41671</v>
      </c>
      <c r="DW4" s="10">
        <v>41699</v>
      </c>
      <c r="DX4" s="10">
        <v>41730</v>
      </c>
      <c r="DY4" s="10">
        <v>41760</v>
      </c>
      <c r="DZ4" s="10">
        <v>41791</v>
      </c>
      <c r="EA4" s="10">
        <v>41821</v>
      </c>
      <c r="EB4" s="10">
        <v>41852</v>
      </c>
      <c r="EC4" s="10">
        <v>41883</v>
      </c>
      <c r="ED4" s="10">
        <v>41913</v>
      </c>
      <c r="EE4" s="10">
        <v>41944</v>
      </c>
      <c r="EF4" s="10">
        <v>41974</v>
      </c>
      <c r="EG4" s="9">
        <v>41640</v>
      </c>
      <c r="EH4" s="9">
        <v>41671</v>
      </c>
      <c r="EI4" s="9">
        <v>41699</v>
      </c>
      <c r="EJ4" s="9">
        <v>41730</v>
      </c>
      <c r="EK4" s="9">
        <v>41760</v>
      </c>
      <c r="EL4" s="9">
        <v>41791</v>
      </c>
      <c r="EM4" s="9">
        <v>41821</v>
      </c>
      <c r="EN4" s="9">
        <v>41852</v>
      </c>
      <c r="EO4" s="9">
        <v>41883</v>
      </c>
      <c r="EP4" s="9">
        <v>41913</v>
      </c>
      <c r="EQ4" s="9">
        <v>41944</v>
      </c>
      <c r="ER4" s="9">
        <v>41974</v>
      </c>
    </row>
    <row r="5" spans="1:148" x14ac:dyDescent="0.25">
      <c r="A5" t="s">
        <v>455</v>
      </c>
      <c r="B5" s="1" t="s">
        <v>148</v>
      </c>
      <c r="C5" t="str">
        <f t="shared" ref="C5:C68" ca="1" si="1">VLOOKUP($B5,LocationLookup,2,FALSE)</f>
        <v>0000001511</v>
      </c>
      <c r="D5" t="str">
        <f t="shared" ref="D5:D68" ca="1" si="2">VLOOKUP($C5,LossFactorLookup,2,FALSE)</f>
        <v>FortisAlberta Reversing POD - Fort Macleod (15S)</v>
      </c>
      <c r="E5" s="51">
        <v>0.14931349999999999</v>
      </c>
      <c r="F5" s="51">
        <v>18.381420599999998</v>
      </c>
      <c r="G5" s="51">
        <v>0.47136980000000001</v>
      </c>
      <c r="H5" s="51">
        <v>3.4806789</v>
      </c>
      <c r="I5" s="51">
        <v>78.262829100000005</v>
      </c>
      <c r="J5" s="51">
        <v>11.31143</v>
      </c>
      <c r="K5" s="51">
        <v>0</v>
      </c>
      <c r="L5" s="51">
        <v>0</v>
      </c>
      <c r="M5" s="51">
        <v>0</v>
      </c>
      <c r="N5" s="51">
        <v>4.4839735999999997</v>
      </c>
      <c r="O5" s="51">
        <v>0.22981679999999999</v>
      </c>
      <c r="P5" s="51">
        <v>4.7261649999999999</v>
      </c>
      <c r="Q5" s="32">
        <v>8.2100000000000009</v>
      </c>
      <c r="R5" s="32">
        <v>1285.75</v>
      </c>
      <c r="S5" s="32">
        <v>11.71</v>
      </c>
      <c r="T5" s="32">
        <v>113.67</v>
      </c>
      <c r="U5" s="32">
        <v>12273.59</v>
      </c>
      <c r="V5" s="32">
        <v>716.72</v>
      </c>
      <c r="W5" s="32">
        <v>0</v>
      </c>
      <c r="X5" s="32">
        <v>0</v>
      </c>
      <c r="Y5" s="32">
        <v>0</v>
      </c>
      <c r="Z5" s="32">
        <v>161.83000000000001</v>
      </c>
      <c r="AA5" s="32">
        <v>7.15</v>
      </c>
      <c r="AB5" s="32">
        <v>105.78</v>
      </c>
      <c r="AC5" s="2">
        <v>2.16</v>
      </c>
      <c r="AD5" s="2">
        <v>2.16</v>
      </c>
      <c r="AE5" s="2">
        <v>2.16</v>
      </c>
      <c r="AF5" s="2">
        <v>2.16</v>
      </c>
      <c r="AG5" s="2">
        <v>2.16</v>
      </c>
      <c r="AH5" s="2">
        <v>2.16</v>
      </c>
      <c r="AI5" s="2">
        <v>2.16</v>
      </c>
      <c r="AJ5" s="2">
        <v>2.16</v>
      </c>
      <c r="AK5" s="2">
        <v>2.16</v>
      </c>
      <c r="AL5" s="2">
        <v>2.16</v>
      </c>
      <c r="AM5" s="2">
        <v>2.16</v>
      </c>
      <c r="AN5" s="2">
        <v>2.16</v>
      </c>
      <c r="AO5" s="33">
        <v>0.18</v>
      </c>
      <c r="AP5" s="33">
        <v>27.77</v>
      </c>
      <c r="AQ5" s="33">
        <v>0.25</v>
      </c>
      <c r="AR5" s="33">
        <v>2.46</v>
      </c>
      <c r="AS5" s="33">
        <v>265.11</v>
      </c>
      <c r="AT5" s="33">
        <v>15.48</v>
      </c>
      <c r="AU5" s="33">
        <v>0</v>
      </c>
      <c r="AV5" s="33">
        <v>0</v>
      </c>
      <c r="AW5" s="33">
        <v>0</v>
      </c>
      <c r="AX5" s="33">
        <v>3.5</v>
      </c>
      <c r="AY5" s="33">
        <v>0.15</v>
      </c>
      <c r="AZ5" s="33">
        <v>2.2799999999999998</v>
      </c>
      <c r="BA5" s="31">
        <f t="shared" ref="BA5:BL20" si="3">ROUND(Q5*BA$3,2)</f>
        <v>-0.01</v>
      </c>
      <c r="BB5" s="31">
        <f t="shared" si="3"/>
        <v>-1.41</v>
      </c>
      <c r="BC5" s="31">
        <f t="shared" si="3"/>
        <v>-0.01</v>
      </c>
      <c r="BD5" s="31">
        <f t="shared" si="3"/>
        <v>-0.17</v>
      </c>
      <c r="BE5" s="31">
        <f t="shared" si="3"/>
        <v>-18.41</v>
      </c>
      <c r="BF5" s="31">
        <f t="shared" si="3"/>
        <v>-1.08</v>
      </c>
      <c r="BG5" s="31">
        <f t="shared" si="3"/>
        <v>0</v>
      </c>
      <c r="BH5" s="31">
        <f t="shared" si="3"/>
        <v>0</v>
      </c>
      <c r="BI5" s="31">
        <f t="shared" si="3"/>
        <v>0</v>
      </c>
      <c r="BJ5" s="31">
        <f t="shared" si="3"/>
        <v>1.08</v>
      </c>
      <c r="BK5" s="31">
        <f t="shared" si="3"/>
        <v>0.05</v>
      </c>
      <c r="BL5" s="31">
        <f t="shared" si="3"/>
        <v>0.71</v>
      </c>
      <c r="BM5" s="6">
        <f t="shared" ref="BM5:BX20" ca="1" si="4">VLOOKUP($C5,LossFactorLookup,3,FALSE)</f>
        <v>6.2199999999999998E-2</v>
      </c>
      <c r="BN5" s="6">
        <f t="shared" ca="1" si="4"/>
        <v>6.2199999999999998E-2</v>
      </c>
      <c r="BO5" s="6">
        <f t="shared" ca="1" si="4"/>
        <v>6.2199999999999998E-2</v>
      </c>
      <c r="BP5" s="6">
        <f t="shared" ca="1" si="4"/>
        <v>6.2199999999999998E-2</v>
      </c>
      <c r="BQ5" s="6">
        <f t="shared" ca="1" si="4"/>
        <v>6.2199999999999998E-2</v>
      </c>
      <c r="BR5" s="6">
        <f t="shared" ca="1" si="4"/>
        <v>6.2199999999999998E-2</v>
      </c>
      <c r="BS5" s="6">
        <f t="shared" ca="1" si="4"/>
        <v>6.2199999999999998E-2</v>
      </c>
      <c r="BT5" s="6">
        <f t="shared" ca="1" si="4"/>
        <v>6.2199999999999998E-2</v>
      </c>
      <c r="BU5" s="6">
        <f t="shared" ca="1" si="4"/>
        <v>6.2199999999999998E-2</v>
      </c>
      <c r="BV5" s="6">
        <f t="shared" ca="1" si="4"/>
        <v>6.2199999999999998E-2</v>
      </c>
      <c r="BW5" s="6">
        <f t="shared" ca="1" si="4"/>
        <v>6.2199999999999998E-2</v>
      </c>
      <c r="BX5" s="6">
        <f t="shared" ca="1" si="4"/>
        <v>6.2199999999999998E-2</v>
      </c>
      <c r="BY5" s="31">
        <f t="shared" ref="BY5:CJ36" ca="1" si="5">IFERROR(VLOOKUP($C5,DOSDetail,CELL("col",BY$4)+58,FALSE),ROUND(Q5*BM5,2))</f>
        <v>0.51</v>
      </c>
      <c r="BZ5" s="31">
        <f t="shared" ca="1" si="5"/>
        <v>79.97</v>
      </c>
      <c r="CA5" s="31">
        <f t="shared" ca="1" si="5"/>
        <v>0.73</v>
      </c>
      <c r="CB5" s="31">
        <f t="shared" ca="1" si="5"/>
        <v>7.07</v>
      </c>
      <c r="CC5" s="31">
        <f t="shared" ca="1" si="5"/>
        <v>763.42</v>
      </c>
      <c r="CD5" s="31">
        <f t="shared" ca="1" si="5"/>
        <v>44.58</v>
      </c>
      <c r="CE5" s="31">
        <f t="shared" ca="1" si="5"/>
        <v>0</v>
      </c>
      <c r="CF5" s="31">
        <f t="shared" ca="1" si="5"/>
        <v>0</v>
      </c>
      <c r="CG5" s="31">
        <f t="shared" ca="1" si="5"/>
        <v>0</v>
      </c>
      <c r="CH5" s="31">
        <f t="shared" ca="1" si="5"/>
        <v>10.07</v>
      </c>
      <c r="CI5" s="31">
        <f t="shared" ca="1" si="5"/>
        <v>0.44</v>
      </c>
      <c r="CJ5" s="31">
        <f t="shared" ca="1" si="5"/>
        <v>6.58</v>
      </c>
      <c r="CK5" s="32">
        <f t="shared" ref="CK5:CV20" ca="1" si="6">ROUND(Q5*$CV$3,2)</f>
        <v>0.01</v>
      </c>
      <c r="CL5" s="32">
        <f t="shared" ca="1" si="6"/>
        <v>0.9</v>
      </c>
      <c r="CM5" s="32">
        <f t="shared" ca="1" si="6"/>
        <v>0.01</v>
      </c>
      <c r="CN5" s="32">
        <f t="shared" ca="1" si="6"/>
        <v>0.08</v>
      </c>
      <c r="CO5" s="32">
        <f t="shared" ca="1" si="6"/>
        <v>8.59</v>
      </c>
      <c r="CP5" s="32">
        <f t="shared" ca="1" si="6"/>
        <v>0.5</v>
      </c>
      <c r="CQ5" s="32">
        <f t="shared" ca="1" si="6"/>
        <v>0</v>
      </c>
      <c r="CR5" s="32">
        <f t="shared" ca="1" si="6"/>
        <v>0</v>
      </c>
      <c r="CS5" s="32">
        <f t="shared" ca="1" si="6"/>
        <v>0</v>
      </c>
      <c r="CT5" s="32">
        <f t="shared" ca="1" si="6"/>
        <v>0.11</v>
      </c>
      <c r="CU5" s="32">
        <f t="shared" ca="1" si="6"/>
        <v>0.01</v>
      </c>
      <c r="CV5" s="32">
        <f t="shared" ca="1" si="6"/>
        <v>7.0000000000000007E-2</v>
      </c>
      <c r="CW5" s="31">
        <f t="shared" ref="CW5:CW7" ca="1" si="7">BY5+CK5-AO5-BA5</f>
        <v>0.35000000000000003</v>
      </c>
      <c r="CX5" s="31">
        <f t="shared" ref="CX5:CX7" ca="1" si="8">BZ5+CL5-AP5-BB5</f>
        <v>54.510000000000005</v>
      </c>
      <c r="CY5" s="31">
        <f t="shared" ref="CY5:CY7" ca="1" si="9">CA5+CM5-AQ5-BC5</f>
        <v>0.5</v>
      </c>
      <c r="CZ5" s="31">
        <f t="shared" ref="CZ5:CZ7" ca="1" si="10">CB5+CN5-AR5-BD5</f>
        <v>4.8600000000000003</v>
      </c>
      <c r="DA5" s="31">
        <f t="shared" ref="DA5:DA7" ca="1" si="11">CC5+CO5-AS5-BE5</f>
        <v>525.30999999999995</v>
      </c>
      <c r="DB5" s="31">
        <f t="shared" ref="DB5:DB7" ca="1" si="12">CD5+CP5-AT5-BF5</f>
        <v>30.68</v>
      </c>
      <c r="DC5" s="31">
        <f t="shared" ref="DC5:DC7" ca="1" si="13">CE5+CQ5-AU5-BG5</f>
        <v>0</v>
      </c>
      <c r="DD5" s="31">
        <f t="shared" ref="DD5:DD7" ca="1" si="14">CF5+CR5-AV5-BH5</f>
        <v>0</v>
      </c>
      <c r="DE5" s="31">
        <f t="shared" ref="DE5:DE7" ca="1" si="15">CG5+CS5-AW5-BI5</f>
        <v>0</v>
      </c>
      <c r="DF5" s="31">
        <f t="shared" ref="DF5:DF7" ca="1" si="16">CH5+CT5-AX5-BJ5</f>
        <v>5.6</v>
      </c>
      <c r="DG5" s="31">
        <f t="shared" ref="DG5:DG7" ca="1" si="17">CI5+CU5-AY5-BK5</f>
        <v>0.25000000000000006</v>
      </c>
      <c r="DH5" s="31">
        <f t="shared" ref="DH5:DH7" ca="1" si="18">CJ5+CV5-AZ5-BL5</f>
        <v>3.660000000000001</v>
      </c>
      <c r="DI5" s="32">
        <f ca="1">ROUND(CW5*5%,2)</f>
        <v>0.02</v>
      </c>
      <c r="DJ5" s="32">
        <f t="shared" ref="DJ5:DT20" ca="1" si="19">ROUND(CX5*5%,2)</f>
        <v>2.73</v>
      </c>
      <c r="DK5" s="32">
        <f t="shared" ca="1" si="19"/>
        <v>0.03</v>
      </c>
      <c r="DL5" s="32">
        <f t="shared" ca="1" si="19"/>
        <v>0.24</v>
      </c>
      <c r="DM5" s="32">
        <f t="shared" ca="1" si="19"/>
        <v>26.27</v>
      </c>
      <c r="DN5" s="32">
        <f t="shared" ca="1" si="19"/>
        <v>1.53</v>
      </c>
      <c r="DO5" s="32">
        <f t="shared" ca="1" si="19"/>
        <v>0</v>
      </c>
      <c r="DP5" s="32">
        <f t="shared" ca="1" si="19"/>
        <v>0</v>
      </c>
      <c r="DQ5" s="32">
        <f t="shared" ca="1" si="19"/>
        <v>0</v>
      </c>
      <c r="DR5" s="32">
        <f t="shared" ca="1" si="19"/>
        <v>0.28000000000000003</v>
      </c>
      <c r="DS5" s="32">
        <f t="shared" ca="1" si="19"/>
        <v>0.01</v>
      </c>
      <c r="DT5" s="32">
        <f t="shared" ca="1" si="19"/>
        <v>0.18</v>
      </c>
      <c r="DU5" s="31">
        <f ca="1">ROUND(CW5*DU$3,2)</f>
        <v>7.0000000000000007E-2</v>
      </c>
      <c r="DV5" s="31">
        <f t="shared" ref="DV5:EF20" ca="1" si="20">ROUND(CX5*DV$3,2)</f>
        <v>10.029999999999999</v>
      </c>
      <c r="DW5" s="31">
        <f t="shared" ca="1" si="20"/>
        <v>0.09</v>
      </c>
      <c r="DX5" s="31">
        <f t="shared" ca="1" si="20"/>
        <v>0.87</v>
      </c>
      <c r="DY5" s="31">
        <f t="shared" ca="1" si="20"/>
        <v>93.18</v>
      </c>
      <c r="DZ5" s="31">
        <f t="shared" ca="1" si="20"/>
        <v>5.37</v>
      </c>
      <c r="EA5" s="31">
        <f t="shared" ca="1" si="20"/>
        <v>0</v>
      </c>
      <c r="EB5" s="31">
        <f t="shared" ca="1" si="20"/>
        <v>0</v>
      </c>
      <c r="EC5" s="31">
        <f t="shared" ca="1" si="20"/>
        <v>0</v>
      </c>
      <c r="ED5" s="31">
        <f t="shared" ca="1" si="20"/>
        <v>0.93</v>
      </c>
      <c r="EE5" s="31">
        <f t="shared" ca="1" si="20"/>
        <v>0.04</v>
      </c>
      <c r="EF5" s="31">
        <f t="shared" ca="1" si="20"/>
        <v>0.59</v>
      </c>
      <c r="EG5" s="32">
        <f ca="1">CW5+DI5+DU5</f>
        <v>0.44000000000000006</v>
      </c>
      <c r="EH5" s="32">
        <f t="shared" ref="EH5:ER20" ca="1" si="21">CX5+DJ5+DV5</f>
        <v>67.27</v>
      </c>
      <c r="EI5" s="32">
        <f t="shared" ca="1" si="21"/>
        <v>0.62</v>
      </c>
      <c r="EJ5" s="32">
        <f t="shared" ca="1" si="21"/>
        <v>5.9700000000000006</v>
      </c>
      <c r="EK5" s="32">
        <f t="shared" ca="1" si="21"/>
        <v>644.76</v>
      </c>
      <c r="EL5" s="32">
        <f t="shared" ca="1" si="21"/>
        <v>37.58</v>
      </c>
      <c r="EM5" s="32">
        <f t="shared" ca="1" si="21"/>
        <v>0</v>
      </c>
      <c r="EN5" s="32">
        <f t="shared" ca="1" si="21"/>
        <v>0</v>
      </c>
      <c r="EO5" s="32">
        <f t="shared" ca="1" si="21"/>
        <v>0</v>
      </c>
      <c r="EP5" s="32">
        <f t="shared" ca="1" si="21"/>
        <v>6.81</v>
      </c>
      <c r="EQ5" s="32">
        <f t="shared" ca="1" si="21"/>
        <v>0.30000000000000004</v>
      </c>
      <c r="ER5" s="32">
        <f t="shared" ca="1" si="21"/>
        <v>4.4300000000000015</v>
      </c>
    </row>
    <row r="6" spans="1:148" x14ac:dyDescent="0.25">
      <c r="A6" t="s">
        <v>455</v>
      </c>
      <c r="B6" s="1" t="s">
        <v>156</v>
      </c>
      <c r="C6" t="str">
        <f t="shared" ca="1" si="1"/>
        <v>0000006711</v>
      </c>
      <c r="D6" t="str">
        <f t="shared" ca="1" si="2"/>
        <v>FortisAlberta Reversing POD - Stirling (67S)</v>
      </c>
      <c r="E6" s="51">
        <v>0</v>
      </c>
      <c r="F6" s="51">
        <v>0</v>
      </c>
      <c r="G6" s="51">
        <v>0</v>
      </c>
      <c r="H6" s="51">
        <v>11.974450900000001</v>
      </c>
      <c r="I6" s="51">
        <v>76.320834199999993</v>
      </c>
      <c r="J6" s="51">
        <v>235.2854232</v>
      </c>
      <c r="K6" s="51">
        <v>46.374813600000003</v>
      </c>
      <c r="L6" s="51">
        <v>390.4036079</v>
      </c>
      <c r="M6" s="51">
        <v>215.65374560000001</v>
      </c>
      <c r="N6" s="51">
        <v>3.2516991000000002</v>
      </c>
      <c r="O6" s="51">
        <v>0</v>
      </c>
      <c r="P6" s="51">
        <v>0</v>
      </c>
      <c r="Q6" s="32">
        <v>0</v>
      </c>
      <c r="R6" s="32">
        <v>0</v>
      </c>
      <c r="S6" s="32">
        <v>0</v>
      </c>
      <c r="T6" s="32">
        <v>169.49</v>
      </c>
      <c r="U6" s="32">
        <v>981.84</v>
      </c>
      <c r="V6" s="32">
        <v>5978.96</v>
      </c>
      <c r="W6" s="32">
        <v>1357.28</v>
      </c>
      <c r="X6" s="32">
        <v>8182.58</v>
      </c>
      <c r="Y6" s="32">
        <v>3041.94</v>
      </c>
      <c r="Z6" s="32">
        <v>44.54</v>
      </c>
      <c r="AA6" s="32">
        <v>0</v>
      </c>
      <c r="AB6" s="32">
        <v>0</v>
      </c>
      <c r="AC6" s="2">
        <v>2.17</v>
      </c>
      <c r="AD6" s="2">
        <v>2.17</v>
      </c>
      <c r="AE6" s="2">
        <v>2.17</v>
      </c>
      <c r="AF6" s="2">
        <v>2.17</v>
      </c>
      <c r="AG6" s="2">
        <v>2.17</v>
      </c>
      <c r="AH6" s="2">
        <v>2.17</v>
      </c>
      <c r="AI6" s="2">
        <v>2.17</v>
      </c>
      <c r="AJ6" s="2">
        <v>2.17</v>
      </c>
      <c r="AK6" s="2">
        <v>2.17</v>
      </c>
      <c r="AL6" s="2">
        <v>2.17</v>
      </c>
      <c r="AM6" s="2">
        <v>2.17</v>
      </c>
      <c r="AN6" s="2">
        <v>2.17</v>
      </c>
      <c r="AO6" s="33">
        <v>0</v>
      </c>
      <c r="AP6" s="33">
        <v>0</v>
      </c>
      <c r="AQ6" s="33">
        <v>0</v>
      </c>
      <c r="AR6" s="33">
        <v>3.68</v>
      </c>
      <c r="AS6" s="33">
        <v>21.31</v>
      </c>
      <c r="AT6" s="33">
        <v>129.74</v>
      </c>
      <c r="AU6" s="33">
        <v>29.45</v>
      </c>
      <c r="AV6" s="33">
        <v>177.56</v>
      </c>
      <c r="AW6" s="33">
        <v>66.010000000000005</v>
      </c>
      <c r="AX6" s="33">
        <v>0.97</v>
      </c>
      <c r="AY6" s="33">
        <v>0</v>
      </c>
      <c r="AZ6" s="33">
        <v>0</v>
      </c>
      <c r="BA6" s="31">
        <f t="shared" si="3"/>
        <v>0</v>
      </c>
      <c r="BB6" s="31">
        <f t="shared" si="3"/>
        <v>0</v>
      </c>
      <c r="BC6" s="31">
        <f t="shared" si="3"/>
        <v>0</v>
      </c>
      <c r="BD6" s="31">
        <f t="shared" si="3"/>
        <v>-0.25</v>
      </c>
      <c r="BE6" s="31">
        <f t="shared" si="3"/>
        <v>-1.47</v>
      </c>
      <c r="BF6" s="31">
        <f t="shared" si="3"/>
        <v>-8.9700000000000006</v>
      </c>
      <c r="BG6" s="31">
        <f t="shared" si="3"/>
        <v>2.04</v>
      </c>
      <c r="BH6" s="31">
        <f t="shared" si="3"/>
        <v>12.27</v>
      </c>
      <c r="BI6" s="31">
        <f t="shared" si="3"/>
        <v>4.5599999999999996</v>
      </c>
      <c r="BJ6" s="31">
        <f t="shared" si="3"/>
        <v>0.3</v>
      </c>
      <c r="BK6" s="31">
        <f t="shared" si="3"/>
        <v>0</v>
      </c>
      <c r="BL6" s="31">
        <f t="shared" si="3"/>
        <v>0</v>
      </c>
      <c r="BM6" s="6">
        <f t="shared" ca="1" si="4"/>
        <v>3.4000000000000002E-2</v>
      </c>
      <c r="BN6" s="6">
        <f t="shared" ca="1" si="4"/>
        <v>3.4000000000000002E-2</v>
      </c>
      <c r="BO6" s="6">
        <f t="shared" ca="1" si="4"/>
        <v>3.4000000000000002E-2</v>
      </c>
      <c r="BP6" s="6">
        <f t="shared" ca="1" si="4"/>
        <v>3.4000000000000002E-2</v>
      </c>
      <c r="BQ6" s="6">
        <f t="shared" ca="1" si="4"/>
        <v>3.4000000000000002E-2</v>
      </c>
      <c r="BR6" s="6">
        <f t="shared" ca="1" si="4"/>
        <v>3.4000000000000002E-2</v>
      </c>
      <c r="BS6" s="6">
        <f t="shared" ca="1" si="4"/>
        <v>3.4000000000000002E-2</v>
      </c>
      <c r="BT6" s="6">
        <f t="shared" ca="1" si="4"/>
        <v>3.4000000000000002E-2</v>
      </c>
      <c r="BU6" s="6">
        <f t="shared" ca="1" si="4"/>
        <v>3.4000000000000002E-2</v>
      </c>
      <c r="BV6" s="6">
        <f t="shared" ca="1" si="4"/>
        <v>3.4000000000000002E-2</v>
      </c>
      <c r="BW6" s="6">
        <f t="shared" ca="1" si="4"/>
        <v>3.4000000000000002E-2</v>
      </c>
      <c r="BX6" s="6">
        <f t="shared" ca="1" si="4"/>
        <v>3.4000000000000002E-2</v>
      </c>
      <c r="BY6" s="31">
        <f t="shared" ca="1" si="5"/>
        <v>0</v>
      </c>
      <c r="BZ6" s="31">
        <f t="shared" ca="1" si="5"/>
        <v>0</v>
      </c>
      <c r="CA6" s="31">
        <f t="shared" ca="1" si="5"/>
        <v>0</v>
      </c>
      <c r="CB6" s="31">
        <f t="shared" ca="1" si="5"/>
        <v>5.76</v>
      </c>
      <c r="CC6" s="31">
        <f t="shared" ca="1" si="5"/>
        <v>33.380000000000003</v>
      </c>
      <c r="CD6" s="31">
        <f t="shared" ca="1" si="5"/>
        <v>203.28</v>
      </c>
      <c r="CE6" s="31">
        <f t="shared" ca="1" si="5"/>
        <v>46.15</v>
      </c>
      <c r="CF6" s="31">
        <f t="shared" ca="1" si="5"/>
        <v>278.20999999999998</v>
      </c>
      <c r="CG6" s="31">
        <f t="shared" ca="1" si="5"/>
        <v>103.43</v>
      </c>
      <c r="CH6" s="31">
        <f t="shared" ca="1" si="5"/>
        <v>1.51</v>
      </c>
      <c r="CI6" s="31">
        <f t="shared" ca="1" si="5"/>
        <v>0</v>
      </c>
      <c r="CJ6" s="31">
        <f t="shared" ca="1" si="5"/>
        <v>0</v>
      </c>
      <c r="CK6" s="32">
        <f t="shared" ca="1" si="6"/>
        <v>0</v>
      </c>
      <c r="CL6" s="32">
        <f t="shared" ca="1" si="6"/>
        <v>0</v>
      </c>
      <c r="CM6" s="32">
        <f t="shared" ca="1" si="6"/>
        <v>0</v>
      </c>
      <c r="CN6" s="32">
        <f t="shared" ca="1" si="6"/>
        <v>0.12</v>
      </c>
      <c r="CO6" s="32">
        <f t="shared" ca="1" si="6"/>
        <v>0.69</v>
      </c>
      <c r="CP6" s="32">
        <f t="shared" ca="1" si="6"/>
        <v>4.1900000000000004</v>
      </c>
      <c r="CQ6" s="32">
        <f t="shared" ca="1" si="6"/>
        <v>0.95</v>
      </c>
      <c r="CR6" s="32">
        <f t="shared" ca="1" si="6"/>
        <v>5.73</v>
      </c>
      <c r="CS6" s="32">
        <f t="shared" ca="1" si="6"/>
        <v>2.13</v>
      </c>
      <c r="CT6" s="32">
        <f t="shared" ca="1" si="6"/>
        <v>0.03</v>
      </c>
      <c r="CU6" s="32">
        <f t="shared" ca="1" si="6"/>
        <v>0</v>
      </c>
      <c r="CV6" s="32">
        <f t="shared" ca="1" si="6"/>
        <v>0</v>
      </c>
      <c r="CW6" s="31">
        <f t="shared" ca="1" si="7"/>
        <v>0</v>
      </c>
      <c r="CX6" s="31">
        <f t="shared" ca="1" si="8"/>
        <v>0</v>
      </c>
      <c r="CY6" s="31">
        <f t="shared" ca="1" si="9"/>
        <v>0</v>
      </c>
      <c r="CZ6" s="31">
        <f t="shared" ca="1" si="10"/>
        <v>2.4499999999999997</v>
      </c>
      <c r="DA6" s="31">
        <f t="shared" ca="1" si="11"/>
        <v>14.230000000000002</v>
      </c>
      <c r="DB6" s="31">
        <f t="shared" ca="1" si="12"/>
        <v>86.699999999999989</v>
      </c>
      <c r="DC6" s="31">
        <f t="shared" ca="1" si="13"/>
        <v>15.610000000000003</v>
      </c>
      <c r="DD6" s="31">
        <f t="shared" ca="1" si="14"/>
        <v>94.11</v>
      </c>
      <c r="DE6" s="31">
        <f t="shared" ca="1" si="15"/>
        <v>34.989999999999995</v>
      </c>
      <c r="DF6" s="31">
        <f t="shared" ca="1" si="16"/>
        <v>0.27000000000000007</v>
      </c>
      <c r="DG6" s="31">
        <f t="shared" ca="1" si="17"/>
        <v>0</v>
      </c>
      <c r="DH6" s="31">
        <f t="shared" ca="1" si="18"/>
        <v>0</v>
      </c>
      <c r="DI6" s="32">
        <f t="shared" ref="DI6:DT69" ca="1" si="22">ROUND(CW6*5%,2)</f>
        <v>0</v>
      </c>
      <c r="DJ6" s="32">
        <f t="shared" ca="1" si="19"/>
        <v>0</v>
      </c>
      <c r="DK6" s="32">
        <f t="shared" ca="1" si="19"/>
        <v>0</v>
      </c>
      <c r="DL6" s="32">
        <f t="shared" ca="1" si="19"/>
        <v>0.12</v>
      </c>
      <c r="DM6" s="32">
        <f t="shared" ca="1" si="19"/>
        <v>0.71</v>
      </c>
      <c r="DN6" s="32">
        <f t="shared" ca="1" si="19"/>
        <v>4.34</v>
      </c>
      <c r="DO6" s="32">
        <f t="shared" ca="1" si="19"/>
        <v>0.78</v>
      </c>
      <c r="DP6" s="32">
        <f t="shared" ca="1" si="19"/>
        <v>4.71</v>
      </c>
      <c r="DQ6" s="32">
        <f t="shared" ca="1" si="19"/>
        <v>1.75</v>
      </c>
      <c r="DR6" s="32">
        <f t="shared" ca="1" si="19"/>
        <v>0.01</v>
      </c>
      <c r="DS6" s="32">
        <f t="shared" ca="1" si="19"/>
        <v>0</v>
      </c>
      <c r="DT6" s="32">
        <f t="shared" ca="1" si="19"/>
        <v>0</v>
      </c>
      <c r="DU6" s="31">
        <f t="shared" ref="DU6:EF69" ca="1" si="23">ROUND(CW6*DU$3,2)</f>
        <v>0</v>
      </c>
      <c r="DV6" s="31">
        <f t="shared" ca="1" si="20"/>
        <v>0</v>
      </c>
      <c r="DW6" s="31">
        <f t="shared" ca="1" si="20"/>
        <v>0</v>
      </c>
      <c r="DX6" s="31">
        <f t="shared" ca="1" si="20"/>
        <v>0.44</v>
      </c>
      <c r="DY6" s="31">
        <f t="shared" ca="1" si="20"/>
        <v>2.52</v>
      </c>
      <c r="DZ6" s="31">
        <f t="shared" ca="1" si="20"/>
        <v>15.18</v>
      </c>
      <c r="EA6" s="31">
        <f t="shared" ca="1" si="20"/>
        <v>2.7</v>
      </c>
      <c r="EB6" s="31">
        <f t="shared" ca="1" si="20"/>
        <v>16.04</v>
      </c>
      <c r="EC6" s="31">
        <f t="shared" ca="1" si="20"/>
        <v>5.88</v>
      </c>
      <c r="ED6" s="31">
        <f t="shared" ca="1" si="20"/>
        <v>0.04</v>
      </c>
      <c r="EE6" s="31">
        <f t="shared" ca="1" si="20"/>
        <v>0</v>
      </c>
      <c r="EF6" s="31">
        <f t="shared" ca="1" si="20"/>
        <v>0</v>
      </c>
      <c r="EG6" s="32">
        <f t="shared" ref="EG6:ER69" ca="1" si="24">CW6+DI6+DU6</f>
        <v>0</v>
      </c>
      <c r="EH6" s="32">
        <f t="shared" ca="1" si="21"/>
        <v>0</v>
      </c>
      <c r="EI6" s="32">
        <f t="shared" ca="1" si="21"/>
        <v>0</v>
      </c>
      <c r="EJ6" s="32">
        <f t="shared" ca="1" si="21"/>
        <v>3.01</v>
      </c>
      <c r="EK6" s="32">
        <f t="shared" ca="1" si="21"/>
        <v>17.46</v>
      </c>
      <c r="EL6" s="32">
        <f t="shared" ca="1" si="21"/>
        <v>106.22</v>
      </c>
      <c r="EM6" s="32">
        <f t="shared" ca="1" si="21"/>
        <v>19.090000000000003</v>
      </c>
      <c r="EN6" s="32">
        <f t="shared" ca="1" si="21"/>
        <v>114.85999999999999</v>
      </c>
      <c r="EO6" s="32">
        <f t="shared" ca="1" si="21"/>
        <v>42.62</v>
      </c>
      <c r="EP6" s="32">
        <f t="shared" ca="1" si="21"/>
        <v>0.32000000000000006</v>
      </c>
      <c r="EQ6" s="32">
        <f t="shared" ca="1" si="21"/>
        <v>0</v>
      </c>
      <c r="ER6" s="32">
        <f t="shared" ca="1" si="21"/>
        <v>0</v>
      </c>
    </row>
    <row r="7" spans="1:148" x14ac:dyDescent="0.25">
      <c r="A7" t="s">
        <v>455</v>
      </c>
      <c r="B7" s="1" t="s">
        <v>149</v>
      </c>
      <c r="C7" t="str">
        <f t="shared" ca="1" si="1"/>
        <v>0000022911</v>
      </c>
      <c r="D7" t="str">
        <f t="shared" ca="1" si="2"/>
        <v>FortisAlberta Reversing POD - Glenwood (229S)</v>
      </c>
      <c r="E7" s="51">
        <v>25.527310700000001</v>
      </c>
      <c r="F7" s="51">
        <v>5.5723947000000003</v>
      </c>
      <c r="G7" s="51">
        <v>24.343747199999999</v>
      </c>
      <c r="H7" s="51">
        <v>13.479106399999999</v>
      </c>
      <c r="I7" s="51">
        <v>181.1724676</v>
      </c>
      <c r="J7" s="51">
        <v>224.91505240000001</v>
      </c>
      <c r="K7" s="51">
        <v>62.464844900000003</v>
      </c>
      <c r="L7" s="51">
        <v>147.00382020000001</v>
      </c>
      <c r="M7" s="51">
        <v>212.20128209999999</v>
      </c>
      <c r="N7" s="51">
        <v>16.8400596</v>
      </c>
      <c r="O7" s="51">
        <v>18.421027899999999</v>
      </c>
      <c r="P7" s="51">
        <v>6.8981725999999997</v>
      </c>
      <c r="Q7" s="32">
        <v>599.34</v>
      </c>
      <c r="R7" s="32">
        <v>172.36</v>
      </c>
      <c r="S7" s="32">
        <v>488.09</v>
      </c>
      <c r="T7" s="32">
        <v>229.14</v>
      </c>
      <c r="U7" s="32">
        <v>4876.01</v>
      </c>
      <c r="V7" s="32">
        <v>4468.29</v>
      </c>
      <c r="W7" s="32">
        <v>1628.3</v>
      </c>
      <c r="X7" s="32">
        <v>3125.87</v>
      </c>
      <c r="Y7" s="32">
        <v>3362.26</v>
      </c>
      <c r="Z7" s="32">
        <v>293.37</v>
      </c>
      <c r="AA7" s="32">
        <v>322.89999999999998</v>
      </c>
      <c r="AB7" s="32">
        <v>135.19</v>
      </c>
      <c r="AC7" s="2">
        <v>2.5099999999999998</v>
      </c>
      <c r="AD7" s="2">
        <v>2.5099999999999998</v>
      </c>
      <c r="AE7" s="2">
        <v>2.5099999999999998</v>
      </c>
      <c r="AF7" s="2">
        <v>2.5099999999999998</v>
      </c>
      <c r="AG7" s="2">
        <v>2.5099999999999998</v>
      </c>
      <c r="AH7" s="2">
        <v>2.5099999999999998</v>
      </c>
      <c r="AI7" s="2">
        <v>2.5099999999999998</v>
      </c>
      <c r="AJ7" s="2">
        <v>2.5099999999999998</v>
      </c>
      <c r="AK7" s="2">
        <v>2.5099999999999998</v>
      </c>
      <c r="AL7" s="2">
        <v>2.5099999999999998</v>
      </c>
      <c r="AM7" s="2">
        <v>2.5099999999999998</v>
      </c>
      <c r="AN7" s="2">
        <v>2.5099999999999998</v>
      </c>
      <c r="AO7" s="33">
        <v>15.04</v>
      </c>
      <c r="AP7" s="33">
        <v>4.33</v>
      </c>
      <c r="AQ7" s="33">
        <v>12.25</v>
      </c>
      <c r="AR7" s="33">
        <v>5.75</v>
      </c>
      <c r="AS7" s="33">
        <v>122.39</v>
      </c>
      <c r="AT7" s="33">
        <v>112.15</v>
      </c>
      <c r="AU7" s="33">
        <v>40.869999999999997</v>
      </c>
      <c r="AV7" s="33">
        <v>78.459999999999994</v>
      </c>
      <c r="AW7" s="33">
        <v>84.39</v>
      </c>
      <c r="AX7" s="33">
        <v>7.36</v>
      </c>
      <c r="AY7" s="33">
        <v>8.1</v>
      </c>
      <c r="AZ7" s="33">
        <v>3.39</v>
      </c>
      <c r="BA7" s="31">
        <f t="shared" si="3"/>
        <v>-0.66</v>
      </c>
      <c r="BB7" s="31">
        <f t="shared" si="3"/>
        <v>-0.19</v>
      </c>
      <c r="BC7" s="31">
        <f t="shared" si="3"/>
        <v>-0.54</v>
      </c>
      <c r="BD7" s="31">
        <f t="shared" si="3"/>
        <v>-0.34</v>
      </c>
      <c r="BE7" s="31">
        <f t="shared" si="3"/>
        <v>-7.31</v>
      </c>
      <c r="BF7" s="31">
        <f t="shared" si="3"/>
        <v>-6.7</v>
      </c>
      <c r="BG7" s="31">
        <f t="shared" si="3"/>
        <v>2.44</v>
      </c>
      <c r="BH7" s="31">
        <f t="shared" si="3"/>
        <v>4.6900000000000004</v>
      </c>
      <c r="BI7" s="31">
        <f t="shared" si="3"/>
        <v>5.04</v>
      </c>
      <c r="BJ7" s="31">
        <f t="shared" si="3"/>
        <v>1.97</v>
      </c>
      <c r="BK7" s="31">
        <f t="shared" si="3"/>
        <v>2.16</v>
      </c>
      <c r="BL7" s="31">
        <f t="shared" si="3"/>
        <v>0.91</v>
      </c>
      <c r="BM7" s="6">
        <f t="shared" ca="1" si="4"/>
        <v>8.0699999999999994E-2</v>
      </c>
      <c r="BN7" s="6">
        <f t="shared" ca="1" si="4"/>
        <v>8.0699999999999994E-2</v>
      </c>
      <c r="BO7" s="6">
        <f t="shared" ca="1" si="4"/>
        <v>8.0699999999999994E-2</v>
      </c>
      <c r="BP7" s="6">
        <f t="shared" ca="1" si="4"/>
        <v>8.0699999999999994E-2</v>
      </c>
      <c r="BQ7" s="6">
        <f t="shared" ca="1" si="4"/>
        <v>8.0699999999999994E-2</v>
      </c>
      <c r="BR7" s="6">
        <f t="shared" ca="1" si="4"/>
        <v>8.0699999999999994E-2</v>
      </c>
      <c r="BS7" s="6">
        <f t="shared" ca="1" si="4"/>
        <v>8.0699999999999994E-2</v>
      </c>
      <c r="BT7" s="6">
        <f t="shared" ca="1" si="4"/>
        <v>8.0699999999999994E-2</v>
      </c>
      <c r="BU7" s="6">
        <f t="shared" ca="1" si="4"/>
        <v>8.0699999999999994E-2</v>
      </c>
      <c r="BV7" s="6">
        <f t="shared" ca="1" si="4"/>
        <v>8.0699999999999994E-2</v>
      </c>
      <c r="BW7" s="6">
        <f t="shared" ca="1" si="4"/>
        <v>8.0699999999999994E-2</v>
      </c>
      <c r="BX7" s="6">
        <f t="shared" ca="1" si="4"/>
        <v>8.0699999999999994E-2</v>
      </c>
      <c r="BY7" s="31">
        <f t="shared" ca="1" si="5"/>
        <v>48.37</v>
      </c>
      <c r="BZ7" s="31">
        <f t="shared" ca="1" si="5"/>
        <v>13.91</v>
      </c>
      <c r="CA7" s="31">
        <f t="shared" ca="1" si="5"/>
        <v>39.39</v>
      </c>
      <c r="CB7" s="31">
        <f t="shared" ca="1" si="5"/>
        <v>18.489999999999998</v>
      </c>
      <c r="CC7" s="31">
        <f t="shared" ca="1" si="5"/>
        <v>393.49</v>
      </c>
      <c r="CD7" s="31">
        <f t="shared" ca="1" si="5"/>
        <v>360.59</v>
      </c>
      <c r="CE7" s="31">
        <f t="shared" ca="1" si="5"/>
        <v>131.4</v>
      </c>
      <c r="CF7" s="31">
        <f t="shared" ca="1" si="5"/>
        <v>252.26</v>
      </c>
      <c r="CG7" s="31">
        <f t="shared" ca="1" si="5"/>
        <v>271.33</v>
      </c>
      <c r="CH7" s="31">
        <f t="shared" ca="1" si="5"/>
        <v>23.67</v>
      </c>
      <c r="CI7" s="31">
        <f t="shared" ca="1" si="5"/>
        <v>26.06</v>
      </c>
      <c r="CJ7" s="31">
        <f t="shared" ca="1" si="5"/>
        <v>10.91</v>
      </c>
      <c r="CK7" s="32">
        <f t="shared" ca="1" si="6"/>
        <v>0.42</v>
      </c>
      <c r="CL7" s="32">
        <f t="shared" ca="1" si="6"/>
        <v>0.12</v>
      </c>
      <c r="CM7" s="32">
        <f t="shared" ca="1" si="6"/>
        <v>0.34</v>
      </c>
      <c r="CN7" s="32">
        <f t="shared" ca="1" si="6"/>
        <v>0.16</v>
      </c>
      <c r="CO7" s="32">
        <f t="shared" ca="1" si="6"/>
        <v>3.41</v>
      </c>
      <c r="CP7" s="32">
        <f t="shared" ca="1" si="6"/>
        <v>3.13</v>
      </c>
      <c r="CQ7" s="32">
        <f t="shared" ca="1" si="6"/>
        <v>1.1399999999999999</v>
      </c>
      <c r="CR7" s="32">
        <f t="shared" ca="1" si="6"/>
        <v>2.19</v>
      </c>
      <c r="CS7" s="32">
        <f t="shared" ca="1" si="6"/>
        <v>2.35</v>
      </c>
      <c r="CT7" s="32">
        <f t="shared" ca="1" si="6"/>
        <v>0.21</v>
      </c>
      <c r="CU7" s="32">
        <f t="shared" ca="1" si="6"/>
        <v>0.23</v>
      </c>
      <c r="CV7" s="32">
        <f t="shared" ca="1" si="6"/>
        <v>0.09</v>
      </c>
      <c r="CW7" s="31">
        <f t="shared" ca="1" si="7"/>
        <v>34.409999999999997</v>
      </c>
      <c r="CX7" s="31">
        <f t="shared" ca="1" si="8"/>
        <v>9.8899999999999988</v>
      </c>
      <c r="CY7" s="31">
        <f t="shared" ca="1" si="9"/>
        <v>28.020000000000003</v>
      </c>
      <c r="CZ7" s="31">
        <f t="shared" ca="1" si="10"/>
        <v>13.239999999999998</v>
      </c>
      <c r="DA7" s="31">
        <f t="shared" ca="1" si="11"/>
        <v>281.82000000000005</v>
      </c>
      <c r="DB7" s="31">
        <f t="shared" ca="1" si="12"/>
        <v>258.27</v>
      </c>
      <c r="DC7" s="31">
        <f t="shared" ca="1" si="13"/>
        <v>89.22999999999999</v>
      </c>
      <c r="DD7" s="31">
        <f t="shared" ca="1" si="14"/>
        <v>171.3</v>
      </c>
      <c r="DE7" s="31">
        <f t="shared" ca="1" si="15"/>
        <v>184.25000000000003</v>
      </c>
      <c r="DF7" s="31">
        <f t="shared" ca="1" si="16"/>
        <v>14.550000000000002</v>
      </c>
      <c r="DG7" s="31">
        <f t="shared" ca="1" si="17"/>
        <v>16.029999999999998</v>
      </c>
      <c r="DH7" s="31">
        <f t="shared" ca="1" si="18"/>
        <v>6.6999999999999993</v>
      </c>
      <c r="DI7" s="32">
        <f t="shared" ca="1" si="22"/>
        <v>1.72</v>
      </c>
      <c r="DJ7" s="32">
        <f t="shared" ca="1" si="19"/>
        <v>0.49</v>
      </c>
      <c r="DK7" s="32">
        <f t="shared" ca="1" si="19"/>
        <v>1.4</v>
      </c>
      <c r="DL7" s="32">
        <f t="shared" ca="1" si="19"/>
        <v>0.66</v>
      </c>
      <c r="DM7" s="32">
        <f t="shared" ca="1" si="19"/>
        <v>14.09</v>
      </c>
      <c r="DN7" s="32">
        <f t="shared" ca="1" si="19"/>
        <v>12.91</v>
      </c>
      <c r="DO7" s="32">
        <f t="shared" ca="1" si="19"/>
        <v>4.46</v>
      </c>
      <c r="DP7" s="32">
        <f t="shared" ca="1" si="19"/>
        <v>8.57</v>
      </c>
      <c r="DQ7" s="32">
        <f t="shared" ca="1" si="19"/>
        <v>9.2100000000000009</v>
      </c>
      <c r="DR7" s="32">
        <f t="shared" ca="1" si="19"/>
        <v>0.73</v>
      </c>
      <c r="DS7" s="32">
        <f t="shared" ca="1" si="19"/>
        <v>0.8</v>
      </c>
      <c r="DT7" s="32">
        <f t="shared" ca="1" si="19"/>
        <v>0.34</v>
      </c>
      <c r="DU7" s="31">
        <f t="shared" ca="1" si="23"/>
        <v>6.41</v>
      </c>
      <c r="DV7" s="31">
        <f t="shared" ca="1" si="20"/>
        <v>1.82</v>
      </c>
      <c r="DW7" s="31">
        <f t="shared" ca="1" si="20"/>
        <v>5.0999999999999996</v>
      </c>
      <c r="DX7" s="31">
        <f t="shared" ca="1" si="20"/>
        <v>2.38</v>
      </c>
      <c r="DY7" s="31">
        <f t="shared" ca="1" si="20"/>
        <v>49.99</v>
      </c>
      <c r="DZ7" s="31">
        <f t="shared" ca="1" si="20"/>
        <v>45.21</v>
      </c>
      <c r="EA7" s="31">
        <f t="shared" ca="1" si="20"/>
        <v>15.42</v>
      </c>
      <c r="EB7" s="31">
        <f t="shared" ca="1" si="20"/>
        <v>29.2</v>
      </c>
      <c r="EC7" s="31">
        <f t="shared" ca="1" si="20"/>
        <v>30.97</v>
      </c>
      <c r="ED7" s="31">
        <f t="shared" ca="1" si="20"/>
        <v>2.41</v>
      </c>
      <c r="EE7" s="31">
        <f t="shared" ca="1" si="20"/>
        <v>2.62</v>
      </c>
      <c r="EF7" s="31">
        <f t="shared" ca="1" si="20"/>
        <v>1.08</v>
      </c>
      <c r="EG7" s="32">
        <f t="shared" ca="1" si="24"/>
        <v>42.539999999999992</v>
      </c>
      <c r="EH7" s="32">
        <f t="shared" ca="1" si="21"/>
        <v>12.2</v>
      </c>
      <c r="EI7" s="32">
        <f t="shared" ca="1" si="21"/>
        <v>34.520000000000003</v>
      </c>
      <c r="EJ7" s="32">
        <f t="shared" ca="1" si="21"/>
        <v>16.279999999999998</v>
      </c>
      <c r="EK7" s="32">
        <f t="shared" ca="1" si="21"/>
        <v>345.90000000000003</v>
      </c>
      <c r="EL7" s="32">
        <f t="shared" ca="1" si="21"/>
        <v>316.39</v>
      </c>
      <c r="EM7" s="32">
        <f t="shared" ca="1" si="21"/>
        <v>109.10999999999999</v>
      </c>
      <c r="EN7" s="32">
        <f t="shared" ca="1" si="21"/>
        <v>209.07</v>
      </c>
      <c r="EO7" s="32">
        <f t="shared" ca="1" si="21"/>
        <v>224.43000000000004</v>
      </c>
      <c r="EP7" s="32">
        <f t="shared" ca="1" si="21"/>
        <v>17.690000000000005</v>
      </c>
      <c r="EQ7" s="32">
        <f t="shared" ca="1" si="21"/>
        <v>19.45</v>
      </c>
      <c r="ER7" s="32">
        <f t="shared" ca="1" si="21"/>
        <v>8.1199999999999992</v>
      </c>
    </row>
    <row r="8" spans="1:148" x14ac:dyDescent="0.25">
      <c r="A8" t="s">
        <v>455</v>
      </c>
      <c r="B8" s="1" t="s">
        <v>150</v>
      </c>
      <c r="C8" t="str">
        <f t="shared" ca="1" si="1"/>
        <v>0000025611</v>
      </c>
      <c r="D8" t="str">
        <f t="shared" ca="1" si="2"/>
        <v>FortisAlberta Reversing POD - Harmattan (256S)</v>
      </c>
      <c r="E8" s="51">
        <v>21.136538399999999</v>
      </c>
      <c r="F8" s="51">
        <v>393.82325109999999</v>
      </c>
      <c r="G8" s="51">
        <v>1500.5994763000001</v>
      </c>
      <c r="H8" s="51">
        <v>1143.0739212000001</v>
      </c>
      <c r="I8" s="51">
        <v>1645.2993583</v>
      </c>
      <c r="J8" s="51">
        <v>1220.2879740000001</v>
      </c>
      <c r="K8" s="51">
        <v>1127.1609120000001</v>
      </c>
      <c r="L8" s="51">
        <v>3590.0518215000002</v>
      </c>
      <c r="M8" s="51">
        <v>2401.6617519000001</v>
      </c>
      <c r="N8" s="51">
        <v>2906.2017331000002</v>
      </c>
      <c r="O8" s="51">
        <v>2602.7300621999998</v>
      </c>
      <c r="P8" s="51">
        <v>1914.9000685999999</v>
      </c>
      <c r="Q8" s="32">
        <v>886.55</v>
      </c>
      <c r="R8" s="32">
        <v>26849.83</v>
      </c>
      <c r="S8" s="32">
        <v>62090.21</v>
      </c>
      <c r="T8" s="32">
        <v>32961.35</v>
      </c>
      <c r="U8" s="32">
        <v>60054.22</v>
      </c>
      <c r="V8" s="32">
        <v>34526.46</v>
      </c>
      <c r="W8" s="32">
        <v>232463.05</v>
      </c>
      <c r="X8" s="32">
        <v>146049.03</v>
      </c>
      <c r="Y8" s="32">
        <v>51694.2</v>
      </c>
      <c r="Z8" s="32">
        <v>77278.41</v>
      </c>
      <c r="AA8" s="32">
        <v>88648.68</v>
      </c>
      <c r="AB8" s="32">
        <v>50308.58</v>
      </c>
      <c r="AC8" s="2">
        <v>0.48</v>
      </c>
      <c r="AD8" s="2">
        <v>0.48</v>
      </c>
      <c r="AE8" s="2">
        <v>0.48</v>
      </c>
      <c r="AF8" s="2">
        <v>0.48</v>
      </c>
      <c r="AG8" s="2">
        <v>0.48</v>
      </c>
      <c r="AH8" s="2">
        <v>0.48</v>
      </c>
      <c r="AI8" s="2">
        <v>0.48</v>
      </c>
      <c r="AJ8" s="2">
        <v>0.48</v>
      </c>
      <c r="AK8" s="2">
        <v>0.48</v>
      </c>
      <c r="AL8" s="2">
        <v>0.48</v>
      </c>
      <c r="AM8" s="2">
        <v>0.48</v>
      </c>
      <c r="AN8" s="2">
        <v>0.48</v>
      </c>
      <c r="AO8" s="33">
        <v>4.26</v>
      </c>
      <c r="AP8" s="33">
        <v>128.88</v>
      </c>
      <c r="AQ8" s="33">
        <v>298.02999999999997</v>
      </c>
      <c r="AR8" s="33">
        <v>158.21</v>
      </c>
      <c r="AS8" s="33">
        <v>288.26</v>
      </c>
      <c r="AT8" s="33">
        <v>165.73</v>
      </c>
      <c r="AU8" s="33">
        <v>1115.82</v>
      </c>
      <c r="AV8" s="33">
        <v>701.04</v>
      </c>
      <c r="AW8" s="33">
        <v>248.13</v>
      </c>
      <c r="AX8" s="33">
        <v>370.94</v>
      </c>
      <c r="AY8" s="33">
        <v>425.51</v>
      </c>
      <c r="AZ8" s="33">
        <v>241.48</v>
      </c>
      <c r="BA8" s="31">
        <f t="shared" si="3"/>
        <v>-0.98</v>
      </c>
      <c r="BB8" s="31">
        <f t="shared" si="3"/>
        <v>-29.53</v>
      </c>
      <c r="BC8" s="31">
        <f t="shared" si="3"/>
        <v>-68.3</v>
      </c>
      <c r="BD8" s="31">
        <f t="shared" si="3"/>
        <v>-49.44</v>
      </c>
      <c r="BE8" s="31">
        <f t="shared" si="3"/>
        <v>-90.08</v>
      </c>
      <c r="BF8" s="31">
        <f t="shared" si="3"/>
        <v>-51.79</v>
      </c>
      <c r="BG8" s="31">
        <f t="shared" si="3"/>
        <v>348.69</v>
      </c>
      <c r="BH8" s="31">
        <f t="shared" si="3"/>
        <v>219.07</v>
      </c>
      <c r="BI8" s="31">
        <f t="shared" si="3"/>
        <v>77.540000000000006</v>
      </c>
      <c r="BJ8" s="31">
        <f t="shared" si="3"/>
        <v>517.77</v>
      </c>
      <c r="BK8" s="31">
        <f t="shared" si="3"/>
        <v>593.95000000000005</v>
      </c>
      <c r="BL8" s="31">
        <f t="shared" si="3"/>
        <v>337.07</v>
      </c>
      <c r="BM8" s="6">
        <f t="shared" ca="1" si="4"/>
        <v>-2.35E-2</v>
      </c>
      <c r="BN8" s="6">
        <f t="shared" ca="1" si="4"/>
        <v>-2.35E-2</v>
      </c>
      <c r="BO8" s="6">
        <f t="shared" ca="1" si="4"/>
        <v>-2.35E-2</v>
      </c>
      <c r="BP8" s="6">
        <f t="shared" ca="1" si="4"/>
        <v>-2.35E-2</v>
      </c>
      <c r="BQ8" s="6">
        <f t="shared" ca="1" si="4"/>
        <v>-2.35E-2</v>
      </c>
      <c r="BR8" s="6">
        <f t="shared" ca="1" si="4"/>
        <v>-2.35E-2</v>
      </c>
      <c r="BS8" s="6">
        <f t="shared" ca="1" si="4"/>
        <v>-2.35E-2</v>
      </c>
      <c r="BT8" s="6">
        <f t="shared" ca="1" si="4"/>
        <v>-2.35E-2</v>
      </c>
      <c r="BU8" s="6">
        <f t="shared" ca="1" si="4"/>
        <v>-2.35E-2</v>
      </c>
      <c r="BV8" s="6">
        <f t="shared" ca="1" si="4"/>
        <v>-2.35E-2</v>
      </c>
      <c r="BW8" s="6">
        <f t="shared" ca="1" si="4"/>
        <v>-2.35E-2</v>
      </c>
      <c r="BX8" s="6">
        <f t="shared" ca="1" si="4"/>
        <v>-2.35E-2</v>
      </c>
      <c r="BY8" s="31">
        <f t="shared" ca="1" si="5"/>
        <v>-20.83</v>
      </c>
      <c r="BZ8" s="31">
        <f t="shared" ca="1" si="5"/>
        <v>-630.97</v>
      </c>
      <c r="CA8" s="31">
        <f t="shared" ca="1" si="5"/>
        <v>-1459.12</v>
      </c>
      <c r="CB8" s="31">
        <f t="shared" ca="1" si="5"/>
        <v>-774.59</v>
      </c>
      <c r="CC8" s="31">
        <f t="shared" ca="1" si="5"/>
        <v>-1411.27</v>
      </c>
      <c r="CD8" s="31">
        <f t="shared" ca="1" si="5"/>
        <v>-811.37</v>
      </c>
      <c r="CE8" s="31">
        <f t="shared" ca="1" si="5"/>
        <v>-5462.88</v>
      </c>
      <c r="CF8" s="31">
        <f t="shared" ca="1" si="5"/>
        <v>-3432.15</v>
      </c>
      <c r="CG8" s="31">
        <f t="shared" ca="1" si="5"/>
        <v>-1214.81</v>
      </c>
      <c r="CH8" s="31">
        <f t="shared" ca="1" si="5"/>
        <v>-1816.04</v>
      </c>
      <c r="CI8" s="31">
        <f t="shared" ca="1" si="5"/>
        <v>-2083.2399999999998</v>
      </c>
      <c r="CJ8" s="31">
        <f t="shared" ca="1" si="5"/>
        <v>-1182.25</v>
      </c>
      <c r="CK8" s="32">
        <f t="shared" ca="1" si="6"/>
        <v>0.62</v>
      </c>
      <c r="CL8" s="32">
        <f t="shared" ca="1" si="6"/>
        <v>18.79</v>
      </c>
      <c r="CM8" s="32">
        <f t="shared" ca="1" si="6"/>
        <v>43.46</v>
      </c>
      <c r="CN8" s="32">
        <f t="shared" ca="1" si="6"/>
        <v>23.07</v>
      </c>
      <c r="CO8" s="32">
        <f t="shared" ca="1" si="6"/>
        <v>42.04</v>
      </c>
      <c r="CP8" s="32">
        <f t="shared" ca="1" si="6"/>
        <v>24.17</v>
      </c>
      <c r="CQ8" s="32">
        <f t="shared" ca="1" si="6"/>
        <v>162.72</v>
      </c>
      <c r="CR8" s="32">
        <f t="shared" ca="1" si="6"/>
        <v>102.23</v>
      </c>
      <c r="CS8" s="32">
        <f t="shared" ca="1" si="6"/>
        <v>36.19</v>
      </c>
      <c r="CT8" s="32">
        <f t="shared" ca="1" si="6"/>
        <v>54.09</v>
      </c>
      <c r="CU8" s="32">
        <f t="shared" ca="1" si="6"/>
        <v>62.05</v>
      </c>
      <c r="CV8" s="32">
        <f t="shared" ca="1" si="6"/>
        <v>35.22</v>
      </c>
      <c r="CW8" s="31">
        <f t="shared" ref="CW8:DH23" ca="1" si="25">BY8+CK8-AO8-BA8</f>
        <v>-23.49</v>
      </c>
      <c r="CX8" s="31">
        <f t="shared" ca="1" si="25"/>
        <v>-711.53000000000009</v>
      </c>
      <c r="CY8" s="31">
        <f t="shared" ca="1" si="25"/>
        <v>-1645.3899999999999</v>
      </c>
      <c r="CZ8" s="31">
        <f t="shared" ca="1" si="25"/>
        <v>-860.29</v>
      </c>
      <c r="DA8" s="31">
        <f t="shared" ca="1" si="25"/>
        <v>-1567.41</v>
      </c>
      <c r="DB8" s="31">
        <f t="shared" ca="1" si="25"/>
        <v>-901.1400000000001</v>
      </c>
      <c r="DC8" s="31">
        <f t="shared" ca="1" si="25"/>
        <v>-6764.6699999999992</v>
      </c>
      <c r="DD8" s="31">
        <f t="shared" ca="1" si="25"/>
        <v>-4250.03</v>
      </c>
      <c r="DE8" s="31">
        <f t="shared" ca="1" si="25"/>
        <v>-1504.29</v>
      </c>
      <c r="DF8" s="31">
        <f t="shared" ca="1" si="25"/>
        <v>-2650.66</v>
      </c>
      <c r="DG8" s="31">
        <f t="shared" ca="1" si="25"/>
        <v>-3040.6499999999996</v>
      </c>
      <c r="DH8" s="31">
        <f t="shared" ca="1" si="25"/>
        <v>-1725.58</v>
      </c>
      <c r="DI8" s="32">
        <f t="shared" ca="1" si="22"/>
        <v>-1.17</v>
      </c>
      <c r="DJ8" s="32">
        <f t="shared" ca="1" si="19"/>
        <v>-35.58</v>
      </c>
      <c r="DK8" s="32">
        <f t="shared" ca="1" si="19"/>
        <v>-82.27</v>
      </c>
      <c r="DL8" s="32">
        <f t="shared" ca="1" si="19"/>
        <v>-43.01</v>
      </c>
      <c r="DM8" s="32">
        <f t="shared" ca="1" si="19"/>
        <v>-78.37</v>
      </c>
      <c r="DN8" s="32">
        <f t="shared" ca="1" si="19"/>
        <v>-45.06</v>
      </c>
      <c r="DO8" s="32">
        <f t="shared" ca="1" si="19"/>
        <v>-338.23</v>
      </c>
      <c r="DP8" s="32">
        <f t="shared" ca="1" si="19"/>
        <v>-212.5</v>
      </c>
      <c r="DQ8" s="32">
        <f t="shared" ca="1" si="19"/>
        <v>-75.209999999999994</v>
      </c>
      <c r="DR8" s="32">
        <f t="shared" ca="1" si="19"/>
        <v>-132.53</v>
      </c>
      <c r="DS8" s="32">
        <f t="shared" ca="1" si="19"/>
        <v>-152.03</v>
      </c>
      <c r="DT8" s="32">
        <f t="shared" ca="1" si="19"/>
        <v>-86.28</v>
      </c>
      <c r="DU8" s="31">
        <f t="shared" ca="1" si="23"/>
        <v>-4.38</v>
      </c>
      <c r="DV8" s="31">
        <f t="shared" ca="1" si="20"/>
        <v>-130.97999999999999</v>
      </c>
      <c r="DW8" s="31">
        <f t="shared" ca="1" si="20"/>
        <v>-299.41000000000003</v>
      </c>
      <c r="DX8" s="31">
        <f t="shared" ca="1" si="20"/>
        <v>-154.54</v>
      </c>
      <c r="DY8" s="31">
        <f t="shared" ca="1" si="20"/>
        <v>-278.02</v>
      </c>
      <c r="DZ8" s="31">
        <f t="shared" ca="1" si="20"/>
        <v>-157.72999999999999</v>
      </c>
      <c r="EA8" s="31">
        <f t="shared" ca="1" si="20"/>
        <v>-1168.78</v>
      </c>
      <c r="EB8" s="31">
        <f t="shared" ca="1" si="20"/>
        <v>-724.38</v>
      </c>
      <c r="EC8" s="31">
        <f t="shared" ca="1" si="20"/>
        <v>-252.88</v>
      </c>
      <c r="ED8" s="31">
        <f t="shared" ca="1" si="20"/>
        <v>-439.6</v>
      </c>
      <c r="EE8" s="31">
        <f t="shared" ca="1" si="20"/>
        <v>-497.18</v>
      </c>
      <c r="EF8" s="31">
        <f t="shared" ca="1" si="20"/>
        <v>-278.25</v>
      </c>
      <c r="EG8" s="32">
        <f t="shared" ca="1" si="24"/>
        <v>-29.039999999999996</v>
      </c>
      <c r="EH8" s="32">
        <f t="shared" ca="1" si="21"/>
        <v>-878.09000000000015</v>
      </c>
      <c r="EI8" s="32">
        <f t="shared" ca="1" si="21"/>
        <v>-2027.07</v>
      </c>
      <c r="EJ8" s="32">
        <f t="shared" ca="1" si="21"/>
        <v>-1057.8399999999999</v>
      </c>
      <c r="EK8" s="32">
        <f t="shared" ca="1" si="21"/>
        <v>-1923.8000000000002</v>
      </c>
      <c r="EL8" s="32">
        <f t="shared" ca="1" si="21"/>
        <v>-1103.93</v>
      </c>
      <c r="EM8" s="32">
        <f t="shared" ca="1" si="21"/>
        <v>-8271.68</v>
      </c>
      <c r="EN8" s="32">
        <f t="shared" ca="1" si="21"/>
        <v>-5186.91</v>
      </c>
      <c r="EO8" s="32">
        <f t="shared" ca="1" si="21"/>
        <v>-1832.38</v>
      </c>
      <c r="EP8" s="32">
        <f t="shared" ca="1" si="21"/>
        <v>-3222.79</v>
      </c>
      <c r="EQ8" s="32">
        <f t="shared" ca="1" si="21"/>
        <v>-3689.8599999999997</v>
      </c>
      <c r="ER8" s="32">
        <f t="shared" ca="1" si="21"/>
        <v>-2090.1099999999997</v>
      </c>
    </row>
    <row r="9" spans="1:148" x14ac:dyDescent="0.25">
      <c r="A9" t="s">
        <v>455</v>
      </c>
      <c r="B9" s="1" t="s">
        <v>152</v>
      </c>
      <c r="C9" t="str">
        <f t="shared" ca="1" si="1"/>
        <v>0000034911</v>
      </c>
      <c r="D9" t="str">
        <f t="shared" ca="1" si="2"/>
        <v>FortisAlberta Reversing POD - Stavely (349S)</v>
      </c>
      <c r="E9" s="51">
        <v>0.21812680000000001</v>
      </c>
      <c r="F9" s="51">
        <v>0</v>
      </c>
      <c r="G9" s="51">
        <v>0</v>
      </c>
      <c r="H9" s="51">
        <v>0</v>
      </c>
      <c r="I9" s="51">
        <v>0</v>
      </c>
      <c r="J9" s="51">
        <v>0</v>
      </c>
      <c r="K9" s="51">
        <v>0</v>
      </c>
      <c r="L9" s="51">
        <v>0</v>
      </c>
      <c r="M9" s="51">
        <v>0</v>
      </c>
      <c r="N9" s="51">
        <v>0</v>
      </c>
      <c r="O9" s="51">
        <v>0</v>
      </c>
      <c r="P9" s="51">
        <v>0</v>
      </c>
      <c r="Q9" s="32">
        <v>6.29</v>
      </c>
      <c r="R9" s="32">
        <v>0</v>
      </c>
      <c r="S9" s="32">
        <v>0</v>
      </c>
      <c r="T9" s="32">
        <v>0</v>
      </c>
      <c r="U9" s="32">
        <v>0</v>
      </c>
      <c r="V9" s="32">
        <v>0</v>
      </c>
      <c r="W9" s="32">
        <v>0</v>
      </c>
      <c r="X9" s="32">
        <v>0</v>
      </c>
      <c r="Y9" s="32">
        <v>0</v>
      </c>
      <c r="Z9" s="32">
        <v>0</v>
      </c>
      <c r="AA9" s="32">
        <v>0</v>
      </c>
      <c r="AB9" s="32">
        <v>0</v>
      </c>
      <c r="AC9" s="2">
        <v>0.66</v>
      </c>
      <c r="AD9" s="2">
        <v>0.66</v>
      </c>
      <c r="AE9" s="2">
        <v>0.66</v>
      </c>
      <c r="AF9" s="2">
        <v>0.66</v>
      </c>
      <c r="AG9" s="2">
        <v>0.66</v>
      </c>
      <c r="AH9" s="2">
        <v>0.66</v>
      </c>
      <c r="AI9" s="2">
        <v>0.66</v>
      </c>
      <c r="AJ9" s="2">
        <v>0.66</v>
      </c>
      <c r="AK9" s="2">
        <v>0.66</v>
      </c>
      <c r="AL9" s="2">
        <v>0.66</v>
      </c>
      <c r="AM9" s="2">
        <v>0.66</v>
      </c>
      <c r="AN9" s="2">
        <v>0.66</v>
      </c>
      <c r="AO9" s="33">
        <v>0.04</v>
      </c>
      <c r="AP9" s="33">
        <v>0</v>
      </c>
      <c r="AQ9" s="33">
        <v>0</v>
      </c>
      <c r="AR9" s="33">
        <v>0</v>
      </c>
      <c r="AS9" s="33">
        <v>0</v>
      </c>
      <c r="AT9" s="33">
        <v>0</v>
      </c>
      <c r="AU9" s="33">
        <v>0</v>
      </c>
      <c r="AV9" s="33">
        <v>0</v>
      </c>
      <c r="AW9" s="33">
        <v>0</v>
      </c>
      <c r="AX9" s="33">
        <v>0</v>
      </c>
      <c r="AY9" s="33">
        <v>0</v>
      </c>
      <c r="AZ9" s="33">
        <v>0</v>
      </c>
      <c r="BA9" s="31">
        <f t="shared" si="3"/>
        <v>-0.01</v>
      </c>
      <c r="BB9" s="31">
        <f t="shared" si="3"/>
        <v>0</v>
      </c>
      <c r="BC9" s="31">
        <f t="shared" si="3"/>
        <v>0</v>
      </c>
      <c r="BD9" s="31">
        <f t="shared" si="3"/>
        <v>0</v>
      </c>
      <c r="BE9" s="31">
        <f t="shared" si="3"/>
        <v>0</v>
      </c>
      <c r="BF9" s="31">
        <f t="shared" si="3"/>
        <v>0</v>
      </c>
      <c r="BG9" s="31">
        <f t="shared" si="3"/>
        <v>0</v>
      </c>
      <c r="BH9" s="31">
        <f t="shared" si="3"/>
        <v>0</v>
      </c>
      <c r="BI9" s="31">
        <f t="shared" si="3"/>
        <v>0</v>
      </c>
      <c r="BJ9" s="31">
        <f t="shared" si="3"/>
        <v>0</v>
      </c>
      <c r="BK9" s="31">
        <f t="shared" si="3"/>
        <v>0</v>
      </c>
      <c r="BL9" s="31">
        <f t="shared" si="3"/>
        <v>0</v>
      </c>
      <c r="BM9" s="6">
        <f t="shared" ca="1" si="4"/>
        <v>-2.0400000000000001E-2</v>
      </c>
      <c r="BN9" s="6">
        <f t="shared" ca="1" si="4"/>
        <v>-2.0400000000000001E-2</v>
      </c>
      <c r="BO9" s="6">
        <f t="shared" ca="1" si="4"/>
        <v>-2.0400000000000001E-2</v>
      </c>
      <c r="BP9" s="6">
        <f t="shared" ca="1" si="4"/>
        <v>-2.0400000000000001E-2</v>
      </c>
      <c r="BQ9" s="6">
        <f t="shared" ca="1" si="4"/>
        <v>-2.0400000000000001E-2</v>
      </c>
      <c r="BR9" s="6">
        <f t="shared" ca="1" si="4"/>
        <v>-2.0400000000000001E-2</v>
      </c>
      <c r="BS9" s="6">
        <f t="shared" ca="1" si="4"/>
        <v>-2.0400000000000001E-2</v>
      </c>
      <c r="BT9" s="6">
        <f t="shared" ca="1" si="4"/>
        <v>-2.0400000000000001E-2</v>
      </c>
      <c r="BU9" s="6">
        <f t="shared" ca="1" si="4"/>
        <v>-2.0400000000000001E-2</v>
      </c>
      <c r="BV9" s="6">
        <f t="shared" ca="1" si="4"/>
        <v>-2.0400000000000001E-2</v>
      </c>
      <c r="BW9" s="6">
        <f t="shared" ca="1" si="4"/>
        <v>-2.0400000000000001E-2</v>
      </c>
      <c r="BX9" s="6">
        <f t="shared" ca="1" si="4"/>
        <v>-2.0400000000000001E-2</v>
      </c>
      <c r="BY9" s="31">
        <f t="shared" ca="1" si="5"/>
        <v>-0.13</v>
      </c>
      <c r="BZ9" s="31">
        <f t="shared" ca="1" si="5"/>
        <v>0</v>
      </c>
      <c r="CA9" s="31">
        <f t="shared" ca="1" si="5"/>
        <v>0</v>
      </c>
      <c r="CB9" s="31">
        <f t="shared" ca="1" si="5"/>
        <v>0</v>
      </c>
      <c r="CC9" s="31">
        <f t="shared" ca="1" si="5"/>
        <v>0</v>
      </c>
      <c r="CD9" s="31">
        <f t="shared" ca="1" si="5"/>
        <v>0</v>
      </c>
      <c r="CE9" s="31">
        <f t="shared" ca="1" si="5"/>
        <v>0</v>
      </c>
      <c r="CF9" s="31">
        <f t="shared" ca="1" si="5"/>
        <v>0</v>
      </c>
      <c r="CG9" s="31">
        <f t="shared" ca="1" si="5"/>
        <v>0</v>
      </c>
      <c r="CH9" s="31">
        <f t="shared" ca="1" si="5"/>
        <v>0</v>
      </c>
      <c r="CI9" s="31">
        <f t="shared" ca="1" si="5"/>
        <v>0</v>
      </c>
      <c r="CJ9" s="31">
        <f t="shared" ca="1" si="5"/>
        <v>0</v>
      </c>
      <c r="CK9" s="32">
        <f t="shared" ca="1" si="6"/>
        <v>0</v>
      </c>
      <c r="CL9" s="32">
        <f t="shared" ca="1" si="6"/>
        <v>0</v>
      </c>
      <c r="CM9" s="32">
        <f t="shared" ca="1" si="6"/>
        <v>0</v>
      </c>
      <c r="CN9" s="32">
        <f t="shared" ca="1" si="6"/>
        <v>0</v>
      </c>
      <c r="CO9" s="32">
        <f t="shared" ca="1" si="6"/>
        <v>0</v>
      </c>
      <c r="CP9" s="32">
        <f t="shared" ca="1" si="6"/>
        <v>0</v>
      </c>
      <c r="CQ9" s="32">
        <f t="shared" ca="1" si="6"/>
        <v>0</v>
      </c>
      <c r="CR9" s="32">
        <f t="shared" ca="1" si="6"/>
        <v>0</v>
      </c>
      <c r="CS9" s="32">
        <f t="shared" ca="1" si="6"/>
        <v>0</v>
      </c>
      <c r="CT9" s="32">
        <f t="shared" ca="1" si="6"/>
        <v>0</v>
      </c>
      <c r="CU9" s="32">
        <f t="shared" ca="1" si="6"/>
        <v>0</v>
      </c>
      <c r="CV9" s="32">
        <f t="shared" ca="1" si="6"/>
        <v>0</v>
      </c>
      <c r="CW9" s="31">
        <f t="shared" ca="1" si="25"/>
        <v>-0.16</v>
      </c>
      <c r="CX9" s="31">
        <f t="shared" ca="1" si="25"/>
        <v>0</v>
      </c>
      <c r="CY9" s="31">
        <f t="shared" ca="1" si="25"/>
        <v>0</v>
      </c>
      <c r="CZ9" s="31">
        <f t="shared" ca="1" si="25"/>
        <v>0</v>
      </c>
      <c r="DA9" s="31">
        <f t="shared" ca="1" si="25"/>
        <v>0</v>
      </c>
      <c r="DB9" s="31">
        <f t="shared" ca="1" si="25"/>
        <v>0</v>
      </c>
      <c r="DC9" s="31">
        <f t="shared" ca="1" si="25"/>
        <v>0</v>
      </c>
      <c r="DD9" s="31">
        <f t="shared" ca="1" si="25"/>
        <v>0</v>
      </c>
      <c r="DE9" s="31">
        <f t="shared" ca="1" si="25"/>
        <v>0</v>
      </c>
      <c r="DF9" s="31">
        <f t="shared" ca="1" si="25"/>
        <v>0</v>
      </c>
      <c r="DG9" s="31">
        <f t="shared" ca="1" si="25"/>
        <v>0</v>
      </c>
      <c r="DH9" s="31">
        <f t="shared" ca="1" si="25"/>
        <v>0</v>
      </c>
      <c r="DI9" s="32">
        <f t="shared" ca="1" si="22"/>
        <v>-0.01</v>
      </c>
      <c r="DJ9" s="32">
        <f t="shared" ca="1" si="19"/>
        <v>0</v>
      </c>
      <c r="DK9" s="32">
        <f t="shared" ca="1" si="19"/>
        <v>0</v>
      </c>
      <c r="DL9" s="32">
        <f t="shared" ca="1" si="19"/>
        <v>0</v>
      </c>
      <c r="DM9" s="32">
        <f t="shared" ca="1" si="19"/>
        <v>0</v>
      </c>
      <c r="DN9" s="32">
        <f t="shared" ca="1" si="19"/>
        <v>0</v>
      </c>
      <c r="DO9" s="32">
        <f t="shared" ca="1" si="19"/>
        <v>0</v>
      </c>
      <c r="DP9" s="32">
        <f t="shared" ca="1" si="19"/>
        <v>0</v>
      </c>
      <c r="DQ9" s="32">
        <f t="shared" ca="1" si="19"/>
        <v>0</v>
      </c>
      <c r="DR9" s="32">
        <f t="shared" ca="1" si="19"/>
        <v>0</v>
      </c>
      <c r="DS9" s="32">
        <f t="shared" ca="1" si="19"/>
        <v>0</v>
      </c>
      <c r="DT9" s="32">
        <f t="shared" ca="1" si="19"/>
        <v>0</v>
      </c>
      <c r="DU9" s="31">
        <f t="shared" ca="1" si="23"/>
        <v>-0.03</v>
      </c>
      <c r="DV9" s="31">
        <f t="shared" ca="1" si="20"/>
        <v>0</v>
      </c>
      <c r="DW9" s="31">
        <f t="shared" ca="1" si="20"/>
        <v>0</v>
      </c>
      <c r="DX9" s="31">
        <f t="shared" ca="1" si="20"/>
        <v>0</v>
      </c>
      <c r="DY9" s="31">
        <f t="shared" ca="1" si="20"/>
        <v>0</v>
      </c>
      <c r="DZ9" s="31">
        <f t="shared" ca="1" si="20"/>
        <v>0</v>
      </c>
      <c r="EA9" s="31">
        <f t="shared" ca="1" si="20"/>
        <v>0</v>
      </c>
      <c r="EB9" s="31">
        <f t="shared" ca="1" si="20"/>
        <v>0</v>
      </c>
      <c r="EC9" s="31">
        <f t="shared" ca="1" si="20"/>
        <v>0</v>
      </c>
      <c r="ED9" s="31">
        <f t="shared" ca="1" si="20"/>
        <v>0</v>
      </c>
      <c r="EE9" s="31">
        <f t="shared" ca="1" si="20"/>
        <v>0</v>
      </c>
      <c r="EF9" s="31">
        <f t="shared" ca="1" si="20"/>
        <v>0</v>
      </c>
      <c r="EG9" s="32">
        <f t="shared" ca="1" si="24"/>
        <v>-0.2</v>
      </c>
      <c r="EH9" s="32">
        <f t="shared" ca="1" si="21"/>
        <v>0</v>
      </c>
      <c r="EI9" s="32">
        <f t="shared" ca="1" si="21"/>
        <v>0</v>
      </c>
      <c r="EJ9" s="32">
        <f t="shared" ca="1" si="21"/>
        <v>0</v>
      </c>
      <c r="EK9" s="32">
        <f t="shared" ca="1" si="21"/>
        <v>0</v>
      </c>
      <c r="EL9" s="32">
        <f t="shared" ca="1" si="21"/>
        <v>0</v>
      </c>
      <c r="EM9" s="32">
        <f t="shared" ca="1" si="21"/>
        <v>0</v>
      </c>
      <c r="EN9" s="32">
        <f t="shared" ca="1" si="21"/>
        <v>0</v>
      </c>
      <c r="EO9" s="32">
        <f t="shared" ca="1" si="21"/>
        <v>0</v>
      </c>
      <c r="EP9" s="32">
        <f t="shared" ca="1" si="21"/>
        <v>0</v>
      </c>
      <c r="EQ9" s="32">
        <f t="shared" ca="1" si="21"/>
        <v>0</v>
      </c>
      <c r="ER9" s="32">
        <f t="shared" ca="1" si="21"/>
        <v>0</v>
      </c>
    </row>
    <row r="10" spans="1:148" x14ac:dyDescent="0.25">
      <c r="A10" t="s">
        <v>455</v>
      </c>
      <c r="B10" s="1" t="s">
        <v>153</v>
      </c>
      <c r="C10" t="str">
        <f t="shared" ca="1" si="1"/>
        <v>0000038511</v>
      </c>
      <c r="D10" t="str">
        <f t="shared" ca="1" si="2"/>
        <v>FortisAlberta Reversing POD - Spring Coulee (385S)</v>
      </c>
      <c r="E10" s="51">
        <v>0</v>
      </c>
      <c r="F10" s="51">
        <v>0</v>
      </c>
      <c r="G10" s="51">
        <v>0</v>
      </c>
      <c r="H10" s="51">
        <v>0</v>
      </c>
      <c r="I10" s="51">
        <v>0</v>
      </c>
      <c r="J10" s="51">
        <v>3.1445530000000002</v>
      </c>
      <c r="K10" s="51">
        <v>5.1895790999999996</v>
      </c>
      <c r="L10" s="51">
        <v>0</v>
      </c>
      <c r="M10" s="51">
        <v>0</v>
      </c>
      <c r="N10" s="51">
        <v>0</v>
      </c>
      <c r="O10" s="51">
        <v>0</v>
      </c>
      <c r="P10" s="51">
        <v>0</v>
      </c>
      <c r="Q10" s="32">
        <v>0</v>
      </c>
      <c r="R10" s="32">
        <v>0</v>
      </c>
      <c r="S10" s="32">
        <v>0</v>
      </c>
      <c r="T10" s="32">
        <v>0</v>
      </c>
      <c r="U10" s="32">
        <v>0</v>
      </c>
      <c r="V10" s="32">
        <v>147</v>
      </c>
      <c r="W10" s="32">
        <v>962.48</v>
      </c>
      <c r="X10" s="32">
        <v>0</v>
      </c>
      <c r="Y10" s="32">
        <v>0</v>
      </c>
      <c r="Z10" s="32">
        <v>0</v>
      </c>
      <c r="AA10" s="32">
        <v>0</v>
      </c>
      <c r="AB10" s="32">
        <v>0</v>
      </c>
      <c r="AC10" s="2">
        <v>2.2400000000000002</v>
      </c>
      <c r="AD10" s="2">
        <v>2.2400000000000002</v>
      </c>
      <c r="AE10" s="2">
        <v>2.2400000000000002</v>
      </c>
      <c r="AF10" s="2">
        <v>2.2400000000000002</v>
      </c>
      <c r="AG10" s="2">
        <v>2.2400000000000002</v>
      </c>
      <c r="AH10" s="2">
        <v>2.2400000000000002</v>
      </c>
      <c r="AI10" s="2">
        <v>2.2400000000000002</v>
      </c>
      <c r="AJ10" s="2">
        <v>2.2400000000000002</v>
      </c>
      <c r="AK10" s="2">
        <v>2.2400000000000002</v>
      </c>
      <c r="AL10" s="2">
        <v>2.2400000000000002</v>
      </c>
      <c r="AM10" s="2">
        <v>2.2400000000000002</v>
      </c>
      <c r="AN10" s="2">
        <v>2.2400000000000002</v>
      </c>
      <c r="AO10" s="33">
        <v>0</v>
      </c>
      <c r="AP10" s="33">
        <v>0</v>
      </c>
      <c r="AQ10" s="33">
        <v>0</v>
      </c>
      <c r="AR10" s="33">
        <v>0</v>
      </c>
      <c r="AS10" s="33">
        <v>0</v>
      </c>
      <c r="AT10" s="33">
        <v>3.29</v>
      </c>
      <c r="AU10" s="33">
        <v>21.56</v>
      </c>
      <c r="AV10" s="33">
        <v>0</v>
      </c>
      <c r="AW10" s="33">
        <v>0</v>
      </c>
      <c r="AX10" s="33">
        <v>0</v>
      </c>
      <c r="AY10" s="33">
        <v>0</v>
      </c>
      <c r="AZ10" s="33">
        <v>0</v>
      </c>
      <c r="BA10" s="31">
        <f t="shared" si="3"/>
        <v>0</v>
      </c>
      <c r="BB10" s="31">
        <f t="shared" si="3"/>
        <v>0</v>
      </c>
      <c r="BC10" s="31">
        <f t="shared" si="3"/>
        <v>0</v>
      </c>
      <c r="BD10" s="31">
        <f t="shared" si="3"/>
        <v>0</v>
      </c>
      <c r="BE10" s="31">
        <f t="shared" si="3"/>
        <v>0</v>
      </c>
      <c r="BF10" s="31">
        <f t="shared" si="3"/>
        <v>-0.22</v>
      </c>
      <c r="BG10" s="31">
        <f t="shared" si="3"/>
        <v>1.44</v>
      </c>
      <c r="BH10" s="31">
        <f t="shared" si="3"/>
        <v>0</v>
      </c>
      <c r="BI10" s="31">
        <f t="shared" si="3"/>
        <v>0</v>
      </c>
      <c r="BJ10" s="31">
        <f t="shared" si="3"/>
        <v>0</v>
      </c>
      <c r="BK10" s="31">
        <f t="shared" si="3"/>
        <v>0</v>
      </c>
      <c r="BL10" s="31">
        <f t="shared" si="3"/>
        <v>0</v>
      </c>
      <c r="BM10" s="6">
        <f t="shared" ca="1" si="4"/>
        <v>5.2499999999999998E-2</v>
      </c>
      <c r="BN10" s="6">
        <f t="shared" ca="1" si="4"/>
        <v>5.2499999999999998E-2</v>
      </c>
      <c r="BO10" s="6">
        <f t="shared" ca="1" si="4"/>
        <v>5.2499999999999998E-2</v>
      </c>
      <c r="BP10" s="6">
        <f t="shared" ca="1" si="4"/>
        <v>5.2499999999999998E-2</v>
      </c>
      <c r="BQ10" s="6">
        <f t="shared" ca="1" si="4"/>
        <v>5.2499999999999998E-2</v>
      </c>
      <c r="BR10" s="6">
        <f t="shared" ca="1" si="4"/>
        <v>5.2499999999999998E-2</v>
      </c>
      <c r="BS10" s="6">
        <f t="shared" ca="1" si="4"/>
        <v>5.2499999999999998E-2</v>
      </c>
      <c r="BT10" s="6">
        <f t="shared" ca="1" si="4"/>
        <v>5.2499999999999998E-2</v>
      </c>
      <c r="BU10" s="6">
        <f t="shared" ca="1" si="4"/>
        <v>5.2499999999999998E-2</v>
      </c>
      <c r="BV10" s="6">
        <f t="shared" ca="1" si="4"/>
        <v>5.2499999999999998E-2</v>
      </c>
      <c r="BW10" s="6">
        <f t="shared" ca="1" si="4"/>
        <v>5.2499999999999998E-2</v>
      </c>
      <c r="BX10" s="6">
        <f t="shared" ca="1" si="4"/>
        <v>5.2499999999999998E-2</v>
      </c>
      <c r="BY10" s="31">
        <f t="shared" ca="1" si="5"/>
        <v>0</v>
      </c>
      <c r="BZ10" s="31">
        <f t="shared" ca="1" si="5"/>
        <v>0</v>
      </c>
      <c r="CA10" s="31">
        <f t="shared" ca="1" si="5"/>
        <v>0</v>
      </c>
      <c r="CB10" s="31">
        <f t="shared" ca="1" si="5"/>
        <v>0</v>
      </c>
      <c r="CC10" s="31">
        <f t="shared" ca="1" si="5"/>
        <v>0</v>
      </c>
      <c r="CD10" s="31">
        <f t="shared" ca="1" si="5"/>
        <v>7.72</v>
      </c>
      <c r="CE10" s="31">
        <f t="shared" ca="1" si="5"/>
        <v>50.53</v>
      </c>
      <c r="CF10" s="31">
        <f t="shared" ca="1" si="5"/>
        <v>0</v>
      </c>
      <c r="CG10" s="31">
        <f t="shared" ca="1" si="5"/>
        <v>0</v>
      </c>
      <c r="CH10" s="31">
        <f t="shared" ca="1" si="5"/>
        <v>0</v>
      </c>
      <c r="CI10" s="31">
        <f t="shared" ca="1" si="5"/>
        <v>0</v>
      </c>
      <c r="CJ10" s="31">
        <f t="shared" ca="1" si="5"/>
        <v>0</v>
      </c>
      <c r="CK10" s="32">
        <f t="shared" ca="1" si="6"/>
        <v>0</v>
      </c>
      <c r="CL10" s="32">
        <f t="shared" ca="1" si="6"/>
        <v>0</v>
      </c>
      <c r="CM10" s="32">
        <f t="shared" ca="1" si="6"/>
        <v>0</v>
      </c>
      <c r="CN10" s="32">
        <f t="shared" ca="1" si="6"/>
        <v>0</v>
      </c>
      <c r="CO10" s="32">
        <f t="shared" ca="1" si="6"/>
        <v>0</v>
      </c>
      <c r="CP10" s="32">
        <f t="shared" ca="1" si="6"/>
        <v>0.1</v>
      </c>
      <c r="CQ10" s="32">
        <f t="shared" ca="1" si="6"/>
        <v>0.67</v>
      </c>
      <c r="CR10" s="32">
        <f t="shared" ca="1" si="6"/>
        <v>0</v>
      </c>
      <c r="CS10" s="32">
        <f t="shared" ca="1" si="6"/>
        <v>0</v>
      </c>
      <c r="CT10" s="32">
        <f t="shared" ca="1" si="6"/>
        <v>0</v>
      </c>
      <c r="CU10" s="32">
        <f t="shared" ca="1" si="6"/>
        <v>0</v>
      </c>
      <c r="CV10" s="32">
        <f t="shared" ca="1" si="6"/>
        <v>0</v>
      </c>
      <c r="CW10" s="31">
        <f t="shared" ca="1" si="25"/>
        <v>0</v>
      </c>
      <c r="CX10" s="31">
        <f t="shared" ca="1" si="25"/>
        <v>0</v>
      </c>
      <c r="CY10" s="31">
        <f t="shared" ca="1" si="25"/>
        <v>0</v>
      </c>
      <c r="CZ10" s="31">
        <f t="shared" ca="1" si="25"/>
        <v>0</v>
      </c>
      <c r="DA10" s="31">
        <f t="shared" ca="1" si="25"/>
        <v>0</v>
      </c>
      <c r="DB10" s="31">
        <f t="shared" ca="1" si="25"/>
        <v>4.7499999999999991</v>
      </c>
      <c r="DC10" s="31">
        <f t="shared" ca="1" si="25"/>
        <v>28.200000000000003</v>
      </c>
      <c r="DD10" s="31">
        <f t="shared" ca="1" si="25"/>
        <v>0</v>
      </c>
      <c r="DE10" s="31">
        <f t="shared" ca="1" si="25"/>
        <v>0</v>
      </c>
      <c r="DF10" s="31">
        <f t="shared" ca="1" si="25"/>
        <v>0</v>
      </c>
      <c r="DG10" s="31">
        <f t="shared" ca="1" si="25"/>
        <v>0</v>
      </c>
      <c r="DH10" s="31">
        <f t="shared" ca="1" si="25"/>
        <v>0</v>
      </c>
      <c r="DI10" s="32">
        <f t="shared" ca="1" si="22"/>
        <v>0</v>
      </c>
      <c r="DJ10" s="32">
        <f t="shared" ca="1" si="19"/>
        <v>0</v>
      </c>
      <c r="DK10" s="32">
        <f t="shared" ca="1" si="19"/>
        <v>0</v>
      </c>
      <c r="DL10" s="32">
        <f t="shared" ca="1" si="19"/>
        <v>0</v>
      </c>
      <c r="DM10" s="32">
        <f t="shared" ca="1" si="19"/>
        <v>0</v>
      </c>
      <c r="DN10" s="32">
        <f t="shared" ca="1" si="19"/>
        <v>0.24</v>
      </c>
      <c r="DO10" s="32">
        <f t="shared" ca="1" si="19"/>
        <v>1.41</v>
      </c>
      <c r="DP10" s="32">
        <f t="shared" ca="1" si="19"/>
        <v>0</v>
      </c>
      <c r="DQ10" s="32">
        <f t="shared" ca="1" si="19"/>
        <v>0</v>
      </c>
      <c r="DR10" s="32">
        <f t="shared" ca="1" si="19"/>
        <v>0</v>
      </c>
      <c r="DS10" s="32">
        <f t="shared" ca="1" si="19"/>
        <v>0</v>
      </c>
      <c r="DT10" s="32">
        <f t="shared" ca="1" si="19"/>
        <v>0</v>
      </c>
      <c r="DU10" s="31">
        <f t="shared" ca="1" si="23"/>
        <v>0</v>
      </c>
      <c r="DV10" s="31">
        <f t="shared" ca="1" si="20"/>
        <v>0</v>
      </c>
      <c r="DW10" s="31">
        <f t="shared" ca="1" si="20"/>
        <v>0</v>
      </c>
      <c r="DX10" s="31">
        <f t="shared" ca="1" si="20"/>
        <v>0</v>
      </c>
      <c r="DY10" s="31">
        <f t="shared" ca="1" si="20"/>
        <v>0</v>
      </c>
      <c r="DZ10" s="31">
        <f t="shared" ca="1" si="20"/>
        <v>0.83</v>
      </c>
      <c r="EA10" s="31">
        <f t="shared" ca="1" si="20"/>
        <v>4.87</v>
      </c>
      <c r="EB10" s="31">
        <f t="shared" ca="1" si="20"/>
        <v>0</v>
      </c>
      <c r="EC10" s="31">
        <f t="shared" ca="1" si="20"/>
        <v>0</v>
      </c>
      <c r="ED10" s="31">
        <f t="shared" ca="1" si="20"/>
        <v>0</v>
      </c>
      <c r="EE10" s="31">
        <f t="shared" ca="1" si="20"/>
        <v>0</v>
      </c>
      <c r="EF10" s="31">
        <f t="shared" ca="1" si="20"/>
        <v>0</v>
      </c>
      <c r="EG10" s="32">
        <f t="shared" ca="1" si="24"/>
        <v>0</v>
      </c>
      <c r="EH10" s="32">
        <f t="shared" ca="1" si="21"/>
        <v>0</v>
      </c>
      <c r="EI10" s="32">
        <f t="shared" ca="1" si="21"/>
        <v>0</v>
      </c>
      <c r="EJ10" s="32">
        <f t="shared" ca="1" si="21"/>
        <v>0</v>
      </c>
      <c r="EK10" s="32">
        <f t="shared" ca="1" si="21"/>
        <v>0</v>
      </c>
      <c r="EL10" s="32">
        <f t="shared" ca="1" si="21"/>
        <v>5.8199999999999994</v>
      </c>
      <c r="EM10" s="32">
        <f t="shared" ca="1" si="21"/>
        <v>34.480000000000004</v>
      </c>
      <c r="EN10" s="32">
        <f t="shared" ca="1" si="21"/>
        <v>0</v>
      </c>
      <c r="EO10" s="32">
        <f t="shared" ca="1" si="21"/>
        <v>0</v>
      </c>
      <c r="EP10" s="32">
        <f t="shared" ca="1" si="21"/>
        <v>0</v>
      </c>
      <c r="EQ10" s="32">
        <f t="shared" ca="1" si="21"/>
        <v>0</v>
      </c>
      <c r="ER10" s="32">
        <f t="shared" ca="1" si="21"/>
        <v>0</v>
      </c>
    </row>
    <row r="11" spans="1:148" x14ac:dyDescent="0.25">
      <c r="A11" t="s">
        <v>455</v>
      </c>
      <c r="B11" s="1" t="s">
        <v>154</v>
      </c>
      <c r="C11" t="str">
        <f t="shared" ca="1" si="1"/>
        <v>0000039611</v>
      </c>
      <c r="D11" t="str">
        <f t="shared" ca="1" si="2"/>
        <v>FortisAlberta Reversing POD - Pincher Creek (396S)</v>
      </c>
      <c r="E11" s="51">
        <v>1134.6273729</v>
      </c>
      <c r="F11" s="51">
        <v>370.43275879999999</v>
      </c>
      <c r="G11" s="51">
        <v>673.66251910000005</v>
      </c>
      <c r="H11" s="51">
        <v>948.21689579999997</v>
      </c>
      <c r="I11" s="51">
        <v>183.6970872</v>
      </c>
      <c r="J11" s="51">
        <v>491.2152964</v>
      </c>
      <c r="K11" s="51">
        <v>331.39234770000002</v>
      </c>
      <c r="L11" s="51">
        <v>250.8290921</v>
      </c>
      <c r="M11" s="51">
        <v>551.75295940000001</v>
      </c>
      <c r="N11" s="51">
        <v>1854.2907977</v>
      </c>
      <c r="O11" s="51">
        <v>1178.2341868000001</v>
      </c>
      <c r="P11" s="51">
        <v>1033.5482942000001</v>
      </c>
      <c r="Q11" s="32">
        <v>31366.240000000002</v>
      </c>
      <c r="R11" s="32">
        <v>17333.73</v>
      </c>
      <c r="S11" s="32">
        <v>14714.99</v>
      </c>
      <c r="T11" s="32">
        <v>21564.65</v>
      </c>
      <c r="U11" s="32">
        <v>4543.57</v>
      </c>
      <c r="V11" s="32">
        <v>8268.7099999999991</v>
      </c>
      <c r="W11" s="32">
        <v>9175.26</v>
      </c>
      <c r="X11" s="32">
        <v>6503.75</v>
      </c>
      <c r="Y11" s="32">
        <v>10011.950000000001</v>
      </c>
      <c r="Z11" s="32">
        <v>40179.96</v>
      </c>
      <c r="AA11" s="32">
        <v>27941.14</v>
      </c>
      <c r="AB11" s="32">
        <v>22047.95</v>
      </c>
      <c r="AC11" s="2">
        <v>3.11</v>
      </c>
      <c r="AD11" s="2">
        <v>3.11</v>
      </c>
      <c r="AE11" s="2">
        <v>3.11</v>
      </c>
      <c r="AF11" s="2">
        <v>3.11</v>
      </c>
      <c r="AG11" s="2">
        <v>3.11</v>
      </c>
      <c r="AH11" s="2">
        <v>3.11</v>
      </c>
      <c r="AI11" s="2">
        <v>3.11</v>
      </c>
      <c r="AJ11" s="2">
        <v>3.11</v>
      </c>
      <c r="AK11" s="2">
        <v>3.11</v>
      </c>
      <c r="AL11" s="2">
        <v>3.11</v>
      </c>
      <c r="AM11" s="2">
        <v>3.11</v>
      </c>
      <c r="AN11" s="2">
        <v>3.11</v>
      </c>
      <c r="AO11" s="33">
        <v>975.49</v>
      </c>
      <c r="AP11" s="33">
        <v>539.08000000000004</v>
      </c>
      <c r="AQ11" s="33">
        <v>457.64</v>
      </c>
      <c r="AR11" s="33">
        <v>670.66</v>
      </c>
      <c r="AS11" s="33">
        <v>141.30000000000001</v>
      </c>
      <c r="AT11" s="33">
        <v>257.16000000000003</v>
      </c>
      <c r="AU11" s="33">
        <v>285.35000000000002</v>
      </c>
      <c r="AV11" s="33">
        <v>202.27</v>
      </c>
      <c r="AW11" s="33">
        <v>311.37</v>
      </c>
      <c r="AX11" s="33">
        <v>1249.5999999999999</v>
      </c>
      <c r="AY11" s="33">
        <v>868.97</v>
      </c>
      <c r="AZ11" s="33">
        <v>685.69</v>
      </c>
      <c r="BA11" s="31">
        <f t="shared" si="3"/>
        <v>-34.5</v>
      </c>
      <c r="BB11" s="31">
        <f t="shared" si="3"/>
        <v>-19.07</v>
      </c>
      <c r="BC11" s="31">
        <f t="shared" si="3"/>
        <v>-16.190000000000001</v>
      </c>
      <c r="BD11" s="31">
        <f t="shared" si="3"/>
        <v>-32.35</v>
      </c>
      <c r="BE11" s="31">
        <f t="shared" si="3"/>
        <v>-6.82</v>
      </c>
      <c r="BF11" s="31">
        <f t="shared" si="3"/>
        <v>-12.4</v>
      </c>
      <c r="BG11" s="31">
        <f t="shared" si="3"/>
        <v>13.76</v>
      </c>
      <c r="BH11" s="31">
        <f t="shared" si="3"/>
        <v>9.76</v>
      </c>
      <c r="BI11" s="31">
        <f t="shared" si="3"/>
        <v>15.02</v>
      </c>
      <c r="BJ11" s="31">
        <f t="shared" si="3"/>
        <v>269.20999999999998</v>
      </c>
      <c r="BK11" s="31">
        <f t="shared" si="3"/>
        <v>187.21</v>
      </c>
      <c r="BL11" s="31">
        <f t="shared" si="3"/>
        <v>147.72</v>
      </c>
      <c r="BM11" s="6">
        <f t="shared" ca="1" si="4"/>
        <v>5.2900000000000003E-2</v>
      </c>
      <c r="BN11" s="6">
        <f t="shared" ca="1" si="4"/>
        <v>5.2900000000000003E-2</v>
      </c>
      <c r="BO11" s="6">
        <f t="shared" ca="1" si="4"/>
        <v>5.2900000000000003E-2</v>
      </c>
      <c r="BP11" s="6">
        <f t="shared" ca="1" si="4"/>
        <v>5.2900000000000003E-2</v>
      </c>
      <c r="BQ11" s="6">
        <f t="shared" ca="1" si="4"/>
        <v>5.2900000000000003E-2</v>
      </c>
      <c r="BR11" s="6">
        <f t="shared" ca="1" si="4"/>
        <v>5.2900000000000003E-2</v>
      </c>
      <c r="BS11" s="6">
        <f t="shared" ca="1" si="4"/>
        <v>5.2900000000000003E-2</v>
      </c>
      <c r="BT11" s="6">
        <f t="shared" ca="1" si="4"/>
        <v>5.2900000000000003E-2</v>
      </c>
      <c r="BU11" s="6">
        <f t="shared" ca="1" si="4"/>
        <v>5.2900000000000003E-2</v>
      </c>
      <c r="BV11" s="6">
        <f t="shared" ca="1" si="4"/>
        <v>5.2900000000000003E-2</v>
      </c>
      <c r="BW11" s="6">
        <f t="shared" ca="1" si="4"/>
        <v>5.2900000000000003E-2</v>
      </c>
      <c r="BX11" s="6">
        <f t="shared" ca="1" si="4"/>
        <v>5.2900000000000003E-2</v>
      </c>
      <c r="BY11" s="31">
        <f t="shared" ca="1" si="5"/>
        <v>1659.27</v>
      </c>
      <c r="BZ11" s="31">
        <f t="shared" ca="1" si="5"/>
        <v>916.95</v>
      </c>
      <c r="CA11" s="31">
        <f t="shared" ca="1" si="5"/>
        <v>778.42</v>
      </c>
      <c r="CB11" s="31">
        <f t="shared" ca="1" si="5"/>
        <v>1140.77</v>
      </c>
      <c r="CC11" s="31">
        <f t="shared" ca="1" si="5"/>
        <v>240.35</v>
      </c>
      <c r="CD11" s="31">
        <f t="shared" ca="1" si="5"/>
        <v>437.41</v>
      </c>
      <c r="CE11" s="31">
        <f t="shared" ca="1" si="5"/>
        <v>485.37</v>
      </c>
      <c r="CF11" s="31">
        <f t="shared" ca="1" si="5"/>
        <v>344.05</v>
      </c>
      <c r="CG11" s="31">
        <f t="shared" ca="1" si="5"/>
        <v>529.63</v>
      </c>
      <c r="CH11" s="31">
        <f t="shared" ca="1" si="5"/>
        <v>2125.52</v>
      </c>
      <c r="CI11" s="31">
        <f t="shared" ca="1" si="5"/>
        <v>1478.09</v>
      </c>
      <c r="CJ11" s="31">
        <f t="shared" ca="1" si="5"/>
        <v>1166.3399999999999</v>
      </c>
      <c r="CK11" s="32">
        <f t="shared" ca="1" si="6"/>
        <v>21.96</v>
      </c>
      <c r="CL11" s="32">
        <f t="shared" ca="1" si="6"/>
        <v>12.13</v>
      </c>
      <c r="CM11" s="32">
        <f t="shared" ca="1" si="6"/>
        <v>10.3</v>
      </c>
      <c r="CN11" s="32">
        <f t="shared" ca="1" si="6"/>
        <v>15.1</v>
      </c>
      <c r="CO11" s="32">
        <f t="shared" ca="1" si="6"/>
        <v>3.18</v>
      </c>
      <c r="CP11" s="32">
        <f t="shared" ca="1" si="6"/>
        <v>5.79</v>
      </c>
      <c r="CQ11" s="32">
        <f t="shared" ca="1" si="6"/>
        <v>6.42</v>
      </c>
      <c r="CR11" s="32">
        <f t="shared" ca="1" si="6"/>
        <v>4.55</v>
      </c>
      <c r="CS11" s="32">
        <f t="shared" ca="1" si="6"/>
        <v>7.01</v>
      </c>
      <c r="CT11" s="32">
        <f t="shared" ca="1" si="6"/>
        <v>28.13</v>
      </c>
      <c r="CU11" s="32">
        <f t="shared" ca="1" si="6"/>
        <v>19.559999999999999</v>
      </c>
      <c r="CV11" s="32">
        <f t="shared" ca="1" si="6"/>
        <v>15.43</v>
      </c>
      <c r="CW11" s="31">
        <f t="shared" ca="1" si="25"/>
        <v>740.24</v>
      </c>
      <c r="CX11" s="31">
        <f t="shared" ca="1" si="25"/>
        <v>409.07</v>
      </c>
      <c r="CY11" s="31">
        <f t="shared" ca="1" si="25"/>
        <v>347.26999999999992</v>
      </c>
      <c r="CZ11" s="31">
        <f t="shared" ca="1" si="25"/>
        <v>517.55999999999995</v>
      </c>
      <c r="DA11" s="31">
        <f t="shared" ca="1" si="25"/>
        <v>109.04999999999998</v>
      </c>
      <c r="DB11" s="31">
        <f t="shared" ca="1" si="25"/>
        <v>198.44000000000003</v>
      </c>
      <c r="DC11" s="31">
        <f t="shared" ca="1" si="25"/>
        <v>192.68</v>
      </c>
      <c r="DD11" s="31">
        <f t="shared" ca="1" si="25"/>
        <v>136.57000000000002</v>
      </c>
      <c r="DE11" s="31">
        <f t="shared" ca="1" si="25"/>
        <v>210.24999999999997</v>
      </c>
      <c r="DF11" s="31">
        <f t="shared" ca="1" si="25"/>
        <v>634.84000000000015</v>
      </c>
      <c r="DG11" s="31">
        <f t="shared" ca="1" si="25"/>
        <v>441.4699999999998</v>
      </c>
      <c r="DH11" s="31">
        <f t="shared" ca="1" si="25"/>
        <v>348.3599999999999</v>
      </c>
      <c r="DI11" s="32">
        <f t="shared" ca="1" si="22"/>
        <v>37.01</v>
      </c>
      <c r="DJ11" s="32">
        <f t="shared" ca="1" si="19"/>
        <v>20.45</v>
      </c>
      <c r="DK11" s="32">
        <f t="shared" ca="1" si="19"/>
        <v>17.36</v>
      </c>
      <c r="DL11" s="32">
        <f t="shared" ca="1" si="19"/>
        <v>25.88</v>
      </c>
      <c r="DM11" s="32">
        <f t="shared" ca="1" si="19"/>
        <v>5.45</v>
      </c>
      <c r="DN11" s="32">
        <f t="shared" ca="1" si="19"/>
        <v>9.92</v>
      </c>
      <c r="DO11" s="32">
        <f t="shared" ca="1" si="19"/>
        <v>9.6300000000000008</v>
      </c>
      <c r="DP11" s="32">
        <f t="shared" ca="1" si="19"/>
        <v>6.83</v>
      </c>
      <c r="DQ11" s="32">
        <f t="shared" ca="1" si="19"/>
        <v>10.51</v>
      </c>
      <c r="DR11" s="32">
        <f t="shared" ca="1" si="19"/>
        <v>31.74</v>
      </c>
      <c r="DS11" s="32">
        <f t="shared" ca="1" si="19"/>
        <v>22.07</v>
      </c>
      <c r="DT11" s="32">
        <f t="shared" ca="1" si="19"/>
        <v>17.420000000000002</v>
      </c>
      <c r="DU11" s="31">
        <f t="shared" ca="1" si="23"/>
        <v>137.99</v>
      </c>
      <c r="DV11" s="31">
        <f t="shared" ca="1" si="20"/>
        <v>75.3</v>
      </c>
      <c r="DW11" s="31">
        <f t="shared" ca="1" si="20"/>
        <v>63.19</v>
      </c>
      <c r="DX11" s="31">
        <f t="shared" ca="1" si="20"/>
        <v>92.97</v>
      </c>
      <c r="DY11" s="31">
        <f t="shared" ca="1" si="20"/>
        <v>19.34</v>
      </c>
      <c r="DZ11" s="31">
        <f t="shared" ca="1" si="20"/>
        <v>34.729999999999997</v>
      </c>
      <c r="EA11" s="31">
        <f t="shared" ca="1" si="20"/>
        <v>33.29</v>
      </c>
      <c r="EB11" s="31">
        <f t="shared" ca="1" si="20"/>
        <v>23.28</v>
      </c>
      <c r="EC11" s="31">
        <f t="shared" ca="1" si="20"/>
        <v>35.340000000000003</v>
      </c>
      <c r="ED11" s="31">
        <f t="shared" ca="1" si="20"/>
        <v>105.29</v>
      </c>
      <c r="EE11" s="31">
        <f t="shared" ca="1" si="20"/>
        <v>72.180000000000007</v>
      </c>
      <c r="EF11" s="31">
        <f t="shared" ca="1" si="20"/>
        <v>56.17</v>
      </c>
      <c r="EG11" s="32">
        <f t="shared" ca="1" si="24"/>
        <v>915.24</v>
      </c>
      <c r="EH11" s="32">
        <f t="shared" ca="1" si="21"/>
        <v>504.82</v>
      </c>
      <c r="EI11" s="32">
        <f t="shared" ca="1" si="21"/>
        <v>427.81999999999994</v>
      </c>
      <c r="EJ11" s="32">
        <f t="shared" ca="1" si="21"/>
        <v>636.41</v>
      </c>
      <c r="EK11" s="32">
        <f t="shared" ca="1" si="21"/>
        <v>133.83999999999997</v>
      </c>
      <c r="EL11" s="32">
        <f t="shared" ca="1" si="21"/>
        <v>243.09</v>
      </c>
      <c r="EM11" s="32">
        <f t="shared" ca="1" si="21"/>
        <v>235.6</v>
      </c>
      <c r="EN11" s="32">
        <f t="shared" ca="1" si="21"/>
        <v>166.68000000000004</v>
      </c>
      <c r="EO11" s="32">
        <f t="shared" ca="1" si="21"/>
        <v>256.09999999999997</v>
      </c>
      <c r="EP11" s="32">
        <f t="shared" ca="1" si="21"/>
        <v>771.87000000000012</v>
      </c>
      <c r="EQ11" s="32">
        <f t="shared" ca="1" si="21"/>
        <v>535.7199999999998</v>
      </c>
      <c r="ER11" s="32">
        <f t="shared" ca="1" si="21"/>
        <v>421.94999999999993</v>
      </c>
    </row>
    <row r="12" spans="1:148" x14ac:dyDescent="0.25">
      <c r="A12" t="s">
        <v>455</v>
      </c>
      <c r="B12" s="1" t="s">
        <v>190</v>
      </c>
      <c r="C12" t="str">
        <f t="shared" ca="1" si="1"/>
        <v>0000045411</v>
      </c>
      <c r="D12" t="str">
        <f t="shared" ca="1" si="2"/>
        <v>FortisAlberta Reversing POD - Buck Lake (454S)</v>
      </c>
      <c r="E12" s="51">
        <v>4.8742599999999997E-2</v>
      </c>
      <c r="F12" s="51">
        <v>0</v>
      </c>
      <c r="G12" s="51">
        <v>0</v>
      </c>
      <c r="H12" s="51">
        <v>1.8258099999999999E-2</v>
      </c>
      <c r="I12" s="51">
        <v>0</v>
      </c>
      <c r="J12" s="51">
        <v>15.9818946</v>
      </c>
      <c r="K12" s="51">
        <v>4.7609421999999997</v>
      </c>
      <c r="L12" s="51">
        <v>13.332202499999999</v>
      </c>
      <c r="M12" s="51">
        <v>3.6000000000000001E-5</v>
      </c>
      <c r="N12" s="51">
        <v>0</v>
      </c>
      <c r="O12" s="51">
        <v>0</v>
      </c>
      <c r="P12" s="51">
        <v>0</v>
      </c>
      <c r="Q12" s="32">
        <v>0.5</v>
      </c>
      <c r="R12" s="32">
        <v>0</v>
      </c>
      <c r="S12" s="32">
        <v>0</v>
      </c>
      <c r="T12" s="32">
        <v>0.84</v>
      </c>
      <c r="U12" s="32">
        <v>0</v>
      </c>
      <c r="V12" s="32">
        <v>315.57</v>
      </c>
      <c r="W12" s="32">
        <v>100.1</v>
      </c>
      <c r="X12" s="32">
        <v>336.9</v>
      </c>
      <c r="Y12" s="32">
        <v>0</v>
      </c>
      <c r="Z12" s="32">
        <v>0</v>
      </c>
      <c r="AA12" s="32">
        <v>0</v>
      </c>
      <c r="AB12" s="32">
        <v>0</v>
      </c>
      <c r="AC12" s="2">
        <v>2.1</v>
      </c>
      <c r="AD12" s="2">
        <v>2.1</v>
      </c>
      <c r="AE12" s="2">
        <v>2.1</v>
      </c>
      <c r="AF12" s="2">
        <v>2.1</v>
      </c>
      <c r="AG12" s="2">
        <v>2.1</v>
      </c>
      <c r="AH12" s="2">
        <v>2.1</v>
      </c>
      <c r="AI12" s="2">
        <v>2.1</v>
      </c>
      <c r="AJ12" s="2">
        <v>2.1</v>
      </c>
      <c r="AK12" s="2">
        <v>2.1</v>
      </c>
      <c r="AL12" s="2">
        <v>2.1</v>
      </c>
      <c r="AM12" s="2">
        <v>2.1</v>
      </c>
      <c r="AN12" s="2">
        <v>2.1</v>
      </c>
      <c r="AO12" s="33">
        <v>0.01</v>
      </c>
      <c r="AP12" s="33">
        <v>0</v>
      </c>
      <c r="AQ12" s="33">
        <v>0</v>
      </c>
      <c r="AR12" s="33">
        <v>0.02</v>
      </c>
      <c r="AS12" s="33">
        <v>0</v>
      </c>
      <c r="AT12" s="33">
        <v>6.63</v>
      </c>
      <c r="AU12" s="33">
        <v>2.1</v>
      </c>
      <c r="AV12" s="33">
        <v>7.07</v>
      </c>
      <c r="AW12" s="33">
        <v>0</v>
      </c>
      <c r="AX12" s="33">
        <v>0</v>
      </c>
      <c r="AY12" s="33">
        <v>0</v>
      </c>
      <c r="AZ12" s="33">
        <v>0</v>
      </c>
      <c r="BA12" s="31">
        <f t="shared" si="3"/>
        <v>0</v>
      </c>
      <c r="BB12" s="31">
        <f t="shared" si="3"/>
        <v>0</v>
      </c>
      <c r="BC12" s="31">
        <f t="shared" si="3"/>
        <v>0</v>
      </c>
      <c r="BD12" s="31">
        <f t="shared" si="3"/>
        <v>0</v>
      </c>
      <c r="BE12" s="31">
        <f t="shared" si="3"/>
        <v>0</v>
      </c>
      <c r="BF12" s="31">
        <f t="shared" si="3"/>
        <v>-0.47</v>
      </c>
      <c r="BG12" s="31">
        <f t="shared" si="3"/>
        <v>0.15</v>
      </c>
      <c r="BH12" s="31">
        <f t="shared" si="3"/>
        <v>0.51</v>
      </c>
      <c r="BI12" s="31">
        <f t="shared" si="3"/>
        <v>0</v>
      </c>
      <c r="BJ12" s="31">
        <f t="shared" si="3"/>
        <v>0</v>
      </c>
      <c r="BK12" s="31">
        <f t="shared" si="3"/>
        <v>0</v>
      </c>
      <c r="BL12" s="31">
        <f t="shared" si="3"/>
        <v>0</v>
      </c>
      <c r="BM12" s="6">
        <f t="shared" ca="1" si="4"/>
        <v>5.5100000000000003E-2</v>
      </c>
      <c r="BN12" s="6">
        <f t="shared" ca="1" si="4"/>
        <v>5.5100000000000003E-2</v>
      </c>
      <c r="BO12" s="6">
        <f t="shared" ca="1" si="4"/>
        <v>5.5100000000000003E-2</v>
      </c>
      <c r="BP12" s="6">
        <f t="shared" ca="1" si="4"/>
        <v>5.5100000000000003E-2</v>
      </c>
      <c r="BQ12" s="6">
        <f t="shared" ca="1" si="4"/>
        <v>5.5100000000000003E-2</v>
      </c>
      <c r="BR12" s="6">
        <f t="shared" ca="1" si="4"/>
        <v>5.5100000000000003E-2</v>
      </c>
      <c r="BS12" s="6">
        <f t="shared" ca="1" si="4"/>
        <v>5.5100000000000003E-2</v>
      </c>
      <c r="BT12" s="6">
        <f t="shared" ca="1" si="4"/>
        <v>5.5100000000000003E-2</v>
      </c>
      <c r="BU12" s="6">
        <f t="shared" ca="1" si="4"/>
        <v>5.5100000000000003E-2</v>
      </c>
      <c r="BV12" s="6">
        <f t="shared" ca="1" si="4"/>
        <v>5.5100000000000003E-2</v>
      </c>
      <c r="BW12" s="6">
        <f t="shared" ca="1" si="4"/>
        <v>5.5100000000000003E-2</v>
      </c>
      <c r="BX12" s="6">
        <f t="shared" ca="1" si="4"/>
        <v>5.5100000000000003E-2</v>
      </c>
      <c r="BY12" s="31">
        <f t="shared" ca="1" si="5"/>
        <v>0.03</v>
      </c>
      <c r="BZ12" s="31">
        <f t="shared" ca="1" si="5"/>
        <v>0</v>
      </c>
      <c r="CA12" s="31">
        <f t="shared" ca="1" si="5"/>
        <v>0</v>
      </c>
      <c r="CB12" s="31">
        <f t="shared" ca="1" si="5"/>
        <v>0.05</v>
      </c>
      <c r="CC12" s="31">
        <f t="shared" ca="1" si="5"/>
        <v>0</v>
      </c>
      <c r="CD12" s="31">
        <f t="shared" ca="1" si="5"/>
        <v>17.39</v>
      </c>
      <c r="CE12" s="31">
        <f t="shared" ca="1" si="5"/>
        <v>5.52</v>
      </c>
      <c r="CF12" s="31">
        <f t="shared" ca="1" si="5"/>
        <v>18.559999999999999</v>
      </c>
      <c r="CG12" s="31">
        <f t="shared" ca="1" si="5"/>
        <v>0</v>
      </c>
      <c r="CH12" s="31">
        <f t="shared" ca="1" si="5"/>
        <v>0</v>
      </c>
      <c r="CI12" s="31">
        <f t="shared" ca="1" si="5"/>
        <v>0</v>
      </c>
      <c r="CJ12" s="31">
        <f t="shared" ca="1" si="5"/>
        <v>0</v>
      </c>
      <c r="CK12" s="32">
        <f t="shared" ca="1" si="6"/>
        <v>0</v>
      </c>
      <c r="CL12" s="32">
        <f t="shared" ca="1" si="6"/>
        <v>0</v>
      </c>
      <c r="CM12" s="32">
        <f t="shared" ca="1" si="6"/>
        <v>0</v>
      </c>
      <c r="CN12" s="32">
        <f t="shared" ca="1" si="6"/>
        <v>0</v>
      </c>
      <c r="CO12" s="32">
        <f t="shared" ca="1" si="6"/>
        <v>0</v>
      </c>
      <c r="CP12" s="32">
        <f t="shared" ca="1" si="6"/>
        <v>0.22</v>
      </c>
      <c r="CQ12" s="32">
        <f t="shared" ca="1" si="6"/>
        <v>7.0000000000000007E-2</v>
      </c>
      <c r="CR12" s="32">
        <f t="shared" ca="1" si="6"/>
        <v>0.24</v>
      </c>
      <c r="CS12" s="32">
        <f t="shared" ca="1" si="6"/>
        <v>0</v>
      </c>
      <c r="CT12" s="32">
        <f t="shared" ca="1" si="6"/>
        <v>0</v>
      </c>
      <c r="CU12" s="32">
        <f t="shared" ca="1" si="6"/>
        <v>0</v>
      </c>
      <c r="CV12" s="32">
        <f t="shared" ca="1" si="6"/>
        <v>0</v>
      </c>
      <c r="CW12" s="31">
        <f t="shared" ca="1" si="25"/>
        <v>1.9999999999999997E-2</v>
      </c>
      <c r="CX12" s="31">
        <f t="shared" ca="1" si="25"/>
        <v>0</v>
      </c>
      <c r="CY12" s="31">
        <f t="shared" ca="1" si="25"/>
        <v>0</v>
      </c>
      <c r="CZ12" s="31">
        <f t="shared" ca="1" si="25"/>
        <v>3.0000000000000002E-2</v>
      </c>
      <c r="DA12" s="31">
        <f t="shared" ca="1" si="25"/>
        <v>0</v>
      </c>
      <c r="DB12" s="31">
        <f t="shared" ca="1" si="25"/>
        <v>11.450000000000001</v>
      </c>
      <c r="DC12" s="31">
        <f t="shared" ca="1" si="25"/>
        <v>3.34</v>
      </c>
      <c r="DD12" s="31">
        <f t="shared" ca="1" si="25"/>
        <v>11.219999999999997</v>
      </c>
      <c r="DE12" s="31">
        <f t="shared" ca="1" si="25"/>
        <v>0</v>
      </c>
      <c r="DF12" s="31">
        <f t="shared" ca="1" si="25"/>
        <v>0</v>
      </c>
      <c r="DG12" s="31">
        <f t="shared" ca="1" si="25"/>
        <v>0</v>
      </c>
      <c r="DH12" s="31">
        <f t="shared" ca="1" si="25"/>
        <v>0</v>
      </c>
      <c r="DI12" s="32">
        <f t="shared" ca="1" si="22"/>
        <v>0</v>
      </c>
      <c r="DJ12" s="32">
        <f t="shared" ca="1" si="19"/>
        <v>0</v>
      </c>
      <c r="DK12" s="32">
        <f t="shared" ca="1" si="19"/>
        <v>0</v>
      </c>
      <c r="DL12" s="32">
        <f t="shared" ca="1" si="19"/>
        <v>0</v>
      </c>
      <c r="DM12" s="32">
        <f t="shared" ca="1" si="19"/>
        <v>0</v>
      </c>
      <c r="DN12" s="32">
        <f t="shared" ca="1" si="19"/>
        <v>0.56999999999999995</v>
      </c>
      <c r="DO12" s="32">
        <f t="shared" ca="1" si="19"/>
        <v>0.17</v>
      </c>
      <c r="DP12" s="32">
        <f t="shared" ca="1" si="19"/>
        <v>0.56000000000000005</v>
      </c>
      <c r="DQ12" s="32">
        <f t="shared" ca="1" si="19"/>
        <v>0</v>
      </c>
      <c r="DR12" s="32">
        <f t="shared" ca="1" si="19"/>
        <v>0</v>
      </c>
      <c r="DS12" s="32">
        <f t="shared" ca="1" si="19"/>
        <v>0</v>
      </c>
      <c r="DT12" s="32">
        <f t="shared" ca="1" si="19"/>
        <v>0</v>
      </c>
      <c r="DU12" s="31">
        <f t="shared" ca="1" si="23"/>
        <v>0</v>
      </c>
      <c r="DV12" s="31">
        <f t="shared" ca="1" si="20"/>
        <v>0</v>
      </c>
      <c r="DW12" s="31">
        <f t="shared" ca="1" si="20"/>
        <v>0</v>
      </c>
      <c r="DX12" s="31">
        <f t="shared" ca="1" si="20"/>
        <v>0.01</v>
      </c>
      <c r="DY12" s="31">
        <f t="shared" ca="1" si="20"/>
        <v>0</v>
      </c>
      <c r="DZ12" s="31">
        <f t="shared" ca="1" si="20"/>
        <v>2</v>
      </c>
      <c r="EA12" s="31">
        <f t="shared" ca="1" si="20"/>
        <v>0.57999999999999996</v>
      </c>
      <c r="EB12" s="31">
        <f t="shared" ca="1" si="20"/>
        <v>1.91</v>
      </c>
      <c r="EC12" s="31">
        <f t="shared" ca="1" si="20"/>
        <v>0</v>
      </c>
      <c r="ED12" s="31">
        <f t="shared" ca="1" si="20"/>
        <v>0</v>
      </c>
      <c r="EE12" s="31">
        <f t="shared" ca="1" si="20"/>
        <v>0</v>
      </c>
      <c r="EF12" s="31">
        <f t="shared" ca="1" si="20"/>
        <v>0</v>
      </c>
      <c r="EG12" s="32">
        <f t="shared" ca="1" si="24"/>
        <v>1.9999999999999997E-2</v>
      </c>
      <c r="EH12" s="32">
        <f t="shared" ca="1" si="21"/>
        <v>0</v>
      </c>
      <c r="EI12" s="32">
        <f t="shared" ca="1" si="21"/>
        <v>0</v>
      </c>
      <c r="EJ12" s="32">
        <f t="shared" ca="1" si="21"/>
        <v>0.04</v>
      </c>
      <c r="EK12" s="32">
        <f t="shared" ca="1" si="21"/>
        <v>0</v>
      </c>
      <c r="EL12" s="32">
        <f t="shared" ca="1" si="21"/>
        <v>14.020000000000001</v>
      </c>
      <c r="EM12" s="32">
        <f t="shared" ca="1" si="21"/>
        <v>4.09</v>
      </c>
      <c r="EN12" s="32">
        <f t="shared" ca="1" si="21"/>
        <v>13.689999999999998</v>
      </c>
      <c r="EO12" s="32">
        <f t="shared" ca="1" si="21"/>
        <v>0</v>
      </c>
      <c r="EP12" s="32">
        <f t="shared" ca="1" si="21"/>
        <v>0</v>
      </c>
      <c r="EQ12" s="32">
        <f t="shared" ca="1" si="21"/>
        <v>0</v>
      </c>
      <c r="ER12" s="32">
        <f t="shared" ca="1" si="21"/>
        <v>0</v>
      </c>
    </row>
    <row r="13" spans="1:148" x14ac:dyDescent="0.25">
      <c r="A13" t="s">
        <v>455</v>
      </c>
      <c r="B13" s="1" t="s">
        <v>155</v>
      </c>
      <c r="C13" t="str">
        <f t="shared" ca="1" si="1"/>
        <v>0000065911</v>
      </c>
      <c r="D13" t="str">
        <f t="shared" ca="1" si="2"/>
        <v>FortisAlberta Reversing POD - Pegasus (659S)</v>
      </c>
      <c r="E13" s="51">
        <v>0</v>
      </c>
      <c r="F13" s="51">
        <v>0</v>
      </c>
      <c r="G13" s="51">
        <v>84.880271399999998</v>
      </c>
      <c r="H13" s="51">
        <v>60.818943699999998</v>
      </c>
      <c r="I13" s="51">
        <v>153.6607558</v>
      </c>
      <c r="J13" s="51">
        <v>170.03850399999999</v>
      </c>
      <c r="K13" s="51">
        <v>482.17255729999999</v>
      </c>
      <c r="L13" s="51">
        <v>12.698499999999999</v>
      </c>
      <c r="M13" s="51">
        <v>0</v>
      </c>
      <c r="N13" s="51">
        <v>2.6292342</v>
      </c>
      <c r="O13" s="51">
        <v>58.904312500000003</v>
      </c>
      <c r="P13" s="51">
        <v>5.3254999999999999</v>
      </c>
      <c r="Q13" s="32">
        <v>0</v>
      </c>
      <c r="R13" s="32">
        <v>0</v>
      </c>
      <c r="S13" s="32">
        <v>3925.94</v>
      </c>
      <c r="T13" s="32">
        <v>3414.78</v>
      </c>
      <c r="U13" s="32">
        <v>41823.699999999997</v>
      </c>
      <c r="V13" s="32">
        <v>37412.589999999997</v>
      </c>
      <c r="W13" s="32">
        <v>265791.75</v>
      </c>
      <c r="X13" s="32">
        <v>2171.37</v>
      </c>
      <c r="Y13" s="32">
        <v>0</v>
      </c>
      <c r="Z13" s="32">
        <v>45.35</v>
      </c>
      <c r="AA13" s="32">
        <v>21138.22</v>
      </c>
      <c r="AB13" s="32">
        <v>298.7</v>
      </c>
      <c r="AC13" s="2">
        <v>-1.31</v>
      </c>
      <c r="AD13" s="2">
        <v>-1.31</v>
      </c>
      <c r="AE13" s="2">
        <v>-1.31</v>
      </c>
      <c r="AF13" s="2">
        <v>-1.31</v>
      </c>
      <c r="AG13" s="2">
        <v>-1.31</v>
      </c>
      <c r="AH13" s="2">
        <v>-1.31</v>
      </c>
      <c r="AI13" s="2">
        <v>-1.31</v>
      </c>
      <c r="AJ13" s="2">
        <v>-1.31</v>
      </c>
      <c r="AK13" s="2">
        <v>-1.31</v>
      </c>
      <c r="AL13" s="2">
        <v>-1.31</v>
      </c>
      <c r="AM13" s="2">
        <v>-1.31</v>
      </c>
      <c r="AN13" s="2">
        <v>-1.31</v>
      </c>
      <c r="AO13" s="33">
        <v>0</v>
      </c>
      <c r="AP13" s="33">
        <v>0</v>
      </c>
      <c r="AQ13" s="33">
        <v>-51.43</v>
      </c>
      <c r="AR13" s="33">
        <v>-44.73</v>
      </c>
      <c r="AS13" s="33">
        <v>-547.89</v>
      </c>
      <c r="AT13" s="33">
        <v>-490.1</v>
      </c>
      <c r="AU13" s="33">
        <v>-3481.87</v>
      </c>
      <c r="AV13" s="33">
        <v>-28.44</v>
      </c>
      <c r="AW13" s="33">
        <v>0</v>
      </c>
      <c r="AX13" s="33">
        <v>-0.59</v>
      </c>
      <c r="AY13" s="33">
        <v>-276.91000000000003</v>
      </c>
      <c r="AZ13" s="33">
        <v>-3.91</v>
      </c>
      <c r="BA13" s="31">
        <f t="shared" si="3"/>
        <v>0</v>
      </c>
      <c r="BB13" s="31">
        <f t="shared" si="3"/>
        <v>0</v>
      </c>
      <c r="BC13" s="31">
        <f t="shared" si="3"/>
        <v>-4.32</v>
      </c>
      <c r="BD13" s="31">
        <f t="shared" si="3"/>
        <v>-5.12</v>
      </c>
      <c r="BE13" s="31">
        <f t="shared" si="3"/>
        <v>-62.74</v>
      </c>
      <c r="BF13" s="31">
        <f t="shared" si="3"/>
        <v>-56.12</v>
      </c>
      <c r="BG13" s="31">
        <f t="shared" si="3"/>
        <v>398.69</v>
      </c>
      <c r="BH13" s="31">
        <f t="shared" si="3"/>
        <v>3.26</v>
      </c>
      <c r="BI13" s="31">
        <f t="shared" si="3"/>
        <v>0</v>
      </c>
      <c r="BJ13" s="31">
        <f t="shared" si="3"/>
        <v>0.3</v>
      </c>
      <c r="BK13" s="31">
        <f t="shared" si="3"/>
        <v>141.63</v>
      </c>
      <c r="BL13" s="31">
        <f t="shared" si="3"/>
        <v>2</v>
      </c>
      <c r="BM13" s="6">
        <f t="shared" ca="1" si="4"/>
        <v>5.0299999999999997E-2</v>
      </c>
      <c r="BN13" s="6">
        <f t="shared" ca="1" si="4"/>
        <v>5.0299999999999997E-2</v>
      </c>
      <c r="BO13" s="6">
        <f t="shared" ca="1" si="4"/>
        <v>5.0299999999999997E-2</v>
      </c>
      <c r="BP13" s="6">
        <f t="shared" ca="1" si="4"/>
        <v>5.0299999999999997E-2</v>
      </c>
      <c r="BQ13" s="6">
        <f t="shared" ca="1" si="4"/>
        <v>5.0299999999999997E-2</v>
      </c>
      <c r="BR13" s="6">
        <f t="shared" ca="1" si="4"/>
        <v>5.0299999999999997E-2</v>
      </c>
      <c r="BS13" s="6">
        <f t="shared" ca="1" si="4"/>
        <v>5.0299999999999997E-2</v>
      </c>
      <c r="BT13" s="6">
        <f t="shared" ca="1" si="4"/>
        <v>5.0299999999999997E-2</v>
      </c>
      <c r="BU13" s="6">
        <f t="shared" ca="1" si="4"/>
        <v>5.0299999999999997E-2</v>
      </c>
      <c r="BV13" s="6">
        <f t="shared" ca="1" si="4"/>
        <v>5.0299999999999997E-2</v>
      </c>
      <c r="BW13" s="6">
        <f t="shared" ca="1" si="4"/>
        <v>5.0299999999999997E-2</v>
      </c>
      <c r="BX13" s="6">
        <f t="shared" ca="1" si="4"/>
        <v>5.0299999999999997E-2</v>
      </c>
      <c r="BY13" s="31">
        <f t="shared" ca="1" si="5"/>
        <v>0</v>
      </c>
      <c r="BZ13" s="31">
        <f t="shared" ca="1" si="5"/>
        <v>0</v>
      </c>
      <c r="CA13" s="31">
        <f t="shared" ca="1" si="5"/>
        <v>197.47</v>
      </c>
      <c r="CB13" s="31">
        <f t="shared" ca="1" si="5"/>
        <v>171.76</v>
      </c>
      <c r="CC13" s="31">
        <f t="shared" ca="1" si="5"/>
        <v>2103.73</v>
      </c>
      <c r="CD13" s="31">
        <f t="shared" ca="1" si="5"/>
        <v>1881.85</v>
      </c>
      <c r="CE13" s="31">
        <f t="shared" ca="1" si="5"/>
        <v>13369.33</v>
      </c>
      <c r="CF13" s="31">
        <f t="shared" ca="1" si="5"/>
        <v>109.22</v>
      </c>
      <c r="CG13" s="31">
        <f t="shared" ca="1" si="5"/>
        <v>0</v>
      </c>
      <c r="CH13" s="31">
        <f t="shared" ca="1" si="5"/>
        <v>2.2799999999999998</v>
      </c>
      <c r="CI13" s="31">
        <f t="shared" ca="1" si="5"/>
        <v>1063.25</v>
      </c>
      <c r="CJ13" s="31">
        <f t="shared" ca="1" si="5"/>
        <v>15.02</v>
      </c>
      <c r="CK13" s="32">
        <f t="shared" ca="1" si="6"/>
        <v>0</v>
      </c>
      <c r="CL13" s="32">
        <f t="shared" ca="1" si="6"/>
        <v>0</v>
      </c>
      <c r="CM13" s="32">
        <f t="shared" ca="1" si="6"/>
        <v>2.75</v>
      </c>
      <c r="CN13" s="32">
        <f t="shared" ca="1" si="6"/>
        <v>2.39</v>
      </c>
      <c r="CO13" s="32">
        <f t="shared" ca="1" si="6"/>
        <v>29.28</v>
      </c>
      <c r="CP13" s="32">
        <f t="shared" ca="1" si="6"/>
        <v>26.19</v>
      </c>
      <c r="CQ13" s="32">
        <f t="shared" ca="1" si="6"/>
        <v>186.05</v>
      </c>
      <c r="CR13" s="32">
        <f t="shared" ca="1" si="6"/>
        <v>1.52</v>
      </c>
      <c r="CS13" s="32">
        <f t="shared" ca="1" si="6"/>
        <v>0</v>
      </c>
      <c r="CT13" s="32">
        <f t="shared" ca="1" si="6"/>
        <v>0.03</v>
      </c>
      <c r="CU13" s="32">
        <f t="shared" ca="1" si="6"/>
        <v>14.8</v>
      </c>
      <c r="CV13" s="32">
        <f t="shared" ca="1" si="6"/>
        <v>0.21</v>
      </c>
      <c r="CW13" s="31">
        <f t="shared" ca="1" si="25"/>
        <v>0</v>
      </c>
      <c r="CX13" s="31">
        <f t="shared" ca="1" si="25"/>
        <v>0</v>
      </c>
      <c r="CY13" s="31">
        <f t="shared" ca="1" si="25"/>
        <v>255.97</v>
      </c>
      <c r="CZ13" s="31">
        <f t="shared" ca="1" si="25"/>
        <v>223.99999999999997</v>
      </c>
      <c r="DA13" s="31">
        <f t="shared" ca="1" si="25"/>
        <v>2743.64</v>
      </c>
      <c r="DB13" s="31">
        <f t="shared" ca="1" si="25"/>
        <v>2454.2599999999998</v>
      </c>
      <c r="DC13" s="31">
        <f t="shared" ca="1" si="25"/>
        <v>16638.560000000001</v>
      </c>
      <c r="DD13" s="31">
        <f t="shared" ca="1" si="25"/>
        <v>135.92000000000002</v>
      </c>
      <c r="DE13" s="31">
        <f t="shared" ca="1" si="25"/>
        <v>0</v>
      </c>
      <c r="DF13" s="31">
        <f t="shared" ca="1" si="25"/>
        <v>2.5999999999999996</v>
      </c>
      <c r="DG13" s="31">
        <f t="shared" ca="1" si="25"/>
        <v>1213.33</v>
      </c>
      <c r="DH13" s="31">
        <f t="shared" ca="1" si="25"/>
        <v>17.14</v>
      </c>
      <c r="DI13" s="32">
        <f t="shared" ca="1" si="22"/>
        <v>0</v>
      </c>
      <c r="DJ13" s="32">
        <f t="shared" ca="1" si="19"/>
        <v>0</v>
      </c>
      <c r="DK13" s="32">
        <f t="shared" ca="1" si="19"/>
        <v>12.8</v>
      </c>
      <c r="DL13" s="32">
        <f t="shared" ca="1" si="19"/>
        <v>11.2</v>
      </c>
      <c r="DM13" s="32">
        <f t="shared" ca="1" si="19"/>
        <v>137.18</v>
      </c>
      <c r="DN13" s="32">
        <f t="shared" ca="1" si="19"/>
        <v>122.71</v>
      </c>
      <c r="DO13" s="32">
        <f t="shared" ca="1" si="19"/>
        <v>831.93</v>
      </c>
      <c r="DP13" s="32">
        <f t="shared" ca="1" si="19"/>
        <v>6.8</v>
      </c>
      <c r="DQ13" s="32">
        <f t="shared" ca="1" si="19"/>
        <v>0</v>
      </c>
      <c r="DR13" s="32">
        <f t="shared" ca="1" si="19"/>
        <v>0.13</v>
      </c>
      <c r="DS13" s="32">
        <f t="shared" ca="1" si="19"/>
        <v>60.67</v>
      </c>
      <c r="DT13" s="32">
        <f t="shared" ca="1" si="19"/>
        <v>0.86</v>
      </c>
      <c r="DU13" s="31">
        <f t="shared" ca="1" si="23"/>
        <v>0</v>
      </c>
      <c r="DV13" s="31">
        <f t="shared" ca="1" si="20"/>
        <v>0</v>
      </c>
      <c r="DW13" s="31">
        <f t="shared" ca="1" si="20"/>
        <v>46.58</v>
      </c>
      <c r="DX13" s="31">
        <f t="shared" ca="1" si="20"/>
        <v>40.24</v>
      </c>
      <c r="DY13" s="31">
        <f t="shared" ca="1" si="20"/>
        <v>486.65</v>
      </c>
      <c r="DZ13" s="31">
        <f t="shared" ca="1" si="20"/>
        <v>429.59</v>
      </c>
      <c r="EA13" s="31">
        <f t="shared" ca="1" si="20"/>
        <v>2874.77</v>
      </c>
      <c r="EB13" s="31">
        <f t="shared" ca="1" si="20"/>
        <v>23.17</v>
      </c>
      <c r="EC13" s="31">
        <f t="shared" ca="1" si="20"/>
        <v>0</v>
      </c>
      <c r="ED13" s="31">
        <f t="shared" ca="1" si="20"/>
        <v>0.43</v>
      </c>
      <c r="EE13" s="31">
        <f t="shared" ca="1" si="20"/>
        <v>198.39</v>
      </c>
      <c r="EF13" s="31">
        <f t="shared" ca="1" si="20"/>
        <v>2.76</v>
      </c>
      <c r="EG13" s="32">
        <f t="shared" ca="1" si="24"/>
        <v>0</v>
      </c>
      <c r="EH13" s="32">
        <f t="shared" ca="1" si="21"/>
        <v>0</v>
      </c>
      <c r="EI13" s="32">
        <f t="shared" ca="1" si="21"/>
        <v>315.34999999999997</v>
      </c>
      <c r="EJ13" s="32">
        <f t="shared" ca="1" si="21"/>
        <v>275.43999999999994</v>
      </c>
      <c r="EK13" s="32">
        <f t="shared" ca="1" si="21"/>
        <v>3367.47</v>
      </c>
      <c r="EL13" s="32">
        <f t="shared" ca="1" si="21"/>
        <v>3006.56</v>
      </c>
      <c r="EM13" s="32">
        <f t="shared" ca="1" si="21"/>
        <v>20345.260000000002</v>
      </c>
      <c r="EN13" s="32">
        <f t="shared" ca="1" si="21"/>
        <v>165.89000000000004</v>
      </c>
      <c r="EO13" s="32">
        <f t="shared" ca="1" si="21"/>
        <v>0</v>
      </c>
      <c r="EP13" s="32">
        <f t="shared" ca="1" si="21"/>
        <v>3.1599999999999997</v>
      </c>
      <c r="EQ13" s="32">
        <f t="shared" ca="1" si="21"/>
        <v>1472.3899999999999</v>
      </c>
      <c r="ER13" s="32">
        <f t="shared" ca="1" si="21"/>
        <v>20.759999999999998</v>
      </c>
    </row>
    <row r="14" spans="1:148" x14ac:dyDescent="0.25">
      <c r="A14" t="s">
        <v>455</v>
      </c>
      <c r="B14" s="1" t="s">
        <v>194</v>
      </c>
      <c r="C14" t="str">
        <f t="shared" ca="1" si="1"/>
        <v>0000079301</v>
      </c>
      <c r="D14" t="str">
        <f t="shared" ca="1" si="2"/>
        <v>FortisAlberta DOS - Cochrane EV Partnership (793S)</v>
      </c>
      <c r="E14" s="51">
        <v>0</v>
      </c>
      <c r="F14" s="51">
        <v>0</v>
      </c>
      <c r="G14" s="51">
        <v>0</v>
      </c>
      <c r="H14" s="51">
        <v>0</v>
      </c>
      <c r="I14" s="51">
        <v>0</v>
      </c>
      <c r="J14" s="51">
        <v>0</v>
      </c>
      <c r="K14" s="51">
        <v>0</v>
      </c>
      <c r="L14" s="51">
        <v>0</v>
      </c>
      <c r="M14" s="51">
        <v>2247.9503549999999</v>
      </c>
      <c r="N14" s="51">
        <v>10812.847540000001</v>
      </c>
      <c r="O14" s="51">
        <v>780.69123999999999</v>
      </c>
      <c r="P14" s="51">
        <v>0</v>
      </c>
      <c r="Q14" s="32">
        <v>0</v>
      </c>
      <c r="R14" s="32">
        <v>0</v>
      </c>
      <c r="S14" s="32">
        <v>0</v>
      </c>
      <c r="T14" s="32">
        <v>0</v>
      </c>
      <c r="U14" s="32">
        <v>0</v>
      </c>
      <c r="V14" s="32">
        <v>0</v>
      </c>
      <c r="W14" s="32">
        <v>0</v>
      </c>
      <c r="X14" s="32">
        <v>0</v>
      </c>
      <c r="Y14" s="32">
        <v>72009.66</v>
      </c>
      <c r="Z14" s="32">
        <v>289692.84999999998</v>
      </c>
      <c r="AA14" s="32">
        <v>20087.14</v>
      </c>
      <c r="AB14" s="32">
        <v>0</v>
      </c>
      <c r="AC14" s="2">
        <v>0.95</v>
      </c>
      <c r="AD14" s="2">
        <v>0.95</v>
      </c>
      <c r="AE14" s="2">
        <v>0.95</v>
      </c>
      <c r="AF14" s="2">
        <v>0.95</v>
      </c>
      <c r="AG14" s="2">
        <v>0.95</v>
      </c>
      <c r="AH14" s="2">
        <v>0.95</v>
      </c>
      <c r="AI14" s="2">
        <v>0.95</v>
      </c>
      <c r="AJ14" s="2">
        <v>0.95</v>
      </c>
      <c r="AK14" s="2">
        <v>0.95</v>
      </c>
      <c r="AL14" s="2">
        <v>0.95</v>
      </c>
      <c r="AM14" s="2">
        <v>0.95</v>
      </c>
      <c r="AN14" s="2">
        <v>0.95</v>
      </c>
      <c r="AO14" s="33">
        <v>0</v>
      </c>
      <c r="AP14" s="33">
        <v>0</v>
      </c>
      <c r="AQ14" s="33">
        <v>0</v>
      </c>
      <c r="AR14" s="33">
        <v>0</v>
      </c>
      <c r="AS14" s="33">
        <v>0</v>
      </c>
      <c r="AT14" s="33">
        <v>0</v>
      </c>
      <c r="AU14" s="33">
        <v>0</v>
      </c>
      <c r="AV14" s="33">
        <v>0</v>
      </c>
      <c r="AW14" s="33">
        <v>684.08</v>
      </c>
      <c r="AX14" s="33">
        <v>2752.08</v>
      </c>
      <c r="AY14" s="33">
        <v>190.82999999999998</v>
      </c>
      <c r="AZ14" s="33">
        <v>0</v>
      </c>
      <c r="BA14" s="31">
        <f t="shared" si="3"/>
        <v>0</v>
      </c>
      <c r="BB14" s="31">
        <f t="shared" si="3"/>
        <v>0</v>
      </c>
      <c r="BC14" s="31">
        <f t="shared" si="3"/>
        <v>0</v>
      </c>
      <c r="BD14" s="31">
        <f t="shared" si="3"/>
        <v>0</v>
      </c>
      <c r="BE14" s="31">
        <f t="shared" si="3"/>
        <v>0</v>
      </c>
      <c r="BF14" s="31">
        <f t="shared" si="3"/>
        <v>0</v>
      </c>
      <c r="BG14" s="31">
        <f t="shared" si="3"/>
        <v>0</v>
      </c>
      <c r="BH14" s="31">
        <f t="shared" si="3"/>
        <v>0</v>
      </c>
      <c r="BI14" s="31">
        <f t="shared" si="3"/>
        <v>108.01</v>
      </c>
      <c r="BJ14" s="31">
        <f t="shared" si="3"/>
        <v>1940.94</v>
      </c>
      <c r="BK14" s="31">
        <f t="shared" si="3"/>
        <v>134.58000000000001</v>
      </c>
      <c r="BL14" s="31">
        <f t="shared" si="3"/>
        <v>0</v>
      </c>
      <c r="BM14" s="6">
        <f t="shared" ca="1" si="4"/>
        <v>0.12</v>
      </c>
      <c r="BN14" s="6">
        <f t="shared" ca="1" si="4"/>
        <v>0.12</v>
      </c>
      <c r="BO14" s="6">
        <f t="shared" ca="1" si="4"/>
        <v>0.12</v>
      </c>
      <c r="BP14" s="6">
        <f t="shared" ca="1" si="4"/>
        <v>0.12</v>
      </c>
      <c r="BQ14" s="6">
        <f t="shared" ca="1" si="4"/>
        <v>0.12</v>
      </c>
      <c r="BR14" s="6">
        <f t="shared" ca="1" si="4"/>
        <v>0.12</v>
      </c>
      <c r="BS14" s="6">
        <f t="shared" ca="1" si="4"/>
        <v>0.12</v>
      </c>
      <c r="BT14" s="6">
        <f t="shared" ca="1" si="4"/>
        <v>0.12</v>
      </c>
      <c r="BU14" s="6">
        <f t="shared" ca="1" si="4"/>
        <v>0.12</v>
      </c>
      <c r="BV14" s="6">
        <f t="shared" ca="1" si="4"/>
        <v>0.12</v>
      </c>
      <c r="BW14" s="6">
        <f t="shared" ca="1" si="4"/>
        <v>0.12</v>
      </c>
      <c r="BX14" s="6">
        <f t="shared" ca="1" si="4"/>
        <v>0.12</v>
      </c>
      <c r="BY14" s="31">
        <f t="shared" ca="1" si="5"/>
        <v>0</v>
      </c>
      <c r="BZ14" s="31">
        <f t="shared" ca="1" si="5"/>
        <v>0</v>
      </c>
      <c r="CA14" s="31">
        <f t="shared" ca="1" si="5"/>
        <v>0</v>
      </c>
      <c r="CB14" s="31">
        <f t="shared" ca="1" si="5"/>
        <v>0</v>
      </c>
      <c r="CC14" s="31">
        <f t="shared" ca="1" si="5"/>
        <v>0</v>
      </c>
      <c r="CD14" s="31">
        <f t="shared" ca="1" si="5"/>
        <v>0</v>
      </c>
      <c r="CE14" s="31">
        <f t="shared" ca="1" si="5"/>
        <v>0</v>
      </c>
      <c r="CF14" s="31">
        <f t="shared" ca="1" si="5"/>
        <v>0</v>
      </c>
      <c r="CG14" s="31">
        <f t="shared" ca="1" si="5"/>
        <v>5844.05</v>
      </c>
      <c r="CH14" s="31">
        <f t="shared" ca="1" si="5"/>
        <v>17154.930000000008</v>
      </c>
      <c r="CI14" s="31">
        <f t="shared" ca="1" si="5"/>
        <v>190.82999999999998</v>
      </c>
      <c r="CJ14" s="31">
        <f t="shared" ca="1" si="5"/>
        <v>0</v>
      </c>
      <c r="CK14" s="32">
        <f t="shared" ca="1" si="6"/>
        <v>0</v>
      </c>
      <c r="CL14" s="32">
        <f t="shared" ca="1" si="6"/>
        <v>0</v>
      </c>
      <c r="CM14" s="32">
        <f t="shared" ca="1" si="6"/>
        <v>0</v>
      </c>
      <c r="CN14" s="32">
        <f t="shared" ca="1" si="6"/>
        <v>0</v>
      </c>
      <c r="CO14" s="32">
        <f t="shared" ca="1" si="6"/>
        <v>0</v>
      </c>
      <c r="CP14" s="32">
        <f t="shared" ca="1" si="6"/>
        <v>0</v>
      </c>
      <c r="CQ14" s="32">
        <f t="shared" ca="1" si="6"/>
        <v>0</v>
      </c>
      <c r="CR14" s="32">
        <f t="shared" ca="1" si="6"/>
        <v>0</v>
      </c>
      <c r="CS14" s="32">
        <f t="shared" ca="1" si="6"/>
        <v>50.41</v>
      </c>
      <c r="CT14" s="32">
        <f t="shared" ca="1" si="6"/>
        <v>202.78</v>
      </c>
      <c r="CU14" s="32">
        <f t="shared" ca="1" si="6"/>
        <v>14.06</v>
      </c>
      <c r="CV14" s="32">
        <f t="shared" ca="1" si="6"/>
        <v>0</v>
      </c>
      <c r="CW14" s="31">
        <f t="shared" ca="1" si="25"/>
        <v>0</v>
      </c>
      <c r="CX14" s="31">
        <f t="shared" ca="1" si="25"/>
        <v>0</v>
      </c>
      <c r="CY14" s="31">
        <f t="shared" ca="1" si="25"/>
        <v>0</v>
      </c>
      <c r="CZ14" s="31">
        <f t="shared" ca="1" si="25"/>
        <v>0</v>
      </c>
      <c r="DA14" s="31">
        <f t="shared" ca="1" si="25"/>
        <v>0</v>
      </c>
      <c r="DB14" s="31">
        <f t="shared" ca="1" si="25"/>
        <v>0</v>
      </c>
      <c r="DC14" s="31">
        <f t="shared" ca="1" si="25"/>
        <v>0</v>
      </c>
      <c r="DD14" s="31">
        <f t="shared" ca="1" si="25"/>
        <v>0</v>
      </c>
      <c r="DE14" s="31">
        <f t="shared" ca="1" si="25"/>
        <v>5102.37</v>
      </c>
      <c r="DF14" s="31">
        <f t="shared" ca="1" si="25"/>
        <v>12664.690000000006</v>
      </c>
      <c r="DG14" s="31">
        <f t="shared" ca="1" si="25"/>
        <v>-120.52000000000001</v>
      </c>
      <c r="DH14" s="31">
        <f t="shared" ca="1" si="25"/>
        <v>0</v>
      </c>
      <c r="DI14" s="32">
        <f t="shared" ca="1" si="22"/>
        <v>0</v>
      </c>
      <c r="DJ14" s="32">
        <f t="shared" ca="1" si="19"/>
        <v>0</v>
      </c>
      <c r="DK14" s="32">
        <f t="shared" ca="1" si="19"/>
        <v>0</v>
      </c>
      <c r="DL14" s="32">
        <f t="shared" ca="1" si="19"/>
        <v>0</v>
      </c>
      <c r="DM14" s="32">
        <f t="shared" ca="1" si="19"/>
        <v>0</v>
      </c>
      <c r="DN14" s="32">
        <f t="shared" ca="1" si="19"/>
        <v>0</v>
      </c>
      <c r="DO14" s="32">
        <f t="shared" ca="1" si="19"/>
        <v>0</v>
      </c>
      <c r="DP14" s="32">
        <f t="shared" ca="1" si="19"/>
        <v>0</v>
      </c>
      <c r="DQ14" s="32">
        <f t="shared" ca="1" si="19"/>
        <v>255.12</v>
      </c>
      <c r="DR14" s="32">
        <f t="shared" ca="1" si="19"/>
        <v>633.23</v>
      </c>
      <c r="DS14" s="32">
        <f t="shared" ca="1" si="19"/>
        <v>-6.03</v>
      </c>
      <c r="DT14" s="32">
        <f t="shared" ca="1" si="19"/>
        <v>0</v>
      </c>
      <c r="DU14" s="31">
        <f t="shared" ca="1" si="23"/>
        <v>0</v>
      </c>
      <c r="DV14" s="31">
        <f t="shared" ca="1" si="20"/>
        <v>0</v>
      </c>
      <c r="DW14" s="31">
        <f t="shared" ca="1" si="20"/>
        <v>0</v>
      </c>
      <c r="DX14" s="31">
        <f t="shared" ca="1" si="20"/>
        <v>0</v>
      </c>
      <c r="DY14" s="31">
        <f t="shared" ca="1" si="20"/>
        <v>0</v>
      </c>
      <c r="DZ14" s="31">
        <f t="shared" ca="1" si="20"/>
        <v>0</v>
      </c>
      <c r="EA14" s="31">
        <f t="shared" ca="1" si="20"/>
        <v>0</v>
      </c>
      <c r="EB14" s="31">
        <f t="shared" ca="1" si="20"/>
        <v>0</v>
      </c>
      <c r="EC14" s="31">
        <f t="shared" ca="1" si="20"/>
        <v>857.74</v>
      </c>
      <c r="ED14" s="31">
        <f t="shared" ca="1" si="20"/>
        <v>2100.39</v>
      </c>
      <c r="EE14" s="31">
        <f t="shared" ca="1" si="20"/>
        <v>-19.71</v>
      </c>
      <c r="EF14" s="31">
        <f t="shared" ca="1" si="20"/>
        <v>0</v>
      </c>
      <c r="EG14" s="32">
        <f t="shared" ca="1" si="24"/>
        <v>0</v>
      </c>
      <c r="EH14" s="32">
        <f t="shared" ca="1" si="21"/>
        <v>0</v>
      </c>
      <c r="EI14" s="32">
        <f t="shared" ca="1" si="21"/>
        <v>0</v>
      </c>
      <c r="EJ14" s="32">
        <f t="shared" ca="1" si="21"/>
        <v>0</v>
      </c>
      <c r="EK14" s="32">
        <f t="shared" ca="1" si="21"/>
        <v>0</v>
      </c>
      <c r="EL14" s="32">
        <f t="shared" ca="1" si="21"/>
        <v>0</v>
      </c>
      <c r="EM14" s="32">
        <f t="shared" ca="1" si="21"/>
        <v>0</v>
      </c>
      <c r="EN14" s="32">
        <f t="shared" ca="1" si="21"/>
        <v>0</v>
      </c>
      <c r="EO14" s="32">
        <f t="shared" ca="1" si="21"/>
        <v>6215.23</v>
      </c>
      <c r="EP14" s="32">
        <f t="shared" ca="1" si="21"/>
        <v>15398.310000000005</v>
      </c>
      <c r="EQ14" s="32">
        <f t="shared" ca="1" si="21"/>
        <v>-146.26000000000002</v>
      </c>
      <c r="ER14" s="32">
        <f t="shared" ca="1" si="21"/>
        <v>0</v>
      </c>
    </row>
    <row r="15" spans="1:148" x14ac:dyDescent="0.25">
      <c r="A15" t="s">
        <v>456</v>
      </c>
      <c r="B15" s="1" t="s">
        <v>19</v>
      </c>
      <c r="C15" t="str">
        <f t="shared" ca="1" si="1"/>
        <v>321S009N</v>
      </c>
      <c r="D15" t="str">
        <f t="shared" ca="1" si="2"/>
        <v>ATCO Electric Reversing POD - Carmon (830S)</v>
      </c>
      <c r="O15" s="51">
        <v>0</v>
      </c>
      <c r="P15" s="51">
        <v>0</v>
      </c>
      <c r="Q15" s="32"/>
      <c r="R15" s="32"/>
      <c r="S15" s="32"/>
      <c r="T15" s="32"/>
      <c r="U15" s="32"/>
      <c r="V15" s="32"/>
      <c r="W15" s="32"/>
      <c r="X15" s="32"/>
      <c r="Y15" s="32"/>
      <c r="Z15" s="32"/>
      <c r="AA15" s="32">
        <v>0</v>
      </c>
      <c r="AB15" s="32">
        <v>0</v>
      </c>
      <c r="AM15" s="2">
        <v>-3.18</v>
      </c>
      <c r="AN15" s="2">
        <v>-3.18</v>
      </c>
      <c r="AO15" s="33"/>
      <c r="AP15" s="33"/>
      <c r="AQ15" s="33"/>
      <c r="AR15" s="33"/>
      <c r="AS15" s="33"/>
      <c r="AT15" s="33"/>
      <c r="AU15" s="33"/>
      <c r="AV15" s="33"/>
      <c r="AW15" s="33"/>
      <c r="AX15" s="33"/>
      <c r="AY15" s="33">
        <v>0</v>
      </c>
      <c r="AZ15" s="33">
        <v>0</v>
      </c>
      <c r="BA15" s="31">
        <f t="shared" si="3"/>
        <v>0</v>
      </c>
      <c r="BB15" s="31">
        <f t="shared" si="3"/>
        <v>0</v>
      </c>
      <c r="BC15" s="31">
        <f t="shared" si="3"/>
        <v>0</v>
      </c>
      <c r="BD15" s="31">
        <f t="shared" si="3"/>
        <v>0</v>
      </c>
      <c r="BE15" s="31">
        <f t="shared" si="3"/>
        <v>0</v>
      </c>
      <c r="BF15" s="31">
        <f t="shared" si="3"/>
        <v>0</v>
      </c>
      <c r="BG15" s="31">
        <f t="shared" si="3"/>
        <v>0</v>
      </c>
      <c r="BH15" s="31">
        <f t="shared" si="3"/>
        <v>0</v>
      </c>
      <c r="BI15" s="31">
        <f t="shared" si="3"/>
        <v>0</v>
      </c>
      <c r="BJ15" s="31">
        <f t="shared" si="3"/>
        <v>0</v>
      </c>
      <c r="BK15" s="31">
        <f t="shared" si="3"/>
        <v>0</v>
      </c>
      <c r="BL15" s="31">
        <f t="shared" si="3"/>
        <v>0</v>
      </c>
      <c r="BM15" s="6">
        <f t="shared" ca="1" si="4"/>
        <v>-4.24E-2</v>
      </c>
      <c r="BN15" s="6">
        <f t="shared" ca="1" si="4"/>
        <v>-4.24E-2</v>
      </c>
      <c r="BO15" s="6">
        <f t="shared" ca="1" si="4"/>
        <v>-4.24E-2</v>
      </c>
      <c r="BP15" s="6">
        <f t="shared" ca="1" si="4"/>
        <v>-4.24E-2</v>
      </c>
      <c r="BQ15" s="6">
        <f t="shared" ca="1" si="4"/>
        <v>-4.24E-2</v>
      </c>
      <c r="BR15" s="6">
        <f t="shared" ca="1" si="4"/>
        <v>-4.24E-2</v>
      </c>
      <c r="BS15" s="6">
        <f t="shared" ca="1" si="4"/>
        <v>-4.24E-2</v>
      </c>
      <c r="BT15" s="6">
        <f t="shared" ca="1" si="4"/>
        <v>-4.24E-2</v>
      </c>
      <c r="BU15" s="6">
        <f t="shared" ca="1" si="4"/>
        <v>-4.24E-2</v>
      </c>
      <c r="BV15" s="6">
        <f t="shared" ca="1" si="4"/>
        <v>-4.24E-2</v>
      </c>
      <c r="BW15" s="6">
        <f t="shared" ca="1" si="4"/>
        <v>-4.24E-2</v>
      </c>
      <c r="BX15" s="6">
        <f t="shared" ca="1" si="4"/>
        <v>-4.24E-2</v>
      </c>
      <c r="BY15" s="31">
        <f t="shared" ca="1" si="5"/>
        <v>0</v>
      </c>
      <c r="BZ15" s="31">
        <f t="shared" ca="1" si="5"/>
        <v>0</v>
      </c>
      <c r="CA15" s="31">
        <f t="shared" ca="1" si="5"/>
        <v>0</v>
      </c>
      <c r="CB15" s="31">
        <f t="shared" ca="1" si="5"/>
        <v>0</v>
      </c>
      <c r="CC15" s="31">
        <f t="shared" ca="1" si="5"/>
        <v>0</v>
      </c>
      <c r="CD15" s="31">
        <f t="shared" ca="1" si="5"/>
        <v>0</v>
      </c>
      <c r="CE15" s="31">
        <f t="shared" ca="1" si="5"/>
        <v>0</v>
      </c>
      <c r="CF15" s="31">
        <f t="shared" ca="1" si="5"/>
        <v>0</v>
      </c>
      <c r="CG15" s="31">
        <f t="shared" ca="1" si="5"/>
        <v>0</v>
      </c>
      <c r="CH15" s="31">
        <f t="shared" ca="1" si="5"/>
        <v>0</v>
      </c>
      <c r="CI15" s="31">
        <f t="shared" ca="1" si="5"/>
        <v>0</v>
      </c>
      <c r="CJ15" s="31">
        <f t="shared" ca="1" si="5"/>
        <v>0</v>
      </c>
      <c r="CK15" s="32">
        <f t="shared" ca="1" si="6"/>
        <v>0</v>
      </c>
      <c r="CL15" s="32">
        <f t="shared" ca="1" si="6"/>
        <v>0</v>
      </c>
      <c r="CM15" s="32">
        <f t="shared" ca="1" si="6"/>
        <v>0</v>
      </c>
      <c r="CN15" s="32">
        <f t="shared" ca="1" si="6"/>
        <v>0</v>
      </c>
      <c r="CO15" s="32">
        <f t="shared" ca="1" si="6"/>
        <v>0</v>
      </c>
      <c r="CP15" s="32">
        <f t="shared" ca="1" si="6"/>
        <v>0</v>
      </c>
      <c r="CQ15" s="32">
        <f t="shared" ca="1" si="6"/>
        <v>0</v>
      </c>
      <c r="CR15" s="32">
        <f t="shared" ca="1" si="6"/>
        <v>0</v>
      </c>
      <c r="CS15" s="32">
        <f t="shared" ca="1" si="6"/>
        <v>0</v>
      </c>
      <c r="CT15" s="32">
        <f t="shared" ca="1" si="6"/>
        <v>0</v>
      </c>
      <c r="CU15" s="32">
        <f t="shared" ca="1" si="6"/>
        <v>0</v>
      </c>
      <c r="CV15" s="32">
        <f t="shared" ca="1" si="6"/>
        <v>0</v>
      </c>
      <c r="CW15" s="31">
        <f t="shared" ca="1" si="25"/>
        <v>0</v>
      </c>
      <c r="CX15" s="31">
        <f t="shared" ca="1" si="25"/>
        <v>0</v>
      </c>
      <c r="CY15" s="31">
        <f t="shared" ca="1" si="25"/>
        <v>0</v>
      </c>
      <c r="CZ15" s="31">
        <f t="shared" ca="1" si="25"/>
        <v>0</v>
      </c>
      <c r="DA15" s="31">
        <f t="shared" ca="1" si="25"/>
        <v>0</v>
      </c>
      <c r="DB15" s="31">
        <f t="shared" ca="1" si="25"/>
        <v>0</v>
      </c>
      <c r="DC15" s="31">
        <f t="shared" ca="1" si="25"/>
        <v>0</v>
      </c>
      <c r="DD15" s="31">
        <f t="shared" ca="1" si="25"/>
        <v>0</v>
      </c>
      <c r="DE15" s="31">
        <f t="shared" ca="1" si="25"/>
        <v>0</v>
      </c>
      <c r="DF15" s="31">
        <f t="shared" ca="1" si="25"/>
        <v>0</v>
      </c>
      <c r="DG15" s="31">
        <f t="shared" ca="1" si="25"/>
        <v>0</v>
      </c>
      <c r="DH15" s="31">
        <f t="shared" ca="1" si="25"/>
        <v>0</v>
      </c>
      <c r="DI15" s="32">
        <f t="shared" ca="1" si="22"/>
        <v>0</v>
      </c>
      <c r="DJ15" s="32">
        <f t="shared" ca="1" si="19"/>
        <v>0</v>
      </c>
      <c r="DK15" s="32">
        <f t="shared" ca="1" si="19"/>
        <v>0</v>
      </c>
      <c r="DL15" s="32">
        <f t="shared" ca="1" si="19"/>
        <v>0</v>
      </c>
      <c r="DM15" s="32">
        <f t="shared" ca="1" si="19"/>
        <v>0</v>
      </c>
      <c r="DN15" s="32">
        <f t="shared" ca="1" si="19"/>
        <v>0</v>
      </c>
      <c r="DO15" s="32">
        <f t="shared" ca="1" si="19"/>
        <v>0</v>
      </c>
      <c r="DP15" s="32">
        <f t="shared" ca="1" si="19"/>
        <v>0</v>
      </c>
      <c r="DQ15" s="32">
        <f t="shared" ca="1" si="19"/>
        <v>0</v>
      </c>
      <c r="DR15" s="32">
        <f t="shared" ca="1" si="19"/>
        <v>0</v>
      </c>
      <c r="DS15" s="32">
        <f t="shared" ca="1" si="19"/>
        <v>0</v>
      </c>
      <c r="DT15" s="32">
        <f t="shared" ca="1" si="19"/>
        <v>0</v>
      </c>
      <c r="DU15" s="31">
        <f t="shared" ca="1" si="23"/>
        <v>0</v>
      </c>
      <c r="DV15" s="31">
        <f t="shared" ca="1" si="20"/>
        <v>0</v>
      </c>
      <c r="DW15" s="31">
        <f t="shared" ca="1" si="20"/>
        <v>0</v>
      </c>
      <c r="DX15" s="31">
        <f t="shared" ca="1" si="20"/>
        <v>0</v>
      </c>
      <c r="DY15" s="31">
        <f t="shared" ca="1" si="20"/>
        <v>0</v>
      </c>
      <c r="DZ15" s="31">
        <f t="shared" ca="1" si="20"/>
        <v>0</v>
      </c>
      <c r="EA15" s="31">
        <f t="shared" ca="1" si="20"/>
        <v>0</v>
      </c>
      <c r="EB15" s="31">
        <f t="shared" ca="1" si="20"/>
        <v>0</v>
      </c>
      <c r="EC15" s="31">
        <f t="shared" ca="1" si="20"/>
        <v>0</v>
      </c>
      <c r="ED15" s="31">
        <f t="shared" ca="1" si="20"/>
        <v>0</v>
      </c>
      <c r="EE15" s="31">
        <f t="shared" ca="1" si="20"/>
        <v>0</v>
      </c>
      <c r="EF15" s="31">
        <f t="shared" ca="1" si="20"/>
        <v>0</v>
      </c>
      <c r="EG15" s="32">
        <f t="shared" ca="1" si="24"/>
        <v>0</v>
      </c>
      <c r="EH15" s="32">
        <f t="shared" ca="1" si="21"/>
        <v>0</v>
      </c>
      <c r="EI15" s="32">
        <f t="shared" ca="1" si="21"/>
        <v>0</v>
      </c>
      <c r="EJ15" s="32">
        <f t="shared" ca="1" si="21"/>
        <v>0</v>
      </c>
      <c r="EK15" s="32">
        <f t="shared" ca="1" si="21"/>
        <v>0</v>
      </c>
      <c r="EL15" s="32">
        <f t="shared" ca="1" si="21"/>
        <v>0</v>
      </c>
      <c r="EM15" s="32">
        <f t="shared" ca="1" si="21"/>
        <v>0</v>
      </c>
      <c r="EN15" s="32">
        <f t="shared" ca="1" si="21"/>
        <v>0</v>
      </c>
      <c r="EO15" s="32">
        <f t="shared" ca="1" si="21"/>
        <v>0</v>
      </c>
      <c r="EP15" s="32">
        <f t="shared" ca="1" si="21"/>
        <v>0</v>
      </c>
      <c r="EQ15" s="32">
        <f t="shared" ca="1" si="21"/>
        <v>0</v>
      </c>
      <c r="ER15" s="32">
        <f t="shared" ca="1" si="21"/>
        <v>0</v>
      </c>
    </row>
    <row r="16" spans="1:148" x14ac:dyDescent="0.25">
      <c r="A16" t="s">
        <v>456</v>
      </c>
      <c r="B16" s="1" t="s">
        <v>199</v>
      </c>
      <c r="C16" t="str">
        <f t="shared" ca="1" si="1"/>
        <v>321S033</v>
      </c>
      <c r="D16" t="str">
        <f t="shared" ca="1" si="2"/>
        <v>ATCO Electric DOS - Daishowa-Marubeni (839S)</v>
      </c>
      <c r="I16" s="51">
        <v>6.22</v>
      </c>
      <c r="Q16" s="32"/>
      <c r="R16" s="32"/>
      <c r="S16" s="32"/>
      <c r="T16" s="32"/>
      <c r="U16" s="32">
        <v>118.73</v>
      </c>
      <c r="V16" s="32"/>
      <c r="W16" s="32"/>
      <c r="X16" s="32"/>
      <c r="Y16" s="32"/>
      <c r="Z16" s="32"/>
      <c r="AA16" s="32"/>
      <c r="AB16" s="32"/>
      <c r="AC16" s="2">
        <v>4.8899999999999997</v>
      </c>
      <c r="AD16" s="2">
        <v>4.8899999999999997</v>
      </c>
      <c r="AE16" s="2">
        <v>4.8899999999999997</v>
      </c>
      <c r="AF16" s="2">
        <v>4.8899999999999997</v>
      </c>
      <c r="AG16" s="2">
        <v>4.8899999999999997</v>
      </c>
      <c r="AH16" s="2">
        <v>4.8899999999999997</v>
      </c>
      <c r="AI16" s="2">
        <v>4.8899999999999997</v>
      </c>
      <c r="AJ16" s="2">
        <v>4.8899999999999997</v>
      </c>
      <c r="AK16" s="2">
        <v>4.8899999999999997</v>
      </c>
      <c r="AL16" s="2">
        <v>4.8899999999999997</v>
      </c>
      <c r="AM16" s="2">
        <v>4.8899999999999997</v>
      </c>
      <c r="AN16" s="2">
        <v>4.8899999999999997</v>
      </c>
      <c r="AO16" s="33"/>
      <c r="AP16" s="33"/>
      <c r="AQ16" s="33"/>
      <c r="AR16" s="33"/>
      <c r="AS16" s="33">
        <v>5.81</v>
      </c>
      <c r="AT16" s="33"/>
      <c r="AU16" s="33"/>
      <c r="AV16" s="33"/>
      <c r="AW16" s="33"/>
      <c r="AX16" s="33"/>
      <c r="AY16" s="33"/>
      <c r="AZ16" s="33"/>
      <c r="BA16" s="31">
        <f t="shared" si="3"/>
        <v>0</v>
      </c>
      <c r="BB16" s="31">
        <f t="shared" si="3"/>
        <v>0</v>
      </c>
      <c r="BC16" s="31">
        <f t="shared" si="3"/>
        <v>0</v>
      </c>
      <c r="BD16" s="31">
        <f t="shared" si="3"/>
        <v>0</v>
      </c>
      <c r="BE16" s="31">
        <f t="shared" si="3"/>
        <v>-0.18</v>
      </c>
      <c r="BF16" s="31">
        <f t="shared" si="3"/>
        <v>0</v>
      </c>
      <c r="BG16" s="31">
        <f t="shared" si="3"/>
        <v>0</v>
      </c>
      <c r="BH16" s="31">
        <f t="shared" si="3"/>
        <v>0</v>
      </c>
      <c r="BI16" s="31">
        <f t="shared" si="3"/>
        <v>0</v>
      </c>
      <c r="BJ16" s="31">
        <f t="shared" si="3"/>
        <v>0</v>
      </c>
      <c r="BK16" s="31">
        <f t="shared" si="3"/>
        <v>0</v>
      </c>
      <c r="BL16" s="31">
        <f t="shared" si="3"/>
        <v>0</v>
      </c>
      <c r="BM16" s="6">
        <f t="shared" ca="1" si="4"/>
        <v>0.12</v>
      </c>
      <c r="BN16" s="6">
        <f t="shared" ca="1" si="4"/>
        <v>0.12</v>
      </c>
      <c r="BO16" s="6">
        <f t="shared" ca="1" si="4"/>
        <v>0.12</v>
      </c>
      <c r="BP16" s="6">
        <f t="shared" ca="1" si="4"/>
        <v>0.12</v>
      </c>
      <c r="BQ16" s="6">
        <f t="shared" ca="1" si="4"/>
        <v>0.12</v>
      </c>
      <c r="BR16" s="6">
        <f t="shared" ca="1" si="4"/>
        <v>0.12</v>
      </c>
      <c r="BS16" s="6">
        <f t="shared" ca="1" si="4"/>
        <v>0.12</v>
      </c>
      <c r="BT16" s="6">
        <f t="shared" ca="1" si="4"/>
        <v>0.12</v>
      </c>
      <c r="BU16" s="6">
        <f t="shared" ca="1" si="4"/>
        <v>0.12</v>
      </c>
      <c r="BV16" s="6">
        <f t="shared" ca="1" si="4"/>
        <v>0.12</v>
      </c>
      <c r="BW16" s="6">
        <f t="shared" ca="1" si="4"/>
        <v>0.12</v>
      </c>
      <c r="BX16" s="6">
        <f t="shared" ca="1" si="4"/>
        <v>0.12</v>
      </c>
      <c r="BY16" s="31">
        <f t="shared" ca="1" si="5"/>
        <v>0</v>
      </c>
      <c r="BZ16" s="31">
        <f t="shared" ca="1" si="5"/>
        <v>0</v>
      </c>
      <c r="CA16" s="31">
        <f t="shared" ca="1" si="5"/>
        <v>0</v>
      </c>
      <c r="CB16" s="31">
        <f t="shared" ca="1" si="5"/>
        <v>0</v>
      </c>
      <c r="CC16" s="31">
        <f t="shared" ca="1" si="5"/>
        <v>5.81</v>
      </c>
      <c r="CD16" s="31">
        <f t="shared" ca="1" si="5"/>
        <v>0</v>
      </c>
      <c r="CE16" s="31">
        <f t="shared" ca="1" si="5"/>
        <v>0</v>
      </c>
      <c r="CF16" s="31">
        <f t="shared" ca="1" si="5"/>
        <v>0</v>
      </c>
      <c r="CG16" s="31">
        <f t="shared" ca="1" si="5"/>
        <v>0</v>
      </c>
      <c r="CH16" s="31">
        <f t="shared" ca="1" si="5"/>
        <v>0</v>
      </c>
      <c r="CI16" s="31">
        <f t="shared" ca="1" si="5"/>
        <v>0</v>
      </c>
      <c r="CJ16" s="31">
        <f t="shared" ca="1" si="5"/>
        <v>0</v>
      </c>
      <c r="CK16" s="32">
        <f t="shared" ca="1" si="6"/>
        <v>0</v>
      </c>
      <c r="CL16" s="32">
        <f t="shared" ca="1" si="6"/>
        <v>0</v>
      </c>
      <c r="CM16" s="32">
        <f t="shared" ca="1" si="6"/>
        <v>0</v>
      </c>
      <c r="CN16" s="32">
        <f t="shared" ca="1" si="6"/>
        <v>0</v>
      </c>
      <c r="CO16" s="32">
        <f t="shared" ca="1" si="6"/>
        <v>0.08</v>
      </c>
      <c r="CP16" s="32">
        <f t="shared" ca="1" si="6"/>
        <v>0</v>
      </c>
      <c r="CQ16" s="32">
        <f t="shared" ca="1" si="6"/>
        <v>0</v>
      </c>
      <c r="CR16" s="32">
        <f t="shared" ca="1" si="6"/>
        <v>0</v>
      </c>
      <c r="CS16" s="32">
        <f t="shared" ca="1" si="6"/>
        <v>0</v>
      </c>
      <c r="CT16" s="32">
        <f t="shared" ca="1" si="6"/>
        <v>0</v>
      </c>
      <c r="CU16" s="32">
        <f t="shared" ca="1" si="6"/>
        <v>0</v>
      </c>
      <c r="CV16" s="32">
        <f t="shared" ca="1" si="6"/>
        <v>0</v>
      </c>
      <c r="CW16" s="31">
        <f t="shared" ca="1" si="25"/>
        <v>0</v>
      </c>
      <c r="CX16" s="31">
        <f t="shared" ca="1" si="25"/>
        <v>0</v>
      </c>
      <c r="CY16" s="31">
        <f t="shared" ca="1" si="25"/>
        <v>0</v>
      </c>
      <c r="CZ16" s="31">
        <f t="shared" ca="1" si="25"/>
        <v>0</v>
      </c>
      <c r="DA16" s="31">
        <f t="shared" ca="1" si="25"/>
        <v>0.26000000000000006</v>
      </c>
      <c r="DB16" s="31">
        <f t="shared" ca="1" si="25"/>
        <v>0</v>
      </c>
      <c r="DC16" s="31">
        <f t="shared" ca="1" si="25"/>
        <v>0</v>
      </c>
      <c r="DD16" s="31">
        <f t="shared" ca="1" si="25"/>
        <v>0</v>
      </c>
      <c r="DE16" s="31">
        <f t="shared" ca="1" si="25"/>
        <v>0</v>
      </c>
      <c r="DF16" s="31">
        <f t="shared" ca="1" si="25"/>
        <v>0</v>
      </c>
      <c r="DG16" s="31">
        <f t="shared" ca="1" si="25"/>
        <v>0</v>
      </c>
      <c r="DH16" s="31">
        <f t="shared" ca="1" si="25"/>
        <v>0</v>
      </c>
      <c r="DI16" s="32">
        <f t="shared" ca="1" si="22"/>
        <v>0</v>
      </c>
      <c r="DJ16" s="32">
        <f t="shared" ca="1" si="19"/>
        <v>0</v>
      </c>
      <c r="DK16" s="32">
        <f t="shared" ca="1" si="19"/>
        <v>0</v>
      </c>
      <c r="DL16" s="32">
        <f t="shared" ca="1" si="19"/>
        <v>0</v>
      </c>
      <c r="DM16" s="32">
        <f t="shared" ca="1" si="19"/>
        <v>0.01</v>
      </c>
      <c r="DN16" s="32">
        <f t="shared" ca="1" si="19"/>
        <v>0</v>
      </c>
      <c r="DO16" s="32">
        <f t="shared" ca="1" si="19"/>
        <v>0</v>
      </c>
      <c r="DP16" s="32">
        <f t="shared" ca="1" si="19"/>
        <v>0</v>
      </c>
      <c r="DQ16" s="32">
        <f t="shared" ca="1" si="19"/>
        <v>0</v>
      </c>
      <c r="DR16" s="32">
        <f t="shared" ca="1" si="19"/>
        <v>0</v>
      </c>
      <c r="DS16" s="32">
        <f t="shared" ca="1" si="19"/>
        <v>0</v>
      </c>
      <c r="DT16" s="32">
        <f t="shared" ca="1" si="19"/>
        <v>0</v>
      </c>
      <c r="DU16" s="31">
        <f t="shared" ca="1" si="23"/>
        <v>0</v>
      </c>
      <c r="DV16" s="31">
        <f t="shared" ca="1" si="20"/>
        <v>0</v>
      </c>
      <c r="DW16" s="31">
        <f t="shared" ca="1" si="20"/>
        <v>0</v>
      </c>
      <c r="DX16" s="31">
        <f t="shared" ca="1" si="20"/>
        <v>0</v>
      </c>
      <c r="DY16" s="31">
        <f t="shared" ca="1" si="20"/>
        <v>0.05</v>
      </c>
      <c r="DZ16" s="31">
        <f t="shared" ca="1" si="20"/>
        <v>0</v>
      </c>
      <c r="EA16" s="31">
        <f t="shared" ca="1" si="20"/>
        <v>0</v>
      </c>
      <c r="EB16" s="31">
        <f t="shared" ca="1" si="20"/>
        <v>0</v>
      </c>
      <c r="EC16" s="31">
        <f t="shared" ca="1" si="20"/>
        <v>0</v>
      </c>
      <c r="ED16" s="31">
        <f t="shared" ca="1" si="20"/>
        <v>0</v>
      </c>
      <c r="EE16" s="31">
        <f t="shared" ca="1" si="20"/>
        <v>0</v>
      </c>
      <c r="EF16" s="31">
        <f t="shared" ca="1" si="20"/>
        <v>0</v>
      </c>
      <c r="EG16" s="32">
        <f t="shared" ca="1" si="24"/>
        <v>0</v>
      </c>
      <c r="EH16" s="32">
        <f t="shared" ca="1" si="21"/>
        <v>0</v>
      </c>
      <c r="EI16" s="32">
        <f t="shared" ca="1" si="21"/>
        <v>0</v>
      </c>
      <c r="EJ16" s="32">
        <f t="shared" ca="1" si="21"/>
        <v>0</v>
      </c>
      <c r="EK16" s="32">
        <f t="shared" ca="1" si="21"/>
        <v>0.32000000000000006</v>
      </c>
      <c r="EL16" s="32">
        <f t="shared" ca="1" si="21"/>
        <v>0</v>
      </c>
      <c r="EM16" s="32">
        <f t="shared" ca="1" si="21"/>
        <v>0</v>
      </c>
      <c r="EN16" s="32">
        <f t="shared" ca="1" si="21"/>
        <v>0</v>
      </c>
      <c r="EO16" s="32">
        <f t="shared" ca="1" si="21"/>
        <v>0</v>
      </c>
      <c r="EP16" s="32">
        <f t="shared" ca="1" si="21"/>
        <v>0</v>
      </c>
      <c r="EQ16" s="32">
        <f t="shared" ca="1" si="21"/>
        <v>0</v>
      </c>
      <c r="ER16" s="32">
        <f t="shared" ca="1" si="21"/>
        <v>0</v>
      </c>
    </row>
    <row r="17" spans="1:148" x14ac:dyDescent="0.25">
      <c r="A17" t="s">
        <v>456</v>
      </c>
      <c r="B17" s="1" t="s">
        <v>21</v>
      </c>
      <c r="C17" t="str">
        <f t="shared" ca="1" si="1"/>
        <v>372S025N</v>
      </c>
      <c r="D17" t="str">
        <f t="shared" ca="1" si="2"/>
        <v>ATCO Electric Reversing POD - Lindbergh (969S)</v>
      </c>
      <c r="O17" s="51">
        <v>0</v>
      </c>
      <c r="P17" s="51">
        <v>0</v>
      </c>
      <c r="Q17" s="32"/>
      <c r="R17" s="32"/>
      <c r="S17" s="32"/>
      <c r="T17" s="32"/>
      <c r="U17" s="32"/>
      <c r="V17" s="32"/>
      <c r="W17" s="32"/>
      <c r="X17" s="32"/>
      <c r="Y17" s="32"/>
      <c r="Z17" s="32"/>
      <c r="AA17" s="32">
        <v>0</v>
      </c>
      <c r="AB17" s="32">
        <v>0</v>
      </c>
      <c r="AM17" s="2">
        <v>0</v>
      </c>
      <c r="AN17" s="2">
        <v>0</v>
      </c>
      <c r="AO17" s="33"/>
      <c r="AP17" s="33"/>
      <c r="AQ17" s="33"/>
      <c r="AR17" s="33"/>
      <c r="AS17" s="33"/>
      <c r="AT17" s="33"/>
      <c r="AU17" s="33"/>
      <c r="AV17" s="33"/>
      <c r="AW17" s="33"/>
      <c r="AX17" s="33"/>
      <c r="AY17" s="33">
        <v>0</v>
      </c>
      <c r="AZ17" s="33">
        <v>0</v>
      </c>
      <c r="BA17" s="31">
        <f t="shared" si="3"/>
        <v>0</v>
      </c>
      <c r="BB17" s="31">
        <f t="shared" si="3"/>
        <v>0</v>
      </c>
      <c r="BC17" s="31">
        <f t="shared" si="3"/>
        <v>0</v>
      </c>
      <c r="BD17" s="31">
        <f t="shared" si="3"/>
        <v>0</v>
      </c>
      <c r="BE17" s="31">
        <f t="shared" si="3"/>
        <v>0</v>
      </c>
      <c r="BF17" s="31">
        <f t="shared" si="3"/>
        <v>0</v>
      </c>
      <c r="BG17" s="31">
        <f t="shared" si="3"/>
        <v>0</v>
      </c>
      <c r="BH17" s="31">
        <f t="shared" si="3"/>
        <v>0</v>
      </c>
      <c r="BI17" s="31">
        <f t="shared" si="3"/>
        <v>0</v>
      </c>
      <c r="BJ17" s="31">
        <f t="shared" si="3"/>
        <v>0</v>
      </c>
      <c r="BK17" s="31">
        <f t="shared" si="3"/>
        <v>0</v>
      </c>
      <c r="BL17" s="31">
        <f t="shared" si="3"/>
        <v>0</v>
      </c>
      <c r="BM17" s="6">
        <f t="shared" ca="1" si="4"/>
        <v>-1.4999999999999999E-2</v>
      </c>
      <c r="BN17" s="6">
        <f t="shared" ca="1" si="4"/>
        <v>-1.4999999999999999E-2</v>
      </c>
      <c r="BO17" s="6">
        <f t="shared" ca="1" si="4"/>
        <v>-1.4999999999999999E-2</v>
      </c>
      <c r="BP17" s="6">
        <f t="shared" ca="1" si="4"/>
        <v>-1.4999999999999999E-2</v>
      </c>
      <c r="BQ17" s="6">
        <f t="shared" ca="1" si="4"/>
        <v>-1.4999999999999999E-2</v>
      </c>
      <c r="BR17" s="6">
        <f t="shared" ca="1" si="4"/>
        <v>-1.4999999999999999E-2</v>
      </c>
      <c r="BS17" s="6">
        <f t="shared" ca="1" si="4"/>
        <v>-1.4999999999999999E-2</v>
      </c>
      <c r="BT17" s="6">
        <f t="shared" ca="1" si="4"/>
        <v>-1.4999999999999999E-2</v>
      </c>
      <c r="BU17" s="6">
        <f t="shared" ca="1" si="4"/>
        <v>-1.4999999999999999E-2</v>
      </c>
      <c r="BV17" s="6">
        <f t="shared" ca="1" si="4"/>
        <v>-1.4999999999999999E-2</v>
      </c>
      <c r="BW17" s="6">
        <f t="shared" ca="1" si="4"/>
        <v>-1.4999999999999999E-2</v>
      </c>
      <c r="BX17" s="6">
        <f t="shared" ca="1" si="4"/>
        <v>-1.4999999999999999E-2</v>
      </c>
      <c r="BY17" s="31">
        <f t="shared" ca="1" si="5"/>
        <v>0</v>
      </c>
      <c r="BZ17" s="31">
        <f t="shared" ca="1" si="5"/>
        <v>0</v>
      </c>
      <c r="CA17" s="31">
        <f t="shared" ca="1" si="5"/>
        <v>0</v>
      </c>
      <c r="CB17" s="31">
        <f t="shared" ca="1" si="5"/>
        <v>0</v>
      </c>
      <c r="CC17" s="31">
        <f t="shared" ca="1" si="5"/>
        <v>0</v>
      </c>
      <c r="CD17" s="31">
        <f t="shared" ca="1" si="5"/>
        <v>0</v>
      </c>
      <c r="CE17" s="31">
        <f t="shared" ca="1" si="5"/>
        <v>0</v>
      </c>
      <c r="CF17" s="31">
        <f t="shared" ca="1" si="5"/>
        <v>0</v>
      </c>
      <c r="CG17" s="31">
        <f t="shared" ca="1" si="5"/>
        <v>0</v>
      </c>
      <c r="CH17" s="31">
        <f t="shared" ca="1" si="5"/>
        <v>0</v>
      </c>
      <c r="CI17" s="31">
        <f t="shared" ca="1" si="5"/>
        <v>0</v>
      </c>
      <c r="CJ17" s="31">
        <f t="shared" ca="1" si="5"/>
        <v>0</v>
      </c>
      <c r="CK17" s="32">
        <f t="shared" ca="1" si="6"/>
        <v>0</v>
      </c>
      <c r="CL17" s="32">
        <f t="shared" ca="1" si="6"/>
        <v>0</v>
      </c>
      <c r="CM17" s="32">
        <f t="shared" ca="1" si="6"/>
        <v>0</v>
      </c>
      <c r="CN17" s="32">
        <f t="shared" ca="1" si="6"/>
        <v>0</v>
      </c>
      <c r="CO17" s="32">
        <f t="shared" ca="1" si="6"/>
        <v>0</v>
      </c>
      <c r="CP17" s="32">
        <f t="shared" ca="1" si="6"/>
        <v>0</v>
      </c>
      <c r="CQ17" s="32">
        <f t="shared" ca="1" si="6"/>
        <v>0</v>
      </c>
      <c r="CR17" s="32">
        <f t="shared" ca="1" si="6"/>
        <v>0</v>
      </c>
      <c r="CS17" s="32">
        <f t="shared" ca="1" si="6"/>
        <v>0</v>
      </c>
      <c r="CT17" s="32">
        <f t="shared" ca="1" si="6"/>
        <v>0</v>
      </c>
      <c r="CU17" s="32">
        <f t="shared" ca="1" si="6"/>
        <v>0</v>
      </c>
      <c r="CV17" s="32">
        <f t="shared" ca="1" si="6"/>
        <v>0</v>
      </c>
      <c r="CW17" s="31">
        <f t="shared" ca="1" si="25"/>
        <v>0</v>
      </c>
      <c r="CX17" s="31">
        <f t="shared" ca="1" si="25"/>
        <v>0</v>
      </c>
      <c r="CY17" s="31">
        <f t="shared" ca="1" si="25"/>
        <v>0</v>
      </c>
      <c r="CZ17" s="31">
        <f t="shared" ca="1" si="25"/>
        <v>0</v>
      </c>
      <c r="DA17" s="31">
        <f t="shared" ca="1" si="25"/>
        <v>0</v>
      </c>
      <c r="DB17" s="31">
        <f t="shared" ca="1" si="25"/>
        <v>0</v>
      </c>
      <c r="DC17" s="31">
        <f t="shared" ca="1" si="25"/>
        <v>0</v>
      </c>
      <c r="DD17" s="31">
        <f t="shared" ca="1" si="25"/>
        <v>0</v>
      </c>
      <c r="DE17" s="31">
        <f t="shared" ca="1" si="25"/>
        <v>0</v>
      </c>
      <c r="DF17" s="31">
        <f t="shared" ca="1" si="25"/>
        <v>0</v>
      </c>
      <c r="DG17" s="31">
        <f t="shared" ca="1" si="25"/>
        <v>0</v>
      </c>
      <c r="DH17" s="31">
        <f t="shared" ca="1" si="25"/>
        <v>0</v>
      </c>
      <c r="DI17" s="32">
        <f t="shared" ca="1" si="22"/>
        <v>0</v>
      </c>
      <c r="DJ17" s="32">
        <f t="shared" ca="1" si="19"/>
        <v>0</v>
      </c>
      <c r="DK17" s="32">
        <f t="shared" ca="1" si="19"/>
        <v>0</v>
      </c>
      <c r="DL17" s="32">
        <f t="shared" ca="1" si="19"/>
        <v>0</v>
      </c>
      <c r="DM17" s="32">
        <f t="shared" ca="1" si="19"/>
        <v>0</v>
      </c>
      <c r="DN17" s="32">
        <f t="shared" ca="1" si="19"/>
        <v>0</v>
      </c>
      <c r="DO17" s="32">
        <f t="shared" ca="1" si="19"/>
        <v>0</v>
      </c>
      <c r="DP17" s="32">
        <f t="shared" ca="1" si="19"/>
        <v>0</v>
      </c>
      <c r="DQ17" s="32">
        <f t="shared" ca="1" si="19"/>
        <v>0</v>
      </c>
      <c r="DR17" s="32">
        <f t="shared" ca="1" si="19"/>
        <v>0</v>
      </c>
      <c r="DS17" s="32">
        <f t="shared" ca="1" si="19"/>
        <v>0</v>
      </c>
      <c r="DT17" s="32">
        <f t="shared" ca="1" si="19"/>
        <v>0</v>
      </c>
      <c r="DU17" s="31">
        <f t="shared" ca="1" si="23"/>
        <v>0</v>
      </c>
      <c r="DV17" s="31">
        <f t="shared" ca="1" si="20"/>
        <v>0</v>
      </c>
      <c r="DW17" s="31">
        <f t="shared" ca="1" si="20"/>
        <v>0</v>
      </c>
      <c r="DX17" s="31">
        <f t="shared" ca="1" si="20"/>
        <v>0</v>
      </c>
      <c r="DY17" s="31">
        <f t="shared" ca="1" si="20"/>
        <v>0</v>
      </c>
      <c r="DZ17" s="31">
        <f t="shared" ca="1" si="20"/>
        <v>0</v>
      </c>
      <c r="EA17" s="31">
        <f t="shared" ca="1" si="20"/>
        <v>0</v>
      </c>
      <c r="EB17" s="31">
        <f t="shared" ca="1" si="20"/>
        <v>0</v>
      </c>
      <c r="EC17" s="31">
        <f t="shared" ca="1" si="20"/>
        <v>0</v>
      </c>
      <c r="ED17" s="31">
        <f t="shared" ca="1" si="20"/>
        <v>0</v>
      </c>
      <c r="EE17" s="31">
        <f t="shared" ca="1" si="20"/>
        <v>0</v>
      </c>
      <c r="EF17" s="31">
        <f t="shared" ca="1" si="20"/>
        <v>0</v>
      </c>
      <c r="EG17" s="32">
        <f t="shared" ca="1" si="24"/>
        <v>0</v>
      </c>
      <c r="EH17" s="32">
        <f t="shared" ca="1" si="21"/>
        <v>0</v>
      </c>
      <c r="EI17" s="32">
        <f t="shared" ca="1" si="21"/>
        <v>0</v>
      </c>
      <c r="EJ17" s="32">
        <f t="shared" ca="1" si="21"/>
        <v>0</v>
      </c>
      <c r="EK17" s="32">
        <f t="shared" ca="1" si="21"/>
        <v>0</v>
      </c>
      <c r="EL17" s="32">
        <f t="shared" ca="1" si="21"/>
        <v>0</v>
      </c>
      <c r="EM17" s="32">
        <f t="shared" ca="1" si="21"/>
        <v>0</v>
      </c>
      <c r="EN17" s="32">
        <f t="shared" ca="1" si="21"/>
        <v>0</v>
      </c>
      <c r="EO17" s="32">
        <f t="shared" ca="1" si="21"/>
        <v>0</v>
      </c>
      <c r="EP17" s="32">
        <f t="shared" ca="1" si="21"/>
        <v>0</v>
      </c>
      <c r="EQ17" s="32">
        <f t="shared" ca="1" si="21"/>
        <v>0</v>
      </c>
      <c r="ER17" s="32">
        <f t="shared" ca="1" si="21"/>
        <v>0</v>
      </c>
    </row>
    <row r="18" spans="1:148" x14ac:dyDescent="0.25">
      <c r="A18" t="s">
        <v>457</v>
      </c>
      <c r="B18" s="1" t="s">
        <v>17</v>
      </c>
      <c r="C18" t="str">
        <f t="shared" ca="1" si="1"/>
        <v>AFG1TX</v>
      </c>
      <c r="D18" t="str">
        <f t="shared" ca="1" si="2"/>
        <v>APF Athabasca</v>
      </c>
      <c r="E18" s="51">
        <v>4543.4009999999998</v>
      </c>
      <c r="F18" s="51">
        <v>8806.5854999999992</v>
      </c>
      <c r="G18" s="51">
        <v>2332.9785000000002</v>
      </c>
      <c r="H18" s="51">
        <v>4135.8945000000003</v>
      </c>
      <c r="I18" s="51">
        <v>12193.709699999999</v>
      </c>
      <c r="J18" s="51">
        <v>12334.2783</v>
      </c>
      <c r="K18" s="51">
        <v>11932.9301</v>
      </c>
      <c r="L18" s="51">
        <v>10035.9061</v>
      </c>
      <c r="M18" s="51">
        <v>6958.9814999999999</v>
      </c>
      <c r="N18" s="51">
        <v>1285.0060000000001</v>
      </c>
      <c r="O18" s="51">
        <v>4330.1776</v>
      </c>
      <c r="P18" s="51">
        <v>2690.1088</v>
      </c>
      <c r="Q18" s="32">
        <v>275361.45</v>
      </c>
      <c r="R18" s="32">
        <v>1484736.55</v>
      </c>
      <c r="S18" s="32">
        <v>150647.09</v>
      </c>
      <c r="T18" s="32">
        <v>149122.53</v>
      </c>
      <c r="U18" s="32">
        <v>1148825.26</v>
      </c>
      <c r="V18" s="32">
        <v>747757.62</v>
      </c>
      <c r="W18" s="32">
        <v>2724969.77</v>
      </c>
      <c r="X18" s="32">
        <v>746198.85</v>
      </c>
      <c r="Y18" s="32">
        <v>165323.78</v>
      </c>
      <c r="Z18" s="32">
        <v>32757.56</v>
      </c>
      <c r="AA18" s="32">
        <v>266902.78000000003</v>
      </c>
      <c r="AB18" s="32">
        <v>73512.95</v>
      </c>
      <c r="AC18" s="2">
        <v>0.56000000000000005</v>
      </c>
      <c r="AD18" s="2">
        <v>0.56000000000000005</v>
      </c>
      <c r="AE18" s="2">
        <v>0.56000000000000005</v>
      </c>
      <c r="AF18" s="2">
        <v>0.56000000000000005</v>
      </c>
      <c r="AG18" s="2">
        <v>0.56000000000000005</v>
      </c>
      <c r="AH18" s="2">
        <v>0.13</v>
      </c>
      <c r="AI18" s="2">
        <v>0.13</v>
      </c>
      <c r="AJ18" s="2">
        <v>0.13</v>
      </c>
      <c r="AK18" s="2">
        <v>0.13</v>
      </c>
      <c r="AL18" s="2">
        <v>0.13</v>
      </c>
      <c r="AM18" s="2">
        <v>0.13</v>
      </c>
      <c r="AN18" s="2">
        <v>0.13</v>
      </c>
      <c r="AO18" s="33">
        <v>1542.02</v>
      </c>
      <c r="AP18" s="33">
        <v>8314.52</v>
      </c>
      <c r="AQ18" s="33">
        <v>843.62</v>
      </c>
      <c r="AR18" s="33">
        <v>835.09</v>
      </c>
      <c r="AS18" s="33">
        <v>6433.42</v>
      </c>
      <c r="AT18" s="33">
        <v>972.08</v>
      </c>
      <c r="AU18" s="33">
        <v>3542.46</v>
      </c>
      <c r="AV18" s="33">
        <v>970.06</v>
      </c>
      <c r="AW18" s="33">
        <v>214.92</v>
      </c>
      <c r="AX18" s="33">
        <v>42.58</v>
      </c>
      <c r="AY18" s="33">
        <v>346.97</v>
      </c>
      <c r="AZ18" s="33">
        <v>95.57</v>
      </c>
      <c r="BA18" s="31">
        <f t="shared" si="3"/>
        <v>-302.89999999999998</v>
      </c>
      <c r="BB18" s="31">
        <f t="shared" si="3"/>
        <v>-1633.21</v>
      </c>
      <c r="BC18" s="31">
        <f t="shared" si="3"/>
        <v>-165.71</v>
      </c>
      <c r="BD18" s="31">
        <f t="shared" si="3"/>
        <v>-223.68</v>
      </c>
      <c r="BE18" s="31">
        <f t="shared" si="3"/>
        <v>-1723.24</v>
      </c>
      <c r="BF18" s="31">
        <f t="shared" si="3"/>
        <v>-1121.6400000000001</v>
      </c>
      <c r="BG18" s="31">
        <f t="shared" si="3"/>
        <v>4087.45</v>
      </c>
      <c r="BH18" s="31">
        <f t="shared" si="3"/>
        <v>1119.3</v>
      </c>
      <c r="BI18" s="31">
        <f t="shared" si="3"/>
        <v>247.99</v>
      </c>
      <c r="BJ18" s="31">
        <f t="shared" si="3"/>
        <v>219.48</v>
      </c>
      <c r="BK18" s="31">
        <f t="shared" si="3"/>
        <v>1788.25</v>
      </c>
      <c r="BL18" s="31">
        <f t="shared" si="3"/>
        <v>492.54</v>
      </c>
      <c r="BM18" s="6">
        <f t="shared" ca="1" si="4"/>
        <v>2.7000000000000001E-3</v>
      </c>
      <c r="BN18" s="6">
        <f t="shared" ca="1" si="4"/>
        <v>2.7000000000000001E-3</v>
      </c>
      <c r="BO18" s="6">
        <f t="shared" ca="1" si="4"/>
        <v>2.7000000000000001E-3</v>
      </c>
      <c r="BP18" s="6">
        <f t="shared" ca="1" si="4"/>
        <v>2.7000000000000001E-3</v>
      </c>
      <c r="BQ18" s="6">
        <f t="shared" ca="1" si="4"/>
        <v>2.7000000000000001E-3</v>
      </c>
      <c r="BR18" s="6">
        <f t="shared" ca="1" si="4"/>
        <v>2.7000000000000001E-3</v>
      </c>
      <c r="BS18" s="6">
        <f t="shared" ca="1" si="4"/>
        <v>2.7000000000000001E-3</v>
      </c>
      <c r="BT18" s="6">
        <f t="shared" ca="1" si="4"/>
        <v>2.7000000000000001E-3</v>
      </c>
      <c r="BU18" s="6">
        <f t="shared" ca="1" si="4"/>
        <v>2.7000000000000001E-3</v>
      </c>
      <c r="BV18" s="6">
        <f t="shared" ca="1" si="4"/>
        <v>2.7000000000000001E-3</v>
      </c>
      <c r="BW18" s="6">
        <f t="shared" ca="1" si="4"/>
        <v>2.7000000000000001E-3</v>
      </c>
      <c r="BX18" s="6">
        <f t="shared" ca="1" si="4"/>
        <v>2.7000000000000001E-3</v>
      </c>
      <c r="BY18" s="31">
        <f t="shared" ca="1" si="5"/>
        <v>743.48</v>
      </c>
      <c r="BZ18" s="31">
        <f t="shared" ca="1" si="5"/>
        <v>4008.79</v>
      </c>
      <c r="CA18" s="31">
        <f t="shared" ca="1" si="5"/>
        <v>406.75</v>
      </c>
      <c r="CB18" s="31">
        <f t="shared" ca="1" si="5"/>
        <v>402.63</v>
      </c>
      <c r="CC18" s="31">
        <f t="shared" ca="1" si="5"/>
        <v>3101.83</v>
      </c>
      <c r="CD18" s="31">
        <f t="shared" ca="1" si="5"/>
        <v>2018.95</v>
      </c>
      <c r="CE18" s="31">
        <f t="shared" ca="1" si="5"/>
        <v>7357.42</v>
      </c>
      <c r="CF18" s="31">
        <f t="shared" ca="1" si="5"/>
        <v>2014.74</v>
      </c>
      <c r="CG18" s="31">
        <f t="shared" ca="1" si="5"/>
        <v>446.37</v>
      </c>
      <c r="CH18" s="31">
        <f t="shared" ca="1" si="5"/>
        <v>88.45</v>
      </c>
      <c r="CI18" s="31">
        <f t="shared" ca="1" si="5"/>
        <v>720.64</v>
      </c>
      <c r="CJ18" s="31">
        <f t="shared" ca="1" si="5"/>
        <v>198.48</v>
      </c>
      <c r="CK18" s="32">
        <f t="shared" ca="1" si="6"/>
        <v>192.75</v>
      </c>
      <c r="CL18" s="32">
        <f t="shared" ca="1" si="6"/>
        <v>1039.32</v>
      </c>
      <c r="CM18" s="32">
        <f t="shared" ca="1" si="6"/>
        <v>105.45</v>
      </c>
      <c r="CN18" s="32">
        <f t="shared" ca="1" si="6"/>
        <v>104.39</v>
      </c>
      <c r="CO18" s="32">
        <f t="shared" ca="1" si="6"/>
        <v>804.18</v>
      </c>
      <c r="CP18" s="32">
        <f t="shared" ca="1" si="6"/>
        <v>523.42999999999995</v>
      </c>
      <c r="CQ18" s="32">
        <f t="shared" ca="1" si="6"/>
        <v>1907.48</v>
      </c>
      <c r="CR18" s="32">
        <f t="shared" ca="1" si="6"/>
        <v>522.34</v>
      </c>
      <c r="CS18" s="32">
        <f t="shared" ca="1" si="6"/>
        <v>115.73</v>
      </c>
      <c r="CT18" s="32">
        <f t="shared" ca="1" si="6"/>
        <v>22.93</v>
      </c>
      <c r="CU18" s="32">
        <f t="shared" ca="1" si="6"/>
        <v>186.83</v>
      </c>
      <c r="CV18" s="32">
        <f t="shared" ca="1" si="6"/>
        <v>51.46</v>
      </c>
      <c r="CW18" s="31">
        <f t="shared" ca="1" si="25"/>
        <v>-302.89</v>
      </c>
      <c r="CX18" s="31">
        <f t="shared" ca="1" si="25"/>
        <v>-1633.2000000000007</v>
      </c>
      <c r="CY18" s="31">
        <f t="shared" ca="1" si="25"/>
        <v>-165.70999999999995</v>
      </c>
      <c r="CZ18" s="31">
        <f t="shared" ca="1" si="25"/>
        <v>-104.39000000000004</v>
      </c>
      <c r="DA18" s="31">
        <f t="shared" ca="1" si="25"/>
        <v>-804.1700000000003</v>
      </c>
      <c r="DB18" s="31">
        <f t="shared" ca="1" si="25"/>
        <v>2691.9400000000005</v>
      </c>
      <c r="DC18" s="31">
        <f t="shared" ca="1" si="25"/>
        <v>1634.9899999999998</v>
      </c>
      <c r="DD18" s="31">
        <f t="shared" ca="1" si="25"/>
        <v>447.72</v>
      </c>
      <c r="DE18" s="31">
        <f t="shared" ca="1" si="25"/>
        <v>99.190000000000055</v>
      </c>
      <c r="DF18" s="31">
        <f t="shared" ca="1" si="25"/>
        <v>-150.68</v>
      </c>
      <c r="DG18" s="31">
        <f t="shared" ca="1" si="25"/>
        <v>-1227.75</v>
      </c>
      <c r="DH18" s="31">
        <f t="shared" ca="1" si="25"/>
        <v>-338.17</v>
      </c>
      <c r="DI18" s="32">
        <f t="shared" ca="1" si="22"/>
        <v>-15.14</v>
      </c>
      <c r="DJ18" s="32">
        <f t="shared" ca="1" si="19"/>
        <v>-81.66</v>
      </c>
      <c r="DK18" s="32">
        <f t="shared" ca="1" si="19"/>
        <v>-8.2899999999999991</v>
      </c>
      <c r="DL18" s="32">
        <f t="shared" ca="1" si="19"/>
        <v>-5.22</v>
      </c>
      <c r="DM18" s="32">
        <f t="shared" ca="1" si="19"/>
        <v>-40.21</v>
      </c>
      <c r="DN18" s="32">
        <f t="shared" ca="1" si="19"/>
        <v>134.6</v>
      </c>
      <c r="DO18" s="32">
        <f t="shared" ca="1" si="19"/>
        <v>81.75</v>
      </c>
      <c r="DP18" s="32">
        <f t="shared" ca="1" si="19"/>
        <v>22.39</v>
      </c>
      <c r="DQ18" s="32">
        <f t="shared" ca="1" si="19"/>
        <v>4.96</v>
      </c>
      <c r="DR18" s="32">
        <f t="shared" ca="1" si="19"/>
        <v>-7.53</v>
      </c>
      <c r="DS18" s="32">
        <f t="shared" ca="1" si="19"/>
        <v>-61.39</v>
      </c>
      <c r="DT18" s="32">
        <f t="shared" ca="1" si="19"/>
        <v>-16.91</v>
      </c>
      <c r="DU18" s="31">
        <f t="shared" ca="1" si="23"/>
        <v>-56.46</v>
      </c>
      <c r="DV18" s="31">
        <f t="shared" ca="1" si="20"/>
        <v>-300.64</v>
      </c>
      <c r="DW18" s="31">
        <f t="shared" ca="1" si="20"/>
        <v>-30.15</v>
      </c>
      <c r="DX18" s="31">
        <f t="shared" ca="1" si="20"/>
        <v>-18.75</v>
      </c>
      <c r="DY18" s="31">
        <f t="shared" ca="1" si="20"/>
        <v>-142.63999999999999</v>
      </c>
      <c r="DZ18" s="31">
        <f t="shared" ca="1" si="20"/>
        <v>471.19</v>
      </c>
      <c r="EA18" s="31">
        <f t="shared" ca="1" si="20"/>
        <v>282.49</v>
      </c>
      <c r="EB18" s="31">
        <f t="shared" ca="1" si="20"/>
        <v>76.31</v>
      </c>
      <c r="EC18" s="31">
        <f t="shared" ca="1" si="20"/>
        <v>16.670000000000002</v>
      </c>
      <c r="ED18" s="31">
        <f t="shared" ca="1" si="20"/>
        <v>-24.99</v>
      </c>
      <c r="EE18" s="31">
        <f t="shared" ca="1" si="20"/>
        <v>-200.75</v>
      </c>
      <c r="EF18" s="31">
        <f t="shared" ca="1" si="20"/>
        <v>-54.53</v>
      </c>
      <c r="EG18" s="32">
        <f t="shared" ca="1" si="24"/>
        <v>-374.48999999999995</v>
      </c>
      <c r="EH18" s="32">
        <f t="shared" ca="1" si="21"/>
        <v>-2015.5000000000009</v>
      </c>
      <c r="EI18" s="32">
        <f t="shared" ca="1" si="21"/>
        <v>-204.14999999999995</v>
      </c>
      <c r="EJ18" s="32">
        <f t="shared" ca="1" si="21"/>
        <v>-128.36000000000004</v>
      </c>
      <c r="EK18" s="32">
        <f t="shared" ca="1" si="21"/>
        <v>-987.02000000000032</v>
      </c>
      <c r="EL18" s="32">
        <f t="shared" ca="1" si="21"/>
        <v>3297.7300000000005</v>
      </c>
      <c r="EM18" s="32">
        <f t="shared" ca="1" si="21"/>
        <v>1999.2299999999998</v>
      </c>
      <c r="EN18" s="32">
        <f t="shared" ca="1" si="21"/>
        <v>546.42000000000007</v>
      </c>
      <c r="EO18" s="32">
        <f t="shared" ca="1" si="21"/>
        <v>120.82000000000005</v>
      </c>
      <c r="EP18" s="32">
        <f t="shared" ca="1" si="21"/>
        <v>-183.20000000000002</v>
      </c>
      <c r="EQ18" s="32">
        <f t="shared" ca="1" si="21"/>
        <v>-1489.89</v>
      </c>
      <c r="ER18" s="32">
        <f t="shared" ca="1" si="21"/>
        <v>-409.61</v>
      </c>
    </row>
    <row r="19" spans="1:148" x14ac:dyDescent="0.25">
      <c r="A19" t="s">
        <v>458</v>
      </c>
      <c r="B19" s="1" t="s">
        <v>62</v>
      </c>
      <c r="C19" t="str">
        <f t="shared" ca="1" si="1"/>
        <v>AKE1</v>
      </c>
      <c r="D19" t="str">
        <f t="shared" ca="1" si="2"/>
        <v>McBride Lake Wind Facility</v>
      </c>
      <c r="E19" s="51">
        <v>27236.075099999998</v>
      </c>
      <c r="F19" s="51">
        <v>15468.2073</v>
      </c>
      <c r="G19" s="51">
        <v>15531.3357</v>
      </c>
      <c r="H19" s="51">
        <v>22504.059499999999</v>
      </c>
      <c r="I19" s="51">
        <v>9999.1718000000001</v>
      </c>
      <c r="J19" s="51">
        <v>10010.355</v>
      </c>
      <c r="K19" s="51">
        <v>9544.4375</v>
      </c>
      <c r="L19" s="51">
        <v>7863.6093000000001</v>
      </c>
      <c r="M19" s="51">
        <v>13776.591399999999</v>
      </c>
      <c r="N19" s="51">
        <v>23757.911</v>
      </c>
      <c r="O19" s="51">
        <v>16651.686699999998</v>
      </c>
      <c r="P19" s="51">
        <v>24929.596000000001</v>
      </c>
      <c r="Q19" s="32">
        <v>839906.59</v>
      </c>
      <c r="R19" s="32">
        <v>836292.92</v>
      </c>
      <c r="S19" s="32">
        <v>371782.54</v>
      </c>
      <c r="T19" s="32">
        <v>570893.16</v>
      </c>
      <c r="U19" s="32">
        <v>520993.37</v>
      </c>
      <c r="V19" s="32">
        <v>256838.94</v>
      </c>
      <c r="W19" s="32">
        <v>500799.42</v>
      </c>
      <c r="X19" s="32">
        <v>225224.18</v>
      </c>
      <c r="Y19" s="32">
        <v>266100.94</v>
      </c>
      <c r="Z19" s="32">
        <v>551070.16</v>
      </c>
      <c r="AA19" s="32">
        <v>429224.05</v>
      </c>
      <c r="AB19" s="32">
        <v>603018.32999999996</v>
      </c>
      <c r="AC19" s="2">
        <v>3.06</v>
      </c>
      <c r="AD19" s="2">
        <v>3.06</v>
      </c>
      <c r="AE19" s="2">
        <v>3.06</v>
      </c>
      <c r="AF19" s="2">
        <v>3.06</v>
      </c>
      <c r="AG19" s="2">
        <v>3.06</v>
      </c>
      <c r="AH19" s="2">
        <v>3.06</v>
      </c>
      <c r="AI19" s="2">
        <v>3.06</v>
      </c>
      <c r="AJ19" s="2">
        <v>3.06</v>
      </c>
      <c r="AK19" s="2">
        <v>3.06</v>
      </c>
      <c r="AL19" s="2">
        <v>3.06</v>
      </c>
      <c r="AM19" s="2">
        <v>3.06</v>
      </c>
      <c r="AN19" s="2">
        <v>3.06</v>
      </c>
      <c r="AO19" s="33">
        <v>25701.14</v>
      </c>
      <c r="AP19" s="33">
        <v>25590.560000000001</v>
      </c>
      <c r="AQ19" s="33">
        <v>11376.55</v>
      </c>
      <c r="AR19" s="33">
        <v>17469.330000000002</v>
      </c>
      <c r="AS19" s="33">
        <v>15942.4</v>
      </c>
      <c r="AT19" s="33">
        <v>7859.27</v>
      </c>
      <c r="AU19" s="33">
        <v>15324.46</v>
      </c>
      <c r="AV19" s="33">
        <v>6891.86</v>
      </c>
      <c r="AW19" s="33">
        <v>8142.69</v>
      </c>
      <c r="AX19" s="33">
        <v>16862.75</v>
      </c>
      <c r="AY19" s="33">
        <v>13134.26</v>
      </c>
      <c r="AZ19" s="33">
        <v>18452.36</v>
      </c>
      <c r="BA19" s="31">
        <f t="shared" si="3"/>
        <v>-923.9</v>
      </c>
      <c r="BB19" s="31">
        <f t="shared" si="3"/>
        <v>-919.92</v>
      </c>
      <c r="BC19" s="31">
        <f t="shared" si="3"/>
        <v>-408.96</v>
      </c>
      <c r="BD19" s="31">
        <f t="shared" si="3"/>
        <v>-856.34</v>
      </c>
      <c r="BE19" s="31">
        <f t="shared" si="3"/>
        <v>-781.49</v>
      </c>
      <c r="BF19" s="31">
        <f t="shared" si="3"/>
        <v>-385.26</v>
      </c>
      <c r="BG19" s="31">
        <f t="shared" si="3"/>
        <v>751.2</v>
      </c>
      <c r="BH19" s="31">
        <f t="shared" si="3"/>
        <v>337.84</v>
      </c>
      <c r="BI19" s="31">
        <f t="shared" si="3"/>
        <v>399.15</v>
      </c>
      <c r="BJ19" s="31">
        <f t="shared" si="3"/>
        <v>3692.17</v>
      </c>
      <c r="BK19" s="31">
        <f t="shared" si="3"/>
        <v>2875.8</v>
      </c>
      <c r="BL19" s="31">
        <f t="shared" si="3"/>
        <v>4040.22</v>
      </c>
      <c r="BM19" s="6">
        <f t="shared" ca="1" si="4"/>
        <v>2.4400000000000002E-2</v>
      </c>
      <c r="BN19" s="6">
        <f t="shared" ca="1" si="4"/>
        <v>2.4400000000000002E-2</v>
      </c>
      <c r="BO19" s="6">
        <f t="shared" ca="1" si="4"/>
        <v>2.4400000000000002E-2</v>
      </c>
      <c r="BP19" s="6">
        <f t="shared" ca="1" si="4"/>
        <v>2.4400000000000002E-2</v>
      </c>
      <c r="BQ19" s="6">
        <f t="shared" ca="1" si="4"/>
        <v>2.4400000000000002E-2</v>
      </c>
      <c r="BR19" s="6">
        <f t="shared" ca="1" si="4"/>
        <v>2.4400000000000002E-2</v>
      </c>
      <c r="BS19" s="6">
        <f t="shared" ca="1" si="4"/>
        <v>2.4400000000000002E-2</v>
      </c>
      <c r="BT19" s="6">
        <f t="shared" ca="1" si="4"/>
        <v>2.4400000000000002E-2</v>
      </c>
      <c r="BU19" s="6">
        <f t="shared" ca="1" si="4"/>
        <v>2.4400000000000002E-2</v>
      </c>
      <c r="BV19" s="6">
        <f t="shared" ca="1" si="4"/>
        <v>2.4400000000000002E-2</v>
      </c>
      <c r="BW19" s="6">
        <f t="shared" ca="1" si="4"/>
        <v>2.4400000000000002E-2</v>
      </c>
      <c r="BX19" s="6">
        <f t="shared" ca="1" si="4"/>
        <v>2.4400000000000002E-2</v>
      </c>
      <c r="BY19" s="31">
        <f t="shared" ca="1" si="5"/>
        <v>20493.72</v>
      </c>
      <c r="BZ19" s="31">
        <f t="shared" ca="1" si="5"/>
        <v>20405.55</v>
      </c>
      <c r="CA19" s="31">
        <f t="shared" ca="1" si="5"/>
        <v>9071.49</v>
      </c>
      <c r="CB19" s="31">
        <f t="shared" ca="1" si="5"/>
        <v>13929.79</v>
      </c>
      <c r="CC19" s="31">
        <f t="shared" ca="1" si="5"/>
        <v>12712.24</v>
      </c>
      <c r="CD19" s="31">
        <f t="shared" ca="1" si="5"/>
        <v>6266.87</v>
      </c>
      <c r="CE19" s="31">
        <f t="shared" ca="1" si="5"/>
        <v>12219.51</v>
      </c>
      <c r="CF19" s="31">
        <f t="shared" ca="1" si="5"/>
        <v>5495.47</v>
      </c>
      <c r="CG19" s="31">
        <f t="shared" ca="1" si="5"/>
        <v>6492.86</v>
      </c>
      <c r="CH19" s="31">
        <f t="shared" ca="1" si="5"/>
        <v>13446.11</v>
      </c>
      <c r="CI19" s="31">
        <f t="shared" ca="1" si="5"/>
        <v>10473.07</v>
      </c>
      <c r="CJ19" s="31">
        <f t="shared" ca="1" si="5"/>
        <v>14713.65</v>
      </c>
      <c r="CK19" s="32">
        <f t="shared" ca="1" si="6"/>
        <v>587.92999999999995</v>
      </c>
      <c r="CL19" s="32">
        <f t="shared" ca="1" si="6"/>
        <v>585.41</v>
      </c>
      <c r="CM19" s="32">
        <f t="shared" ca="1" si="6"/>
        <v>260.25</v>
      </c>
      <c r="CN19" s="32">
        <f t="shared" ca="1" si="6"/>
        <v>399.63</v>
      </c>
      <c r="CO19" s="32">
        <f t="shared" ca="1" si="6"/>
        <v>364.7</v>
      </c>
      <c r="CP19" s="32">
        <f t="shared" ca="1" si="6"/>
        <v>179.79</v>
      </c>
      <c r="CQ19" s="32">
        <f t="shared" ca="1" si="6"/>
        <v>350.56</v>
      </c>
      <c r="CR19" s="32">
        <f t="shared" ca="1" si="6"/>
        <v>157.66</v>
      </c>
      <c r="CS19" s="32">
        <f t="shared" ca="1" si="6"/>
        <v>186.27</v>
      </c>
      <c r="CT19" s="32">
        <f t="shared" ca="1" si="6"/>
        <v>385.75</v>
      </c>
      <c r="CU19" s="32">
        <f t="shared" ca="1" si="6"/>
        <v>300.45999999999998</v>
      </c>
      <c r="CV19" s="32">
        <f t="shared" ca="1" si="6"/>
        <v>422.11</v>
      </c>
      <c r="CW19" s="31">
        <f t="shared" ca="1" si="25"/>
        <v>-3695.5899999999979</v>
      </c>
      <c r="CX19" s="31">
        <f t="shared" ca="1" si="25"/>
        <v>-3679.6800000000021</v>
      </c>
      <c r="CY19" s="31">
        <f t="shared" ca="1" si="25"/>
        <v>-1635.8499999999995</v>
      </c>
      <c r="CZ19" s="31">
        <f t="shared" ca="1" si="25"/>
        <v>-2283.5700000000015</v>
      </c>
      <c r="DA19" s="31">
        <f t="shared" ca="1" si="25"/>
        <v>-2083.9699999999993</v>
      </c>
      <c r="DB19" s="31">
        <f t="shared" ca="1" si="25"/>
        <v>-1027.3500000000006</v>
      </c>
      <c r="DC19" s="31">
        <f t="shared" ca="1" si="25"/>
        <v>-3505.5899999999992</v>
      </c>
      <c r="DD19" s="31">
        <f t="shared" ca="1" si="25"/>
        <v>-1576.5699999999995</v>
      </c>
      <c r="DE19" s="31">
        <f t="shared" ca="1" si="25"/>
        <v>-1862.7099999999996</v>
      </c>
      <c r="DF19" s="31">
        <f t="shared" ca="1" si="25"/>
        <v>-6723.0599999999995</v>
      </c>
      <c r="DG19" s="31">
        <f t="shared" ca="1" si="25"/>
        <v>-5236.5300000000016</v>
      </c>
      <c r="DH19" s="31">
        <f t="shared" ca="1" si="25"/>
        <v>-7356.82</v>
      </c>
      <c r="DI19" s="32">
        <f t="shared" ca="1" si="22"/>
        <v>-184.78</v>
      </c>
      <c r="DJ19" s="32">
        <f t="shared" ca="1" si="19"/>
        <v>-183.98</v>
      </c>
      <c r="DK19" s="32">
        <f t="shared" ca="1" si="19"/>
        <v>-81.790000000000006</v>
      </c>
      <c r="DL19" s="32">
        <f t="shared" ca="1" si="19"/>
        <v>-114.18</v>
      </c>
      <c r="DM19" s="32">
        <f t="shared" ca="1" si="19"/>
        <v>-104.2</v>
      </c>
      <c r="DN19" s="32">
        <f t="shared" ca="1" si="19"/>
        <v>-51.37</v>
      </c>
      <c r="DO19" s="32">
        <f t="shared" ca="1" si="19"/>
        <v>-175.28</v>
      </c>
      <c r="DP19" s="32">
        <f t="shared" ca="1" si="19"/>
        <v>-78.83</v>
      </c>
      <c r="DQ19" s="32">
        <f t="shared" ca="1" si="19"/>
        <v>-93.14</v>
      </c>
      <c r="DR19" s="32">
        <f t="shared" ca="1" si="19"/>
        <v>-336.15</v>
      </c>
      <c r="DS19" s="32">
        <f t="shared" ca="1" si="19"/>
        <v>-261.83</v>
      </c>
      <c r="DT19" s="32">
        <f t="shared" ca="1" si="19"/>
        <v>-367.84</v>
      </c>
      <c r="DU19" s="31">
        <f t="shared" ca="1" si="23"/>
        <v>-688.91</v>
      </c>
      <c r="DV19" s="31">
        <f t="shared" ca="1" si="20"/>
        <v>-677.35</v>
      </c>
      <c r="DW19" s="31">
        <f t="shared" ca="1" si="20"/>
        <v>-297.67</v>
      </c>
      <c r="DX19" s="31">
        <f t="shared" ca="1" si="20"/>
        <v>-410.21</v>
      </c>
      <c r="DY19" s="31">
        <f t="shared" ca="1" si="20"/>
        <v>-369.64</v>
      </c>
      <c r="DZ19" s="31">
        <f t="shared" ca="1" si="20"/>
        <v>-179.83</v>
      </c>
      <c r="EA19" s="31">
        <f t="shared" ca="1" si="20"/>
        <v>-605.69000000000005</v>
      </c>
      <c r="EB19" s="31">
        <f t="shared" ca="1" si="20"/>
        <v>-268.70999999999998</v>
      </c>
      <c r="EC19" s="31">
        <f t="shared" ca="1" si="20"/>
        <v>-313.13</v>
      </c>
      <c r="ED19" s="31">
        <f t="shared" ca="1" si="20"/>
        <v>-1114.99</v>
      </c>
      <c r="EE19" s="31">
        <f t="shared" ca="1" si="20"/>
        <v>-856.23</v>
      </c>
      <c r="EF19" s="31">
        <f t="shared" ca="1" si="20"/>
        <v>-1186.29</v>
      </c>
      <c r="EG19" s="32">
        <f t="shared" ca="1" si="24"/>
        <v>-4569.2799999999979</v>
      </c>
      <c r="EH19" s="32">
        <f t="shared" ca="1" si="21"/>
        <v>-4541.010000000002</v>
      </c>
      <c r="EI19" s="32">
        <f t="shared" ca="1" si="21"/>
        <v>-2015.3099999999995</v>
      </c>
      <c r="EJ19" s="32">
        <f t="shared" ca="1" si="21"/>
        <v>-2807.9600000000014</v>
      </c>
      <c r="EK19" s="32">
        <f t="shared" ca="1" si="21"/>
        <v>-2557.809999999999</v>
      </c>
      <c r="EL19" s="32">
        <f t="shared" ca="1" si="21"/>
        <v>-1258.5500000000004</v>
      </c>
      <c r="EM19" s="32">
        <f t="shared" ca="1" si="21"/>
        <v>-4286.5599999999995</v>
      </c>
      <c r="EN19" s="32">
        <f t="shared" ca="1" si="21"/>
        <v>-1924.1099999999994</v>
      </c>
      <c r="EO19" s="32">
        <f t="shared" ca="1" si="21"/>
        <v>-2268.9799999999996</v>
      </c>
      <c r="EP19" s="32">
        <f t="shared" ca="1" si="21"/>
        <v>-8174.1999999999989</v>
      </c>
      <c r="EQ19" s="32">
        <f t="shared" ca="1" si="21"/>
        <v>-6354.590000000002</v>
      </c>
      <c r="ER19" s="32">
        <f t="shared" ca="1" si="21"/>
        <v>-8910.9500000000007</v>
      </c>
    </row>
    <row r="20" spans="1:148" x14ac:dyDescent="0.25">
      <c r="A20" t="s">
        <v>459</v>
      </c>
      <c r="B20" s="1" t="s">
        <v>14</v>
      </c>
      <c r="C20" t="str">
        <f t="shared" ca="1" si="1"/>
        <v>ANC1</v>
      </c>
      <c r="D20" t="str">
        <f t="shared" ca="1" si="2"/>
        <v>Alberta Newsprint</v>
      </c>
      <c r="E20" s="51">
        <v>0</v>
      </c>
      <c r="F20" s="51">
        <v>0</v>
      </c>
      <c r="G20" s="51">
        <v>0</v>
      </c>
      <c r="H20" s="51">
        <v>0</v>
      </c>
      <c r="I20" s="51">
        <v>247.75930579999999</v>
      </c>
      <c r="J20" s="51">
        <v>629.04462609999996</v>
      </c>
      <c r="K20" s="51">
        <v>1569.9057760999999</v>
      </c>
      <c r="L20" s="51">
        <v>728.12738750000005</v>
      </c>
      <c r="M20" s="51">
        <v>132.77930559999999</v>
      </c>
      <c r="N20" s="51">
        <v>216.91641290000001</v>
      </c>
      <c r="O20" s="51">
        <v>709.34695939999995</v>
      </c>
      <c r="P20" s="51">
        <v>324.08282600000001</v>
      </c>
      <c r="Q20" s="32">
        <v>0</v>
      </c>
      <c r="R20" s="32">
        <v>0</v>
      </c>
      <c r="S20" s="32">
        <v>0</v>
      </c>
      <c r="T20" s="32">
        <v>0</v>
      </c>
      <c r="U20" s="32">
        <v>158470.20000000001</v>
      </c>
      <c r="V20" s="32">
        <v>294699.58</v>
      </c>
      <c r="W20" s="32">
        <v>990104.27</v>
      </c>
      <c r="X20" s="32">
        <v>411431.49</v>
      </c>
      <c r="Y20" s="32">
        <v>3105.82</v>
      </c>
      <c r="Z20" s="32">
        <v>8541.9599999999991</v>
      </c>
      <c r="AA20" s="32">
        <v>216388.88</v>
      </c>
      <c r="AB20" s="32">
        <v>12594.12</v>
      </c>
      <c r="AC20" s="2">
        <v>0.48</v>
      </c>
      <c r="AD20" s="2">
        <v>0.48</v>
      </c>
      <c r="AE20" s="2">
        <v>0.48</v>
      </c>
      <c r="AF20" s="2">
        <v>0.48</v>
      </c>
      <c r="AG20" s="2">
        <v>0.48</v>
      </c>
      <c r="AH20" s="2">
        <v>0.48</v>
      </c>
      <c r="AI20" s="2">
        <v>0.48</v>
      </c>
      <c r="AJ20" s="2">
        <v>0.48</v>
      </c>
      <c r="AK20" s="2">
        <v>0.48</v>
      </c>
      <c r="AL20" s="2">
        <v>0.48</v>
      </c>
      <c r="AM20" s="2">
        <v>0.48</v>
      </c>
      <c r="AN20" s="2">
        <v>0.48</v>
      </c>
      <c r="AO20" s="33">
        <v>0</v>
      </c>
      <c r="AP20" s="33">
        <v>0</v>
      </c>
      <c r="AQ20" s="33">
        <v>0</v>
      </c>
      <c r="AR20" s="33">
        <v>0</v>
      </c>
      <c r="AS20" s="33">
        <v>760.66</v>
      </c>
      <c r="AT20" s="33">
        <v>1414.56</v>
      </c>
      <c r="AU20" s="33">
        <v>4752.5</v>
      </c>
      <c r="AV20" s="33">
        <v>1974.87</v>
      </c>
      <c r="AW20" s="33">
        <v>14.91</v>
      </c>
      <c r="AX20" s="33">
        <v>41</v>
      </c>
      <c r="AY20" s="33">
        <v>1038.67</v>
      </c>
      <c r="AZ20" s="33">
        <v>60.45</v>
      </c>
      <c r="BA20" s="31">
        <f t="shared" si="3"/>
        <v>0</v>
      </c>
      <c r="BB20" s="31">
        <f t="shared" si="3"/>
        <v>0</v>
      </c>
      <c r="BC20" s="31">
        <f t="shared" si="3"/>
        <v>0</v>
      </c>
      <c r="BD20" s="31">
        <f t="shared" si="3"/>
        <v>0</v>
      </c>
      <c r="BE20" s="31">
        <f t="shared" si="3"/>
        <v>-237.71</v>
      </c>
      <c r="BF20" s="31">
        <f t="shared" si="3"/>
        <v>-442.05</v>
      </c>
      <c r="BG20" s="31">
        <f t="shared" si="3"/>
        <v>1485.16</v>
      </c>
      <c r="BH20" s="31">
        <f t="shared" si="3"/>
        <v>617.15</v>
      </c>
      <c r="BI20" s="31">
        <f t="shared" si="3"/>
        <v>4.66</v>
      </c>
      <c r="BJ20" s="31">
        <f t="shared" si="3"/>
        <v>57.23</v>
      </c>
      <c r="BK20" s="31">
        <f t="shared" si="3"/>
        <v>1449.81</v>
      </c>
      <c r="BL20" s="31">
        <f t="shared" si="3"/>
        <v>84.38</v>
      </c>
      <c r="BM20" s="6">
        <f t="shared" ca="1" si="4"/>
        <v>4.7E-2</v>
      </c>
      <c r="BN20" s="6">
        <f t="shared" ca="1" si="4"/>
        <v>4.7E-2</v>
      </c>
      <c r="BO20" s="6">
        <f t="shared" ca="1" si="4"/>
        <v>4.7E-2</v>
      </c>
      <c r="BP20" s="6">
        <f t="shared" ca="1" si="4"/>
        <v>4.7E-2</v>
      </c>
      <c r="BQ20" s="6">
        <f t="shared" ca="1" si="4"/>
        <v>4.7E-2</v>
      </c>
      <c r="BR20" s="6">
        <f t="shared" ca="1" si="4"/>
        <v>4.7E-2</v>
      </c>
      <c r="BS20" s="6">
        <f t="shared" ca="1" si="4"/>
        <v>4.7E-2</v>
      </c>
      <c r="BT20" s="6">
        <f t="shared" ca="1" si="4"/>
        <v>4.7E-2</v>
      </c>
      <c r="BU20" s="6">
        <f t="shared" ca="1" si="4"/>
        <v>4.7E-2</v>
      </c>
      <c r="BV20" s="6">
        <f t="shared" ca="1" si="4"/>
        <v>4.7E-2</v>
      </c>
      <c r="BW20" s="6">
        <f t="shared" ca="1" si="4"/>
        <v>4.7E-2</v>
      </c>
      <c r="BX20" s="6">
        <f t="shared" ca="1" si="4"/>
        <v>4.7E-2</v>
      </c>
      <c r="BY20" s="31">
        <f t="shared" ca="1" si="5"/>
        <v>0</v>
      </c>
      <c r="BZ20" s="31">
        <f t="shared" ca="1" si="5"/>
        <v>0</v>
      </c>
      <c r="CA20" s="31">
        <f t="shared" ca="1" si="5"/>
        <v>0</v>
      </c>
      <c r="CB20" s="31">
        <f t="shared" ca="1" si="5"/>
        <v>0</v>
      </c>
      <c r="CC20" s="31">
        <f t="shared" ca="1" si="5"/>
        <v>7448.1</v>
      </c>
      <c r="CD20" s="31">
        <f t="shared" ca="1" si="5"/>
        <v>13850.88</v>
      </c>
      <c r="CE20" s="31">
        <f t="shared" ca="1" si="5"/>
        <v>46534.9</v>
      </c>
      <c r="CF20" s="31">
        <f t="shared" ca="1" si="5"/>
        <v>19337.28</v>
      </c>
      <c r="CG20" s="31">
        <f t="shared" ca="1" si="5"/>
        <v>145.97</v>
      </c>
      <c r="CH20" s="31">
        <f t="shared" ca="1" si="5"/>
        <v>401.47</v>
      </c>
      <c r="CI20" s="31">
        <f t="shared" ca="1" si="5"/>
        <v>10170.280000000001</v>
      </c>
      <c r="CJ20" s="31">
        <f t="shared" ca="1" si="5"/>
        <v>591.91999999999996</v>
      </c>
      <c r="CK20" s="32">
        <f t="shared" ca="1" si="6"/>
        <v>0</v>
      </c>
      <c r="CL20" s="32">
        <f t="shared" ca="1" si="6"/>
        <v>0</v>
      </c>
      <c r="CM20" s="32">
        <f t="shared" ca="1" si="6"/>
        <v>0</v>
      </c>
      <c r="CN20" s="32">
        <f t="shared" ca="1" si="6"/>
        <v>0</v>
      </c>
      <c r="CO20" s="32">
        <f t="shared" ca="1" si="6"/>
        <v>110.93</v>
      </c>
      <c r="CP20" s="32">
        <f t="shared" ca="1" si="6"/>
        <v>206.29</v>
      </c>
      <c r="CQ20" s="32">
        <f t="shared" ca="1" si="6"/>
        <v>693.07</v>
      </c>
      <c r="CR20" s="32">
        <f t="shared" ca="1" si="6"/>
        <v>288</v>
      </c>
      <c r="CS20" s="32">
        <f t="shared" ca="1" si="6"/>
        <v>2.17</v>
      </c>
      <c r="CT20" s="32">
        <f t="shared" ca="1" si="6"/>
        <v>5.98</v>
      </c>
      <c r="CU20" s="32">
        <f t="shared" ca="1" si="6"/>
        <v>151.47</v>
      </c>
      <c r="CV20" s="32">
        <f t="shared" ca="1" si="6"/>
        <v>8.82</v>
      </c>
      <c r="CW20" s="31">
        <f t="shared" ca="1" si="25"/>
        <v>0</v>
      </c>
      <c r="CX20" s="31">
        <f t="shared" ca="1" si="25"/>
        <v>0</v>
      </c>
      <c r="CY20" s="31">
        <f t="shared" ca="1" si="25"/>
        <v>0</v>
      </c>
      <c r="CZ20" s="31">
        <f t="shared" ca="1" si="25"/>
        <v>0</v>
      </c>
      <c r="DA20" s="31">
        <f t="shared" ca="1" si="25"/>
        <v>7036.0800000000008</v>
      </c>
      <c r="DB20" s="31">
        <f t="shared" ca="1" si="25"/>
        <v>13084.66</v>
      </c>
      <c r="DC20" s="31">
        <f t="shared" ca="1" si="25"/>
        <v>40990.31</v>
      </c>
      <c r="DD20" s="31">
        <f t="shared" ca="1" si="25"/>
        <v>17033.259999999998</v>
      </c>
      <c r="DE20" s="31">
        <f t="shared" ca="1" si="25"/>
        <v>128.57</v>
      </c>
      <c r="DF20" s="31">
        <f t="shared" ca="1" si="25"/>
        <v>309.22000000000003</v>
      </c>
      <c r="DG20" s="31">
        <f t="shared" ca="1" si="25"/>
        <v>7833.27</v>
      </c>
      <c r="DH20" s="31">
        <f t="shared" ca="1" si="25"/>
        <v>455.90999999999997</v>
      </c>
      <c r="DI20" s="32">
        <f t="shared" ca="1" si="22"/>
        <v>0</v>
      </c>
      <c r="DJ20" s="32">
        <f t="shared" ca="1" si="19"/>
        <v>0</v>
      </c>
      <c r="DK20" s="32">
        <f t="shared" ca="1" si="19"/>
        <v>0</v>
      </c>
      <c r="DL20" s="32">
        <f t="shared" ca="1" si="19"/>
        <v>0</v>
      </c>
      <c r="DM20" s="32">
        <f t="shared" ca="1" si="19"/>
        <v>351.8</v>
      </c>
      <c r="DN20" s="32">
        <f t="shared" ca="1" si="19"/>
        <v>654.23</v>
      </c>
      <c r="DO20" s="32">
        <f t="shared" ca="1" si="19"/>
        <v>2049.52</v>
      </c>
      <c r="DP20" s="32">
        <f t="shared" ca="1" si="19"/>
        <v>851.66</v>
      </c>
      <c r="DQ20" s="32">
        <f t="shared" ca="1" si="19"/>
        <v>6.43</v>
      </c>
      <c r="DR20" s="32">
        <f t="shared" ca="1" si="19"/>
        <v>15.46</v>
      </c>
      <c r="DS20" s="32">
        <f t="shared" ca="1" si="19"/>
        <v>391.66</v>
      </c>
      <c r="DT20" s="32">
        <f t="shared" ca="1" si="19"/>
        <v>22.8</v>
      </c>
      <c r="DU20" s="31">
        <f t="shared" ca="1" si="23"/>
        <v>0</v>
      </c>
      <c r="DV20" s="31">
        <f t="shared" ca="1" si="20"/>
        <v>0</v>
      </c>
      <c r="DW20" s="31">
        <f t="shared" ca="1" si="20"/>
        <v>0</v>
      </c>
      <c r="DX20" s="31">
        <f t="shared" ca="1" si="20"/>
        <v>0</v>
      </c>
      <c r="DY20" s="31">
        <f t="shared" ca="1" si="20"/>
        <v>1248.01</v>
      </c>
      <c r="DZ20" s="31">
        <f t="shared" ca="1" si="20"/>
        <v>2290.31</v>
      </c>
      <c r="EA20" s="31">
        <f t="shared" ca="1" si="20"/>
        <v>7082.21</v>
      </c>
      <c r="EB20" s="31">
        <f t="shared" ca="1" si="20"/>
        <v>2903.18</v>
      </c>
      <c r="EC20" s="31">
        <f t="shared" ca="1" si="20"/>
        <v>21.61</v>
      </c>
      <c r="ED20" s="31">
        <f t="shared" ca="1" si="20"/>
        <v>51.28</v>
      </c>
      <c r="EE20" s="31">
        <f t="shared" ca="1" si="20"/>
        <v>1280.82</v>
      </c>
      <c r="EF20" s="31">
        <f t="shared" ca="1" si="20"/>
        <v>73.52</v>
      </c>
      <c r="EG20" s="32">
        <f t="shared" ca="1" si="24"/>
        <v>0</v>
      </c>
      <c r="EH20" s="32">
        <f t="shared" ca="1" si="21"/>
        <v>0</v>
      </c>
      <c r="EI20" s="32">
        <f t="shared" ca="1" si="21"/>
        <v>0</v>
      </c>
      <c r="EJ20" s="32">
        <f t="shared" ca="1" si="21"/>
        <v>0</v>
      </c>
      <c r="EK20" s="32">
        <f t="shared" ca="1" si="21"/>
        <v>8635.8900000000012</v>
      </c>
      <c r="EL20" s="32">
        <f t="shared" ca="1" si="21"/>
        <v>16029.199999999999</v>
      </c>
      <c r="EM20" s="32">
        <f t="shared" ca="1" si="21"/>
        <v>50122.039999999994</v>
      </c>
      <c r="EN20" s="32">
        <f t="shared" ca="1" si="21"/>
        <v>20788.099999999999</v>
      </c>
      <c r="EO20" s="32">
        <f t="shared" ca="1" si="21"/>
        <v>156.61000000000001</v>
      </c>
      <c r="EP20" s="32">
        <f t="shared" ca="1" si="21"/>
        <v>375.96000000000004</v>
      </c>
      <c r="EQ20" s="32">
        <f t="shared" ca="1" si="21"/>
        <v>9505.75</v>
      </c>
      <c r="ER20" s="32">
        <f t="shared" ca="1" si="21"/>
        <v>552.23</v>
      </c>
    </row>
    <row r="21" spans="1:148" x14ac:dyDescent="0.25">
      <c r="A21" t="s">
        <v>460</v>
      </c>
      <c r="B21" s="1" t="s">
        <v>157</v>
      </c>
      <c r="C21" t="str">
        <f t="shared" ca="1" si="1"/>
        <v>ARD1</v>
      </c>
      <c r="D21" t="str">
        <f t="shared" ca="1" si="2"/>
        <v>Ardenville Wind Facility</v>
      </c>
      <c r="E21" s="51">
        <v>21412.864300000001</v>
      </c>
      <c r="F21" s="51">
        <v>12846.2839</v>
      </c>
      <c r="G21" s="51">
        <v>12061.432199999999</v>
      </c>
      <c r="H21" s="51">
        <v>19589.830699999999</v>
      </c>
      <c r="I21" s="51">
        <v>10324.4102</v>
      </c>
      <c r="J21" s="51">
        <v>10253.415300000001</v>
      </c>
      <c r="K21" s="51">
        <v>8688.9635999999991</v>
      </c>
      <c r="L21" s="51">
        <v>9127.2600999999995</v>
      </c>
      <c r="M21" s="51">
        <v>14761.816699999999</v>
      </c>
      <c r="N21" s="51">
        <v>21516.144</v>
      </c>
      <c r="O21" s="51">
        <v>17512.255799999999</v>
      </c>
      <c r="P21" s="51">
        <v>23375.3577</v>
      </c>
      <c r="Q21" s="32">
        <v>641647.92000000004</v>
      </c>
      <c r="R21" s="32">
        <v>772785.41</v>
      </c>
      <c r="S21" s="32">
        <v>298959.33</v>
      </c>
      <c r="T21" s="32">
        <v>496137.06</v>
      </c>
      <c r="U21" s="32">
        <v>487336.23</v>
      </c>
      <c r="V21" s="32">
        <v>272493.24</v>
      </c>
      <c r="W21" s="32">
        <v>439449.18</v>
      </c>
      <c r="X21" s="32">
        <v>272590.06</v>
      </c>
      <c r="Y21" s="32">
        <v>291809.15999999997</v>
      </c>
      <c r="Z21" s="32">
        <v>503595.35</v>
      </c>
      <c r="AA21" s="32">
        <v>462275.17</v>
      </c>
      <c r="AB21" s="32">
        <v>570844.47</v>
      </c>
      <c r="AC21" s="2">
        <v>4.3099999999999996</v>
      </c>
      <c r="AD21" s="2">
        <v>4.3099999999999996</v>
      </c>
      <c r="AE21" s="2">
        <v>4.3099999999999996</v>
      </c>
      <c r="AF21" s="2">
        <v>4.3099999999999996</v>
      </c>
      <c r="AG21" s="2">
        <v>4.3099999999999996</v>
      </c>
      <c r="AH21" s="2">
        <v>4.3099999999999996</v>
      </c>
      <c r="AI21" s="2">
        <v>4.3099999999999996</v>
      </c>
      <c r="AJ21" s="2">
        <v>4.3099999999999996</v>
      </c>
      <c r="AK21" s="2">
        <v>4.3099999999999996</v>
      </c>
      <c r="AL21" s="2">
        <v>4.3099999999999996</v>
      </c>
      <c r="AM21" s="2">
        <v>4.3099999999999996</v>
      </c>
      <c r="AN21" s="2">
        <v>4.3099999999999996</v>
      </c>
      <c r="AO21" s="33">
        <v>27655.03</v>
      </c>
      <c r="AP21" s="33">
        <v>33307.050000000003</v>
      </c>
      <c r="AQ21" s="33">
        <v>12885.15</v>
      </c>
      <c r="AR21" s="33">
        <v>21383.51</v>
      </c>
      <c r="AS21" s="33">
        <v>21004.19</v>
      </c>
      <c r="AT21" s="33">
        <v>11744.46</v>
      </c>
      <c r="AU21" s="33">
        <v>18940.259999999998</v>
      </c>
      <c r="AV21" s="33">
        <v>11748.63</v>
      </c>
      <c r="AW21" s="33">
        <v>12576.97</v>
      </c>
      <c r="AX21" s="33">
        <v>21704.959999999999</v>
      </c>
      <c r="AY21" s="33">
        <v>19924.060000000001</v>
      </c>
      <c r="AZ21" s="33">
        <v>24603.4</v>
      </c>
      <c r="BA21" s="31">
        <f t="shared" ref="BA21:BL86" si="26">ROUND(Q21*BA$3,2)</f>
        <v>-705.81</v>
      </c>
      <c r="BB21" s="31">
        <f t="shared" si="26"/>
        <v>-850.06</v>
      </c>
      <c r="BC21" s="31">
        <f t="shared" si="26"/>
        <v>-328.86</v>
      </c>
      <c r="BD21" s="31">
        <f t="shared" si="26"/>
        <v>-744.21</v>
      </c>
      <c r="BE21" s="31">
        <f t="shared" si="26"/>
        <v>-731</v>
      </c>
      <c r="BF21" s="31">
        <f t="shared" si="26"/>
        <v>-408.74</v>
      </c>
      <c r="BG21" s="31">
        <f t="shared" si="26"/>
        <v>659.17</v>
      </c>
      <c r="BH21" s="31">
        <f t="shared" si="26"/>
        <v>408.89</v>
      </c>
      <c r="BI21" s="31">
        <f t="shared" si="26"/>
        <v>437.71</v>
      </c>
      <c r="BJ21" s="31">
        <f t="shared" si="26"/>
        <v>3374.09</v>
      </c>
      <c r="BK21" s="31">
        <f t="shared" si="26"/>
        <v>3097.24</v>
      </c>
      <c r="BL21" s="31">
        <f t="shared" si="26"/>
        <v>3824.66</v>
      </c>
      <c r="BM21" s="6">
        <f t="shared" ref="BM21:BX43" ca="1" si="27">VLOOKUP($C21,LossFactorLookup,3,FALSE)</f>
        <v>4.8599999999999997E-2</v>
      </c>
      <c r="BN21" s="6">
        <f t="shared" ca="1" si="27"/>
        <v>4.8599999999999997E-2</v>
      </c>
      <c r="BO21" s="6">
        <f t="shared" ca="1" si="27"/>
        <v>4.8599999999999997E-2</v>
      </c>
      <c r="BP21" s="6">
        <f t="shared" ca="1" si="27"/>
        <v>4.8599999999999997E-2</v>
      </c>
      <c r="BQ21" s="6">
        <f t="shared" ca="1" si="27"/>
        <v>4.8599999999999997E-2</v>
      </c>
      <c r="BR21" s="6">
        <f t="shared" ca="1" si="27"/>
        <v>4.8599999999999997E-2</v>
      </c>
      <c r="BS21" s="6">
        <f t="shared" ca="1" si="27"/>
        <v>4.8599999999999997E-2</v>
      </c>
      <c r="BT21" s="6">
        <f t="shared" ca="1" si="27"/>
        <v>4.8599999999999997E-2</v>
      </c>
      <c r="BU21" s="6">
        <f t="shared" ca="1" si="27"/>
        <v>4.8599999999999997E-2</v>
      </c>
      <c r="BV21" s="6">
        <f t="shared" ca="1" si="27"/>
        <v>4.8599999999999997E-2</v>
      </c>
      <c r="BW21" s="6">
        <f t="shared" ca="1" si="27"/>
        <v>4.8599999999999997E-2</v>
      </c>
      <c r="BX21" s="6">
        <f t="shared" ca="1" si="27"/>
        <v>4.8599999999999997E-2</v>
      </c>
      <c r="BY21" s="31">
        <f t="shared" ca="1" si="5"/>
        <v>31184.09</v>
      </c>
      <c r="BZ21" s="31">
        <f t="shared" ca="1" si="5"/>
        <v>37557.370000000003</v>
      </c>
      <c r="CA21" s="31">
        <f t="shared" ca="1" si="5"/>
        <v>14529.42</v>
      </c>
      <c r="CB21" s="31">
        <f t="shared" ca="1" si="5"/>
        <v>24112.26</v>
      </c>
      <c r="CC21" s="31">
        <f t="shared" ca="1" si="5"/>
        <v>23684.54</v>
      </c>
      <c r="CD21" s="31">
        <f t="shared" ca="1" si="5"/>
        <v>13243.17</v>
      </c>
      <c r="CE21" s="31">
        <f t="shared" ca="1" si="5"/>
        <v>21357.23</v>
      </c>
      <c r="CF21" s="31">
        <f t="shared" ca="1" si="5"/>
        <v>13247.88</v>
      </c>
      <c r="CG21" s="31">
        <f t="shared" ca="1" si="5"/>
        <v>14181.93</v>
      </c>
      <c r="CH21" s="31">
        <f t="shared" ca="1" si="5"/>
        <v>24474.73</v>
      </c>
      <c r="CI21" s="31">
        <f t="shared" ca="1" si="5"/>
        <v>22466.57</v>
      </c>
      <c r="CJ21" s="31">
        <f t="shared" ca="1" si="5"/>
        <v>27743.040000000001</v>
      </c>
      <c r="CK21" s="32">
        <f t="shared" ref="CK21:CV86" ca="1" si="28">ROUND(Q21*$CV$3,2)</f>
        <v>449.15</v>
      </c>
      <c r="CL21" s="32">
        <f t="shared" ca="1" si="28"/>
        <v>540.95000000000005</v>
      </c>
      <c r="CM21" s="32">
        <f t="shared" ca="1" si="28"/>
        <v>209.27</v>
      </c>
      <c r="CN21" s="32">
        <f t="shared" ca="1" si="28"/>
        <v>347.3</v>
      </c>
      <c r="CO21" s="32">
        <f t="shared" ca="1" si="28"/>
        <v>341.14</v>
      </c>
      <c r="CP21" s="32">
        <f t="shared" ca="1" si="28"/>
        <v>190.75</v>
      </c>
      <c r="CQ21" s="32">
        <f t="shared" ca="1" si="28"/>
        <v>307.61</v>
      </c>
      <c r="CR21" s="32">
        <f t="shared" ca="1" si="28"/>
        <v>190.81</v>
      </c>
      <c r="CS21" s="32">
        <f t="shared" ca="1" si="28"/>
        <v>204.27</v>
      </c>
      <c r="CT21" s="32">
        <f t="shared" ca="1" si="28"/>
        <v>352.52</v>
      </c>
      <c r="CU21" s="32">
        <f t="shared" ca="1" si="28"/>
        <v>323.58999999999997</v>
      </c>
      <c r="CV21" s="32">
        <f t="shared" ca="1" si="28"/>
        <v>399.59</v>
      </c>
      <c r="CW21" s="31">
        <f t="shared" ca="1" si="25"/>
        <v>4684.0200000000023</v>
      </c>
      <c r="CX21" s="31">
        <f t="shared" ca="1" si="25"/>
        <v>5641.3299999999963</v>
      </c>
      <c r="CY21" s="31">
        <f t="shared" ca="1" si="25"/>
        <v>2182.400000000001</v>
      </c>
      <c r="CZ21" s="31">
        <f t="shared" ca="1" si="25"/>
        <v>3820.2599999999993</v>
      </c>
      <c r="DA21" s="31">
        <f t="shared" ca="1" si="25"/>
        <v>3752.4900000000016</v>
      </c>
      <c r="DB21" s="31">
        <f t="shared" ca="1" si="25"/>
        <v>2098.2000000000007</v>
      </c>
      <c r="DC21" s="31">
        <f t="shared" ca="1" si="25"/>
        <v>2065.4100000000017</v>
      </c>
      <c r="DD21" s="31">
        <f t="shared" ca="1" si="25"/>
        <v>1281.1699999999996</v>
      </c>
      <c r="DE21" s="31">
        <f t="shared" ca="1" si="25"/>
        <v>1371.5200000000013</v>
      </c>
      <c r="DF21" s="31">
        <f t="shared" ca="1" si="25"/>
        <v>-251.79999999999927</v>
      </c>
      <c r="DG21" s="31">
        <f t="shared" ca="1" si="25"/>
        <v>-231.14000000000124</v>
      </c>
      <c r="DH21" s="31">
        <f t="shared" ca="1" si="25"/>
        <v>-285.43000000000029</v>
      </c>
      <c r="DI21" s="32">
        <f t="shared" ca="1" si="22"/>
        <v>234.2</v>
      </c>
      <c r="DJ21" s="32">
        <f t="shared" ca="1" si="22"/>
        <v>282.07</v>
      </c>
      <c r="DK21" s="32">
        <f t="shared" ca="1" si="22"/>
        <v>109.12</v>
      </c>
      <c r="DL21" s="32">
        <f t="shared" ca="1" si="22"/>
        <v>191.01</v>
      </c>
      <c r="DM21" s="32">
        <f t="shared" ca="1" si="22"/>
        <v>187.62</v>
      </c>
      <c r="DN21" s="32">
        <f t="shared" ca="1" si="22"/>
        <v>104.91</v>
      </c>
      <c r="DO21" s="32">
        <f t="shared" ca="1" si="22"/>
        <v>103.27</v>
      </c>
      <c r="DP21" s="32">
        <f t="shared" ca="1" si="22"/>
        <v>64.06</v>
      </c>
      <c r="DQ21" s="32">
        <f t="shared" ca="1" si="22"/>
        <v>68.58</v>
      </c>
      <c r="DR21" s="32">
        <f t="shared" ca="1" si="22"/>
        <v>-12.59</v>
      </c>
      <c r="DS21" s="32">
        <f t="shared" ca="1" si="22"/>
        <v>-11.56</v>
      </c>
      <c r="DT21" s="32">
        <f t="shared" ca="1" si="22"/>
        <v>-14.27</v>
      </c>
      <c r="DU21" s="31">
        <f t="shared" ca="1" si="23"/>
        <v>873.17</v>
      </c>
      <c r="DV21" s="31">
        <f t="shared" ca="1" si="23"/>
        <v>1038.45</v>
      </c>
      <c r="DW21" s="31">
        <f t="shared" ca="1" si="23"/>
        <v>397.13</v>
      </c>
      <c r="DX21" s="31">
        <f t="shared" ca="1" si="23"/>
        <v>686.25</v>
      </c>
      <c r="DY21" s="31">
        <f t="shared" ca="1" si="23"/>
        <v>665.59</v>
      </c>
      <c r="DZ21" s="31">
        <f t="shared" ca="1" si="23"/>
        <v>367.26</v>
      </c>
      <c r="EA21" s="31">
        <f t="shared" ca="1" si="23"/>
        <v>356.86</v>
      </c>
      <c r="EB21" s="31">
        <f t="shared" ca="1" si="23"/>
        <v>218.37</v>
      </c>
      <c r="EC21" s="31">
        <f t="shared" ca="1" si="23"/>
        <v>230.56</v>
      </c>
      <c r="ED21" s="31">
        <f t="shared" ca="1" si="23"/>
        <v>-41.76</v>
      </c>
      <c r="EE21" s="31">
        <f t="shared" ca="1" si="23"/>
        <v>-37.79</v>
      </c>
      <c r="EF21" s="31">
        <f t="shared" ca="1" si="23"/>
        <v>-46.03</v>
      </c>
      <c r="EG21" s="32">
        <f t="shared" ca="1" si="24"/>
        <v>5791.3900000000021</v>
      </c>
      <c r="EH21" s="32">
        <f t="shared" ca="1" si="24"/>
        <v>6961.8499999999958</v>
      </c>
      <c r="EI21" s="32">
        <f t="shared" ca="1" si="24"/>
        <v>2688.650000000001</v>
      </c>
      <c r="EJ21" s="32">
        <f t="shared" ca="1" si="24"/>
        <v>4697.5199999999995</v>
      </c>
      <c r="EK21" s="32">
        <f t="shared" ca="1" si="24"/>
        <v>4605.7000000000016</v>
      </c>
      <c r="EL21" s="32">
        <f t="shared" ca="1" si="24"/>
        <v>2570.3700000000008</v>
      </c>
      <c r="EM21" s="32">
        <f t="shared" ca="1" si="24"/>
        <v>2525.5400000000018</v>
      </c>
      <c r="EN21" s="32">
        <f t="shared" ca="1" si="24"/>
        <v>1563.5999999999995</v>
      </c>
      <c r="EO21" s="32">
        <f t="shared" ca="1" si="24"/>
        <v>1670.6600000000012</v>
      </c>
      <c r="EP21" s="32">
        <f t="shared" ca="1" si="24"/>
        <v>-306.14999999999924</v>
      </c>
      <c r="EQ21" s="32">
        <f t="shared" ca="1" si="24"/>
        <v>-280.49000000000126</v>
      </c>
      <c r="ER21" s="32">
        <f t="shared" ca="1" si="24"/>
        <v>-345.73000000000025</v>
      </c>
    </row>
    <row r="22" spans="1:148" x14ac:dyDescent="0.25">
      <c r="A22" t="s">
        <v>461</v>
      </c>
      <c r="B22" s="1" t="s">
        <v>122</v>
      </c>
      <c r="C22" t="str">
        <f t="shared" ca="1" si="1"/>
        <v>BAR</v>
      </c>
      <c r="D22" t="str">
        <f t="shared" ca="1" si="2"/>
        <v>Barrier Hydro Facility</v>
      </c>
      <c r="E22" s="51">
        <v>0</v>
      </c>
      <c r="F22" s="51">
        <v>0</v>
      </c>
      <c r="G22" s="51">
        <v>0</v>
      </c>
      <c r="H22" s="51">
        <v>0</v>
      </c>
      <c r="I22" s="51">
        <v>371.814707</v>
      </c>
      <c r="J22" s="51">
        <v>6089.0361040999996</v>
      </c>
      <c r="K22" s="51">
        <v>3652.8370771999998</v>
      </c>
      <c r="L22" s="51">
        <v>2747.0155666999999</v>
      </c>
      <c r="M22" s="51">
        <v>2734.782678</v>
      </c>
      <c r="N22" s="51">
        <v>2758.6622099000001</v>
      </c>
      <c r="O22" s="51">
        <v>1950.2236544</v>
      </c>
      <c r="P22" s="51">
        <v>937.94567629999995</v>
      </c>
      <c r="Q22" s="32">
        <v>0</v>
      </c>
      <c r="R22" s="32">
        <v>0</v>
      </c>
      <c r="S22" s="32">
        <v>0</v>
      </c>
      <c r="T22" s="32">
        <v>0</v>
      </c>
      <c r="U22" s="32">
        <v>8070.9</v>
      </c>
      <c r="V22" s="32">
        <v>257813.47</v>
      </c>
      <c r="W22" s="32">
        <v>741175.01</v>
      </c>
      <c r="X22" s="32">
        <v>199764.53</v>
      </c>
      <c r="Y22" s="32">
        <v>79386.320000000007</v>
      </c>
      <c r="Z22" s="32">
        <v>80405.440000000002</v>
      </c>
      <c r="AA22" s="32">
        <v>125780.29</v>
      </c>
      <c r="AB22" s="32">
        <v>31823.919999999998</v>
      </c>
      <c r="AC22" s="2">
        <v>0.16</v>
      </c>
      <c r="AD22" s="2">
        <v>0.16</v>
      </c>
      <c r="AE22" s="2">
        <v>0.16</v>
      </c>
      <c r="AF22" s="2">
        <v>0.16</v>
      </c>
      <c r="AG22" s="2">
        <v>0.16</v>
      </c>
      <c r="AH22" s="2">
        <v>0.16</v>
      </c>
      <c r="AI22" s="2">
        <v>0.16</v>
      </c>
      <c r="AJ22" s="2">
        <v>0.16</v>
      </c>
      <c r="AK22" s="2">
        <v>0.16</v>
      </c>
      <c r="AL22" s="2">
        <v>0.16</v>
      </c>
      <c r="AM22" s="2">
        <v>0.16</v>
      </c>
      <c r="AN22" s="2">
        <v>0.16</v>
      </c>
      <c r="AO22" s="33">
        <v>0</v>
      </c>
      <c r="AP22" s="33">
        <v>0</v>
      </c>
      <c r="AQ22" s="33">
        <v>0</v>
      </c>
      <c r="AR22" s="33">
        <v>0</v>
      </c>
      <c r="AS22" s="33">
        <v>12.91</v>
      </c>
      <c r="AT22" s="33">
        <v>412.5</v>
      </c>
      <c r="AU22" s="33">
        <v>1185.8800000000001</v>
      </c>
      <c r="AV22" s="33">
        <v>319.62</v>
      </c>
      <c r="AW22" s="33">
        <v>127.02</v>
      </c>
      <c r="AX22" s="33">
        <v>128.65</v>
      </c>
      <c r="AY22" s="33">
        <v>201.25</v>
      </c>
      <c r="AZ22" s="33">
        <v>50.92</v>
      </c>
      <c r="BA22" s="31">
        <f t="shared" si="26"/>
        <v>0</v>
      </c>
      <c r="BB22" s="31">
        <f t="shared" si="26"/>
        <v>0</v>
      </c>
      <c r="BC22" s="31">
        <f t="shared" si="26"/>
        <v>0</v>
      </c>
      <c r="BD22" s="31">
        <f t="shared" si="26"/>
        <v>0</v>
      </c>
      <c r="BE22" s="31">
        <f t="shared" si="26"/>
        <v>-12.11</v>
      </c>
      <c r="BF22" s="31">
        <f t="shared" si="26"/>
        <v>-386.72</v>
      </c>
      <c r="BG22" s="31">
        <f t="shared" si="26"/>
        <v>1111.76</v>
      </c>
      <c r="BH22" s="31">
        <f t="shared" si="26"/>
        <v>299.64999999999998</v>
      </c>
      <c r="BI22" s="31">
        <f t="shared" si="26"/>
        <v>119.08</v>
      </c>
      <c r="BJ22" s="31">
        <f t="shared" si="26"/>
        <v>538.72</v>
      </c>
      <c r="BK22" s="31">
        <f t="shared" si="26"/>
        <v>842.73</v>
      </c>
      <c r="BL22" s="31">
        <f t="shared" si="26"/>
        <v>213.22</v>
      </c>
      <c r="BM22" s="6">
        <f t="shared" ca="1" si="27"/>
        <v>-2.9899999999999999E-2</v>
      </c>
      <c r="BN22" s="6">
        <f t="shared" ca="1" si="27"/>
        <v>-2.9899999999999999E-2</v>
      </c>
      <c r="BO22" s="6">
        <f t="shared" ca="1" si="27"/>
        <v>-2.9899999999999999E-2</v>
      </c>
      <c r="BP22" s="6">
        <f t="shared" ca="1" si="27"/>
        <v>-2.9899999999999999E-2</v>
      </c>
      <c r="BQ22" s="6">
        <f t="shared" ca="1" si="27"/>
        <v>-2.9899999999999999E-2</v>
      </c>
      <c r="BR22" s="6">
        <f t="shared" ca="1" si="27"/>
        <v>-2.9899999999999999E-2</v>
      </c>
      <c r="BS22" s="6">
        <f t="shared" ca="1" si="27"/>
        <v>-2.9899999999999999E-2</v>
      </c>
      <c r="BT22" s="6">
        <f t="shared" ca="1" si="27"/>
        <v>-2.9899999999999999E-2</v>
      </c>
      <c r="BU22" s="6">
        <f t="shared" ca="1" si="27"/>
        <v>-2.9899999999999999E-2</v>
      </c>
      <c r="BV22" s="6">
        <f t="shared" ca="1" si="27"/>
        <v>-2.9899999999999999E-2</v>
      </c>
      <c r="BW22" s="6">
        <f t="shared" ca="1" si="27"/>
        <v>-2.9899999999999999E-2</v>
      </c>
      <c r="BX22" s="6">
        <f t="shared" ca="1" si="27"/>
        <v>-2.9899999999999999E-2</v>
      </c>
      <c r="BY22" s="31">
        <f t="shared" ca="1" si="5"/>
        <v>0</v>
      </c>
      <c r="BZ22" s="31">
        <f t="shared" ca="1" si="5"/>
        <v>0</v>
      </c>
      <c r="CA22" s="31">
        <f t="shared" ca="1" si="5"/>
        <v>0</v>
      </c>
      <c r="CB22" s="31">
        <f t="shared" ca="1" si="5"/>
        <v>0</v>
      </c>
      <c r="CC22" s="31">
        <f t="shared" ca="1" si="5"/>
        <v>-241.32</v>
      </c>
      <c r="CD22" s="31">
        <f t="shared" ca="1" si="5"/>
        <v>-7708.62</v>
      </c>
      <c r="CE22" s="31">
        <f t="shared" ca="1" si="5"/>
        <v>-22161.13</v>
      </c>
      <c r="CF22" s="31">
        <f t="shared" ca="1" si="5"/>
        <v>-5972.96</v>
      </c>
      <c r="CG22" s="31">
        <f t="shared" ca="1" si="5"/>
        <v>-2373.65</v>
      </c>
      <c r="CH22" s="31">
        <f t="shared" ca="1" si="5"/>
        <v>-2404.12</v>
      </c>
      <c r="CI22" s="31">
        <f t="shared" ca="1" si="5"/>
        <v>-3760.83</v>
      </c>
      <c r="CJ22" s="31">
        <f t="shared" ca="1" si="5"/>
        <v>-951.54</v>
      </c>
      <c r="CK22" s="32">
        <f t="shared" ca="1" si="28"/>
        <v>0</v>
      </c>
      <c r="CL22" s="32">
        <f t="shared" ca="1" si="28"/>
        <v>0</v>
      </c>
      <c r="CM22" s="32">
        <f t="shared" ca="1" si="28"/>
        <v>0</v>
      </c>
      <c r="CN22" s="32">
        <f t="shared" ca="1" si="28"/>
        <v>0</v>
      </c>
      <c r="CO22" s="32">
        <f t="shared" ca="1" si="28"/>
        <v>5.65</v>
      </c>
      <c r="CP22" s="32">
        <f t="shared" ca="1" si="28"/>
        <v>180.47</v>
      </c>
      <c r="CQ22" s="32">
        <f t="shared" ca="1" si="28"/>
        <v>518.82000000000005</v>
      </c>
      <c r="CR22" s="32">
        <f t="shared" ca="1" si="28"/>
        <v>139.84</v>
      </c>
      <c r="CS22" s="32">
        <f t="shared" ca="1" si="28"/>
        <v>55.57</v>
      </c>
      <c r="CT22" s="32">
        <f t="shared" ca="1" si="28"/>
        <v>56.28</v>
      </c>
      <c r="CU22" s="32">
        <f t="shared" ca="1" si="28"/>
        <v>88.05</v>
      </c>
      <c r="CV22" s="32">
        <f t="shared" ca="1" si="28"/>
        <v>22.28</v>
      </c>
      <c r="CW22" s="31">
        <f t="shared" ca="1" si="25"/>
        <v>0</v>
      </c>
      <c r="CX22" s="31">
        <f t="shared" ca="1" si="25"/>
        <v>0</v>
      </c>
      <c r="CY22" s="31">
        <f t="shared" ca="1" si="25"/>
        <v>0</v>
      </c>
      <c r="CZ22" s="31">
        <f t="shared" ca="1" si="25"/>
        <v>0</v>
      </c>
      <c r="DA22" s="31">
        <f t="shared" ca="1" si="25"/>
        <v>-236.46999999999997</v>
      </c>
      <c r="DB22" s="31">
        <f t="shared" ca="1" si="25"/>
        <v>-7553.9299999999994</v>
      </c>
      <c r="DC22" s="31">
        <f t="shared" ca="1" si="25"/>
        <v>-23939.95</v>
      </c>
      <c r="DD22" s="31">
        <f t="shared" ca="1" si="25"/>
        <v>-6452.3899999999994</v>
      </c>
      <c r="DE22" s="31">
        <f t="shared" ca="1" si="25"/>
        <v>-2564.1799999999998</v>
      </c>
      <c r="DF22" s="31">
        <f t="shared" ca="1" si="25"/>
        <v>-3015.21</v>
      </c>
      <c r="DG22" s="31">
        <f t="shared" ca="1" si="25"/>
        <v>-4716.76</v>
      </c>
      <c r="DH22" s="31">
        <f t="shared" ca="1" si="25"/>
        <v>-1193.3999999999999</v>
      </c>
      <c r="DI22" s="32">
        <f t="shared" ca="1" si="22"/>
        <v>0</v>
      </c>
      <c r="DJ22" s="32">
        <f t="shared" ca="1" si="22"/>
        <v>0</v>
      </c>
      <c r="DK22" s="32">
        <f t="shared" ca="1" si="22"/>
        <v>0</v>
      </c>
      <c r="DL22" s="32">
        <f t="shared" ca="1" si="22"/>
        <v>0</v>
      </c>
      <c r="DM22" s="32">
        <f t="shared" ca="1" si="22"/>
        <v>-11.82</v>
      </c>
      <c r="DN22" s="32">
        <f t="shared" ca="1" si="22"/>
        <v>-377.7</v>
      </c>
      <c r="DO22" s="32">
        <f t="shared" ca="1" si="22"/>
        <v>-1197</v>
      </c>
      <c r="DP22" s="32">
        <f t="shared" ca="1" si="22"/>
        <v>-322.62</v>
      </c>
      <c r="DQ22" s="32">
        <f t="shared" ca="1" si="22"/>
        <v>-128.21</v>
      </c>
      <c r="DR22" s="32">
        <f t="shared" ca="1" si="22"/>
        <v>-150.76</v>
      </c>
      <c r="DS22" s="32">
        <f t="shared" ca="1" si="22"/>
        <v>-235.84</v>
      </c>
      <c r="DT22" s="32">
        <f t="shared" ca="1" si="22"/>
        <v>-59.67</v>
      </c>
      <c r="DU22" s="31">
        <f t="shared" ca="1" si="23"/>
        <v>0</v>
      </c>
      <c r="DV22" s="31">
        <f t="shared" ca="1" si="23"/>
        <v>0</v>
      </c>
      <c r="DW22" s="31">
        <f t="shared" ca="1" si="23"/>
        <v>0</v>
      </c>
      <c r="DX22" s="31">
        <f t="shared" ca="1" si="23"/>
        <v>0</v>
      </c>
      <c r="DY22" s="31">
        <f t="shared" ca="1" si="23"/>
        <v>-41.94</v>
      </c>
      <c r="DZ22" s="31">
        <f t="shared" ca="1" si="23"/>
        <v>-1322.22</v>
      </c>
      <c r="EA22" s="31">
        <f t="shared" ca="1" si="23"/>
        <v>-4136.29</v>
      </c>
      <c r="EB22" s="31">
        <f t="shared" ca="1" si="23"/>
        <v>-1099.76</v>
      </c>
      <c r="EC22" s="31">
        <f t="shared" ca="1" si="23"/>
        <v>-431.05</v>
      </c>
      <c r="ED22" s="31">
        <f t="shared" ca="1" si="23"/>
        <v>-500.06</v>
      </c>
      <c r="EE22" s="31">
        <f t="shared" ca="1" si="23"/>
        <v>-771.24</v>
      </c>
      <c r="EF22" s="31">
        <f t="shared" ca="1" si="23"/>
        <v>-192.44</v>
      </c>
      <c r="EG22" s="32">
        <f t="shared" ca="1" si="24"/>
        <v>0</v>
      </c>
      <c r="EH22" s="32">
        <f t="shared" ca="1" si="24"/>
        <v>0</v>
      </c>
      <c r="EI22" s="32">
        <f t="shared" ca="1" si="24"/>
        <v>0</v>
      </c>
      <c r="EJ22" s="32">
        <f t="shared" ca="1" si="24"/>
        <v>0</v>
      </c>
      <c r="EK22" s="32">
        <f t="shared" ca="1" si="24"/>
        <v>-290.22999999999996</v>
      </c>
      <c r="EL22" s="32">
        <f t="shared" ca="1" si="24"/>
        <v>-9253.8499999999985</v>
      </c>
      <c r="EM22" s="32">
        <f t="shared" ca="1" si="24"/>
        <v>-29273.24</v>
      </c>
      <c r="EN22" s="32">
        <f t="shared" ca="1" si="24"/>
        <v>-7874.7699999999995</v>
      </c>
      <c r="EO22" s="32">
        <f t="shared" ca="1" si="24"/>
        <v>-3123.44</v>
      </c>
      <c r="EP22" s="32">
        <f t="shared" ca="1" si="24"/>
        <v>-3666.03</v>
      </c>
      <c r="EQ22" s="32">
        <f t="shared" ca="1" si="24"/>
        <v>-5723.84</v>
      </c>
      <c r="ER22" s="32">
        <f t="shared" ca="1" si="24"/>
        <v>-1445.51</v>
      </c>
    </row>
    <row r="23" spans="1:148" x14ac:dyDescent="0.25">
      <c r="A23" t="s">
        <v>462</v>
      </c>
      <c r="B23" s="1" t="s">
        <v>138</v>
      </c>
      <c r="C23" t="str">
        <f t="shared" ca="1" si="1"/>
        <v>BCR2</v>
      </c>
      <c r="D23" t="str">
        <f t="shared" ca="1" si="2"/>
        <v>Bear Creek #2</v>
      </c>
      <c r="E23" s="51">
        <v>12014.949022999999</v>
      </c>
      <c r="F23" s="51">
        <v>12001.9748201</v>
      </c>
      <c r="G23" s="51">
        <v>9582.8387000000002</v>
      </c>
      <c r="H23" s="51">
        <v>3412.9516721999998</v>
      </c>
      <c r="I23" s="51">
        <v>15134.2439106</v>
      </c>
      <c r="J23" s="51">
        <v>13663.033932099999</v>
      </c>
      <c r="K23" s="51">
        <v>13407.730698400001</v>
      </c>
      <c r="L23" s="51">
        <v>13757.128726499999</v>
      </c>
      <c r="M23" s="51">
        <v>6895.0962720999996</v>
      </c>
      <c r="N23" s="51">
        <v>12210.6236644</v>
      </c>
      <c r="O23" s="51">
        <v>11638.343781600001</v>
      </c>
      <c r="P23" s="51">
        <v>12046.3782672</v>
      </c>
      <c r="Q23" s="32">
        <v>567316.07999999996</v>
      </c>
      <c r="R23" s="32">
        <v>1391887.92</v>
      </c>
      <c r="S23" s="32">
        <v>463568</v>
      </c>
      <c r="T23" s="32">
        <v>114691.44</v>
      </c>
      <c r="U23" s="32">
        <v>994435.94</v>
      </c>
      <c r="V23" s="32">
        <v>612865.62</v>
      </c>
      <c r="W23" s="32">
        <v>1974215.79</v>
      </c>
      <c r="X23" s="32">
        <v>758092.75</v>
      </c>
      <c r="Y23" s="32">
        <v>139391.64000000001</v>
      </c>
      <c r="Z23" s="32">
        <v>328275.87</v>
      </c>
      <c r="AA23" s="32">
        <v>453962.42</v>
      </c>
      <c r="AB23" s="32">
        <v>322200.90000000002</v>
      </c>
      <c r="AC23" s="2">
        <v>-5.65</v>
      </c>
      <c r="AD23" s="2">
        <v>-5.65</v>
      </c>
      <c r="AE23" s="2">
        <v>-5.65</v>
      </c>
      <c r="AF23" s="2">
        <v>-5.65</v>
      </c>
      <c r="AG23" s="2">
        <v>-5.65</v>
      </c>
      <c r="AH23" s="2">
        <v>-5.65</v>
      </c>
      <c r="AI23" s="2">
        <v>-5.65</v>
      </c>
      <c r="AJ23" s="2">
        <v>-5.65</v>
      </c>
      <c r="AK23" s="2">
        <v>-5.65</v>
      </c>
      <c r="AL23" s="2">
        <v>-5.65</v>
      </c>
      <c r="AM23" s="2">
        <v>-5.65</v>
      </c>
      <c r="AN23" s="2">
        <v>-5.65</v>
      </c>
      <c r="AO23" s="33">
        <v>-32053.360000000001</v>
      </c>
      <c r="AP23" s="33">
        <v>-78641.67</v>
      </c>
      <c r="AQ23" s="33">
        <v>-26191.59</v>
      </c>
      <c r="AR23" s="33">
        <v>-6480.07</v>
      </c>
      <c r="AS23" s="33">
        <v>-56185.63</v>
      </c>
      <c r="AT23" s="33">
        <v>-34626.910000000003</v>
      </c>
      <c r="AU23" s="33">
        <v>-111543.19</v>
      </c>
      <c r="AV23" s="33">
        <v>-42832.24</v>
      </c>
      <c r="AW23" s="33">
        <v>-7875.63</v>
      </c>
      <c r="AX23" s="33">
        <v>-18547.59</v>
      </c>
      <c r="AY23" s="33">
        <v>-25648.880000000001</v>
      </c>
      <c r="AZ23" s="33">
        <v>-18204.349999999999</v>
      </c>
      <c r="BA23" s="31">
        <f t="shared" si="26"/>
        <v>-624.04999999999995</v>
      </c>
      <c r="BB23" s="31">
        <f t="shared" si="26"/>
        <v>-1531.08</v>
      </c>
      <c r="BC23" s="31">
        <f t="shared" si="26"/>
        <v>-509.92</v>
      </c>
      <c r="BD23" s="31">
        <f t="shared" si="26"/>
        <v>-172.04</v>
      </c>
      <c r="BE23" s="31">
        <f t="shared" si="26"/>
        <v>-1491.65</v>
      </c>
      <c r="BF23" s="31">
        <f t="shared" si="26"/>
        <v>-919.3</v>
      </c>
      <c r="BG23" s="31">
        <f t="shared" si="26"/>
        <v>2961.32</v>
      </c>
      <c r="BH23" s="31">
        <f t="shared" si="26"/>
        <v>1137.1400000000001</v>
      </c>
      <c r="BI23" s="31">
        <f t="shared" si="26"/>
        <v>209.09</v>
      </c>
      <c r="BJ23" s="31">
        <f t="shared" si="26"/>
        <v>2199.4499999999998</v>
      </c>
      <c r="BK23" s="31">
        <f t="shared" si="26"/>
        <v>3041.55</v>
      </c>
      <c r="BL23" s="31">
        <f t="shared" si="26"/>
        <v>2158.75</v>
      </c>
      <c r="BM23" s="6">
        <f t="shared" ca="1" si="27"/>
        <v>-0.12</v>
      </c>
      <c r="BN23" s="6">
        <f t="shared" ca="1" si="27"/>
        <v>-0.12</v>
      </c>
      <c r="BO23" s="6">
        <f t="shared" ca="1" si="27"/>
        <v>-0.12</v>
      </c>
      <c r="BP23" s="6">
        <f t="shared" ca="1" si="27"/>
        <v>-0.12</v>
      </c>
      <c r="BQ23" s="6">
        <f t="shared" ca="1" si="27"/>
        <v>-0.12</v>
      </c>
      <c r="BR23" s="6">
        <f t="shared" ca="1" si="27"/>
        <v>-0.12</v>
      </c>
      <c r="BS23" s="6">
        <f t="shared" ca="1" si="27"/>
        <v>-0.12</v>
      </c>
      <c r="BT23" s="6">
        <f t="shared" ca="1" si="27"/>
        <v>-0.12</v>
      </c>
      <c r="BU23" s="6">
        <f t="shared" ca="1" si="27"/>
        <v>-0.12</v>
      </c>
      <c r="BV23" s="6">
        <f t="shared" ca="1" si="27"/>
        <v>-0.12</v>
      </c>
      <c r="BW23" s="6">
        <f t="shared" ca="1" si="27"/>
        <v>-0.12</v>
      </c>
      <c r="BX23" s="6">
        <f t="shared" ca="1" si="27"/>
        <v>-0.12</v>
      </c>
      <c r="BY23" s="31">
        <f t="shared" ca="1" si="5"/>
        <v>-68077.929999999993</v>
      </c>
      <c r="BZ23" s="31">
        <f t="shared" ca="1" si="5"/>
        <v>-167026.54999999999</v>
      </c>
      <c r="CA23" s="31">
        <f t="shared" ca="1" si="5"/>
        <v>-55628.160000000003</v>
      </c>
      <c r="CB23" s="31">
        <f t="shared" ca="1" si="5"/>
        <v>-13762.97</v>
      </c>
      <c r="CC23" s="31">
        <f t="shared" ca="1" si="5"/>
        <v>-119332.31</v>
      </c>
      <c r="CD23" s="31">
        <f t="shared" ca="1" si="5"/>
        <v>-73543.87</v>
      </c>
      <c r="CE23" s="31">
        <f t="shared" ca="1" si="5"/>
        <v>-236905.89</v>
      </c>
      <c r="CF23" s="31">
        <f t="shared" ca="1" si="5"/>
        <v>-90971.13</v>
      </c>
      <c r="CG23" s="31">
        <f t="shared" ca="1" si="5"/>
        <v>-16727</v>
      </c>
      <c r="CH23" s="31">
        <f t="shared" ca="1" si="5"/>
        <v>-39393.1</v>
      </c>
      <c r="CI23" s="31">
        <f t="shared" ca="1" si="5"/>
        <v>-54475.49</v>
      </c>
      <c r="CJ23" s="31">
        <f t="shared" ca="1" si="5"/>
        <v>-38664.11</v>
      </c>
      <c r="CK23" s="32">
        <f t="shared" ca="1" si="28"/>
        <v>397.12</v>
      </c>
      <c r="CL23" s="32">
        <f t="shared" ca="1" si="28"/>
        <v>974.32</v>
      </c>
      <c r="CM23" s="32">
        <f t="shared" ca="1" si="28"/>
        <v>324.5</v>
      </c>
      <c r="CN23" s="32">
        <f t="shared" ca="1" si="28"/>
        <v>80.28</v>
      </c>
      <c r="CO23" s="32">
        <f t="shared" ca="1" si="28"/>
        <v>696.11</v>
      </c>
      <c r="CP23" s="32">
        <f t="shared" ca="1" si="28"/>
        <v>429.01</v>
      </c>
      <c r="CQ23" s="32">
        <f t="shared" ca="1" si="28"/>
        <v>1381.95</v>
      </c>
      <c r="CR23" s="32">
        <f t="shared" ca="1" si="28"/>
        <v>530.66</v>
      </c>
      <c r="CS23" s="32">
        <f t="shared" ca="1" si="28"/>
        <v>97.57</v>
      </c>
      <c r="CT23" s="32">
        <f t="shared" ca="1" si="28"/>
        <v>229.79</v>
      </c>
      <c r="CU23" s="32">
        <f t="shared" ca="1" si="28"/>
        <v>317.77</v>
      </c>
      <c r="CV23" s="32">
        <f t="shared" ca="1" si="28"/>
        <v>225.54</v>
      </c>
      <c r="CW23" s="31">
        <f t="shared" ca="1" si="25"/>
        <v>-35003.399999999994</v>
      </c>
      <c r="CX23" s="31">
        <f t="shared" ca="1" si="25"/>
        <v>-85879.479999999981</v>
      </c>
      <c r="CY23" s="31">
        <f t="shared" ca="1" si="25"/>
        <v>-28602.150000000005</v>
      </c>
      <c r="CZ23" s="31">
        <f t="shared" ca="1" si="25"/>
        <v>-7030.579999999999</v>
      </c>
      <c r="DA23" s="31">
        <f t="shared" ca="1" si="25"/>
        <v>-60958.92</v>
      </c>
      <c r="DB23" s="31">
        <f t="shared" ca="1" si="25"/>
        <v>-37568.649999999994</v>
      </c>
      <c r="DC23" s="31">
        <f t="shared" ca="1" si="25"/>
        <v>-126942.07</v>
      </c>
      <c r="DD23" s="31">
        <f t="shared" ca="1" si="25"/>
        <v>-48745.37</v>
      </c>
      <c r="DE23" s="31">
        <f t="shared" ca="1" si="25"/>
        <v>-8962.89</v>
      </c>
      <c r="DF23" s="31">
        <f t="shared" ca="1" si="25"/>
        <v>-22815.17</v>
      </c>
      <c r="DG23" s="31">
        <f t="shared" ca="1" si="25"/>
        <v>-31550.39</v>
      </c>
      <c r="DH23" s="31">
        <f t="shared" ca="1" si="25"/>
        <v>-22392.97</v>
      </c>
      <c r="DI23" s="32">
        <f t="shared" ca="1" si="22"/>
        <v>-1750.17</v>
      </c>
      <c r="DJ23" s="32">
        <f t="shared" ca="1" si="22"/>
        <v>-4293.97</v>
      </c>
      <c r="DK23" s="32">
        <f t="shared" ca="1" si="22"/>
        <v>-1430.11</v>
      </c>
      <c r="DL23" s="32">
        <f t="shared" ca="1" si="22"/>
        <v>-351.53</v>
      </c>
      <c r="DM23" s="32">
        <f t="shared" ca="1" si="22"/>
        <v>-3047.95</v>
      </c>
      <c r="DN23" s="32">
        <f t="shared" ca="1" si="22"/>
        <v>-1878.43</v>
      </c>
      <c r="DO23" s="32">
        <f t="shared" ca="1" si="22"/>
        <v>-6347.1</v>
      </c>
      <c r="DP23" s="32">
        <f t="shared" ca="1" si="22"/>
        <v>-2437.27</v>
      </c>
      <c r="DQ23" s="32">
        <f t="shared" ca="1" si="22"/>
        <v>-448.14</v>
      </c>
      <c r="DR23" s="32">
        <f t="shared" ca="1" si="22"/>
        <v>-1140.76</v>
      </c>
      <c r="DS23" s="32">
        <f t="shared" ca="1" si="22"/>
        <v>-1577.52</v>
      </c>
      <c r="DT23" s="32">
        <f t="shared" ca="1" si="22"/>
        <v>-1119.6500000000001</v>
      </c>
      <c r="DU23" s="31">
        <f t="shared" ca="1" si="23"/>
        <v>-6525.14</v>
      </c>
      <c r="DV23" s="31">
        <f t="shared" ca="1" si="23"/>
        <v>-15808.6</v>
      </c>
      <c r="DW23" s="31">
        <f t="shared" ca="1" si="23"/>
        <v>-5204.71</v>
      </c>
      <c r="DX23" s="31">
        <f t="shared" ca="1" si="23"/>
        <v>-1262.93</v>
      </c>
      <c r="DY23" s="31">
        <f t="shared" ca="1" si="23"/>
        <v>-10812.49</v>
      </c>
      <c r="DZ23" s="31">
        <f t="shared" ca="1" si="23"/>
        <v>-6575.94</v>
      </c>
      <c r="EA23" s="31">
        <f t="shared" ca="1" si="23"/>
        <v>-21932.74</v>
      </c>
      <c r="EB23" s="31">
        <f t="shared" ca="1" si="23"/>
        <v>-8308.26</v>
      </c>
      <c r="EC23" s="31">
        <f t="shared" ca="1" si="23"/>
        <v>-1506.72</v>
      </c>
      <c r="ED23" s="31">
        <f t="shared" ca="1" si="23"/>
        <v>-3783.81</v>
      </c>
      <c r="EE23" s="31">
        <f t="shared" ca="1" si="23"/>
        <v>-5158.82</v>
      </c>
      <c r="EF23" s="31">
        <f t="shared" ca="1" si="23"/>
        <v>-3610.87</v>
      </c>
      <c r="EG23" s="32">
        <f t="shared" ca="1" si="24"/>
        <v>-43278.709999999992</v>
      </c>
      <c r="EH23" s="32">
        <f t="shared" ca="1" si="24"/>
        <v>-105982.04999999999</v>
      </c>
      <c r="EI23" s="32">
        <f t="shared" ca="1" si="24"/>
        <v>-35236.970000000008</v>
      </c>
      <c r="EJ23" s="32">
        <f t="shared" ca="1" si="24"/>
        <v>-8645.0399999999991</v>
      </c>
      <c r="EK23" s="32">
        <f t="shared" ca="1" si="24"/>
        <v>-74819.360000000001</v>
      </c>
      <c r="EL23" s="32">
        <f t="shared" ca="1" si="24"/>
        <v>-46023.02</v>
      </c>
      <c r="EM23" s="32">
        <f t="shared" ca="1" si="24"/>
        <v>-155221.91</v>
      </c>
      <c r="EN23" s="32">
        <f t="shared" ca="1" si="24"/>
        <v>-59490.9</v>
      </c>
      <c r="EO23" s="32">
        <f t="shared" ca="1" si="24"/>
        <v>-10917.749999999998</v>
      </c>
      <c r="EP23" s="32">
        <f t="shared" ca="1" si="24"/>
        <v>-27739.739999999998</v>
      </c>
      <c r="EQ23" s="32">
        <f t="shared" ca="1" si="24"/>
        <v>-38286.729999999996</v>
      </c>
      <c r="ER23" s="32">
        <f t="shared" ca="1" si="24"/>
        <v>-27123.49</v>
      </c>
    </row>
    <row r="24" spans="1:148" x14ac:dyDescent="0.25">
      <c r="A24" t="s">
        <v>462</v>
      </c>
      <c r="B24" s="1" t="s">
        <v>139</v>
      </c>
      <c r="C24" t="str">
        <f t="shared" ca="1" si="1"/>
        <v>BCRK</v>
      </c>
      <c r="D24" t="str">
        <f t="shared" ca="1" si="2"/>
        <v>Bear Creek #1</v>
      </c>
      <c r="E24" s="51">
        <v>693.99847699999998</v>
      </c>
      <c r="F24" s="51">
        <v>4545.4141798999999</v>
      </c>
      <c r="G24" s="51">
        <v>0</v>
      </c>
      <c r="H24" s="51">
        <v>916.98022779999997</v>
      </c>
      <c r="I24" s="51">
        <v>17677.3769894</v>
      </c>
      <c r="J24" s="51">
        <v>7701.3670678999997</v>
      </c>
      <c r="K24" s="51">
        <v>2464.9226015999998</v>
      </c>
      <c r="L24" s="51">
        <v>6913.3270734999996</v>
      </c>
      <c r="M24" s="51">
        <v>1016.3668279</v>
      </c>
      <c r="N24" s="51">
        <v>6964.9093356000003</v>
      </c>
      <c r="O24" s="51">
        <v>1923.4257184000001</v>
      </c>
      <c r="P24" s="51">
        <v>1167.2211328000001</v>
      </c>
      <c r="Q24" s="32">
        <v>27557.439999999999</v>
      </c>
      <c r="R24" s="32">
        <v>1423016.92</v>
      </c>
      <c r="S24" s="32">
        <v>0</v>
      </c>
      <c r="T24" s="32">
        <v>39689.300000000003</v>
      </c>
      <c r="U24" s="32">
        <v>1525640.62</v>
      </c>
      <c r="V24" s="32">
        <v>328944.61</v>
      </c>
      <c r="W24" s="32">
        <v>1129533.46</v>
      </c>
      <c r="X24" s="32">
        <v>804560.45</v>
      </c>
      <c r="Y24" s="32">
        <v>18630.650000000001</v>
      </c>
      <c r="Z24" s="32">
        <v>191791.77</v>
      </c>
      <c r="AA24" s="32">
        <v>112283.68</v>
      </c>
      <c r="AB24" s="32">
        <v>39204.53</v>
      </c>
      <c r="AC24" s="2">
        <v>-5.65</v>
      </c>
      <c r="AD24" s="2">
        <v>-5.65</v>
      </c>
      <c r="AE24" s="2">
        <v>-5.65</v>
      </c>
      <c r="AF24" s="2">
        <v>-5.65</v>
      </c>
      <c r="AG24" s="2">
        <v>-5.65</v>
      </c>
      <c r="AH24" s="2">
        <v>-5.65</v>
      </c>
      <c r="AI24" s="2">
        <v>-5.65</v>
      </c>
      <c r="AJ24" s="2">
        <v>-5.65</v>
      </c>
      <c r="AK24" s="2">
        <v>-5.65</v>
      </c>
      <c r="AL24" s="2">
        <v>-5.65</v>
      </c>
      <c r="AM24" s="2">
        <v>-5.65</v>
      </c>
      <c r="AN24" s="2">
        <v>-5.65</v>
      </c>
      <c r="AO24" s="33">
        <v>-1557</v>
      </c>
      <c r="AP24" s="33">
        <v>-80400.460000000006</v>
      </c>
      <c r="AQ24" s="33">
        <v>0</v>
      </c>
      <c r="AR24" s="33">
        <v>-2242.4499999999998</v>
      </c>
      <c r="AS24" s="33">
        <v>-86198.7</v>
      </c>
      <c r="AT24" s="33">
        <v>-18585.37</v>
      </c>
      <c r="AU24" s="33">
        <v>-63818.64</v>
      </c>
      <c r="AV24" s="33">
        <v>-45457.67</v>
      </c>
      <c r="AW24" s="33">
        <v>-1052.6300000000001</v>
      </c>
      <c r="AX24" s="33">
        <v>-10836.24</v>
      </c>
      <c r="AY24" s="33">
        <v>-6344.03</v>
      </c>
      <c r="AZ24" s="33">
        <v>-2215.06</v>
      </c>
      <c r="BA24" s="31">
        <f t="shared" si="26"/>
        <v>-30.31</v>
      </c>
      <c r="BB24" s="31">
        <f t="shared" si="26"/>
        <v>-1565.32</v>
      </c>
      <c r="BC24" s="31">
        <f t="shared" si="26"/>
        <v>0</v>
      </c>
      <c r="BD24" s="31">
        <f t="shared" si="26"/>
        <v>-59.53</v>
      </c>
      <c r="BE24" s="31">
        <f t="shared" si="26"/>
        <v>-2288.46</v>
      </c>
      <c r="BF24" s="31">
        <f t="shared" si="26"/>
        <v>-493.42</v>
      </c>
      <c r="BG24" s="31">
        <f t="shared" si="26"/>
        <v>1694.3</v>
      </c>
      <c r="BH24" s="31">
        <f t="shared" si="26"/>
        <v>1206.8399999999999</v>
      </c>
      <c r="BI24" s="31">
        <f t="shared" si="26"/>
        <v>27.95</v>
      </c>
      <c r="BJ24" s="31">
        <f t="shared" si="26"/>
        <v>1285</v>
      </c>
      <c r="BK24" s="31">
        <f t="shared" si="26"/>
        <v>752.3</v>
      </c>
      <c r="BL24" s="31">
        <f t="shared" si="26"/>
        <v>262.67</v>
      </c>
      <c r="BM24" s="6">
        <f t="shared" ca="1" si="27"/>
        <v>-0.06</v>
      </c>
      <c r="BN24" s="6">
        <f t="shared" ca="1" si="27"/>
        <v>-0.06</v>
      </c>
      <c r="BO24" s="6">
        <f t="shared" ca="1" si="27"/>
        <v>-0.06</v>
      </c>
      <c r="BP24" s="6">
        <f t="shared" ca="1" si="27"/>
        <v>-0.06</v>
      </c>
      <c r="BQ24" s="6">
        <f t="shared" ca="1" si="27"/>
        <v>-0.06</v>
      </c>
      <c r="BR24" s="6">
        <f t="shared" ca="1" si="27"/>
        <v>-0.06</v>
      </c>
      <c r="BS24" s="6">
        <f t="shared" ca="1" si="27"/>
        <v>-0.06</v>
      </c>
      <c r="BT24" s="6">
        <f t="shared" ca="1" si="27"/>
        <v>-0.06</v>
      </c>
      <c r="BU24" s="6">
        <f t="shared" ca="1" si="27"/>
        <v>-0.06</v>
      </c>
      <c r="BV24" s="6">
        <f t="shared" ca="1" si="27"/>
        <v>-0.06</v>
      </c>
      <c r="BW24" s="6">
        <f t="shared" ca="1" si="27"/>
        <v>-0.06</v>
      </c>
      <c r="BX24" s="6">
        <f t="shared" ca="1" si="27"/>
        <v>-0.06</v>
      </c>
      <c r="BY24" s="31">
        <f t="shared" ca="1" si="5"/>
        <v>-1653.45</v>
      </c>
      <c r="BZ24" s="31">
        <f t="shared" ca="1" si="5"/>
        <v>-85381.02</v>
      </c>
      <c r="CA24" s="31">
        <f t="shared" ca="1" si="5"/>
        <v>0</v>
      </c>
      <c r="CB24" s="31">
        <f t="shared" ca="1" si="5"/>
        <v>-2381.36</v>
      </c>
      <c r="CC24" s="31">
        <f t="shared" ca="1" si="5"/>
        <v>-91538.44</v>
      </c>
      <c r="CD24" s="31">
        <f t="shared" ca="1" si="5"/>
        <v>-19736.68</v>
      </c>
      <c r="CE24" s="31">
        <f t="shared" ca="1" si="5"/>
        <v>-67772.009999999995</v>
      </c>
      <c r="CF24" s="31">
        <f t="shared" ca="1" si="5"/>
        <v>-48273.63</v>
      </c>
      <c r="CG24" s="31">
        <f t="shared" ca="1" si="5"/>
        <v>-1117.8399999999999</v>
      </c>
      <c r="CH24" s="31">
        <f t="shared" ca="1" si="5"/>
        <v>-11507.51</v>
      </c>
      <c r="CI24" s="31">
        <f t="shared" ca="1" si="5"/>
        <v>-6737.02</v>
      </c>
      <c r="CJ24" s="31">
        <f t="shared" ca="1" si="5"/>
        <v>-2352.27</v>
      </c>
      <c r="CK24" s="32">
        <f t="shared" ca="1" si="28"/>
        <v>19.29</v>
      </c>
      <c r="CL24" s="32">
        <f t="shared" ca="1" si="28"/>
        <v>996.11</v>
      </c>
      <c r="CM24" s="32">
        <f t="shared" ca="1" si="28"/>
        <v>0</v>
      </c>
      <c r="CN24" s="32">
        <f t="shared" ca="1" si="28"/>
        <v>27.78</v>
      </c>
      <c r="CO24" s="32">
        <f t="shared" ca="1" si="28"/>
        <v>1067.95</v>
      </c>
      <c r="CP24" s="32">
        <f t="shared" ca="1" si="28"/>
        <v>230.26</v>
      </c>
      <c r="CQ24" s="32">
        <f t="shared" ca="1" si="28"/>
        <v>790.67</v>
      </c>
      <c r="CR24" s="32">
        <f t="shared" ca="1" si="28"/>
        <v>563.19000000000005</v>
      </c>
      <c r="CS24" s="32">
        <f t="shared" ca="1" si="28"/>
        <v>13.04</v>
      </c>
      <c r="CT24" s="32">
        <f t="shared" ca="1" si="28"/>
        <v>134.25</v>
      </c>
      <c r="CU24" s="32">
        <f t="shared" ca="1" si="28"/>
        <v>78.599999999999994</v>
      </c>
      <c r="CV24" s="32">
        <f t="shared" ca="1" si="28"/>
        <v>27.44</v>
      </c>
      <c r="CW24" s="31">
        <f t="shared" ref="CW24:DH74" ca="1" si="29">BY24+CK24-AO24-BA24</f>
        <v>-46.85000000000008</v>
      </c>
      <c r="CX24" s="31">
        <f t="shared" ca="1" si="29"/>
        <v>-2419.1299999999974</v>
      </c>
      <c r="CY24" s="31">
        <f t="shared" ca="1" si="29"/>
        <v>0</v>
      </c>
      <c r="CZ24" s="31">
        <f t="shared" ca="1" si="29"/>
        <v>-51.600000000000108</v>
      </c>
      <c r="DA24" s="31">
        <f t="shared" ca="1" si="29"/>
        <v>-1983.3300000000081</v>
      </c>
      <c r="DB24" s="31">
        <f t="shared" ca="1" si="29"/>
        <v>-427.63000000000289</v>
      </c>
      <c r="DC24" s="31">
        <f t="shared" ca="1" si="29"/>
        <v>-4856.9999999999973</v>
      </c>
      <c r="DD24" s="31">
        <f t="shared" ca="1" si="29"/>
        <v>-3459.6099999999969</v>
      </c>
      <c r="DE24" s="31">
        <f t="shared" ca="1" si="29"/>
        <v>-80.119999999999848</v>
      </c>
      <c r="DF24" s="31">
        <f t="shared" ca="1" si="29"/>
        <v>-1822.0200000000004</v>
      </c>
      <c r="DG24" s="31">
        <f t="shared" ca="1" si="29"/>
        <v>-1066.6900000000003</v>
      </c>
      <c r="DH24" s="31">
        <f t="shared" ca="1" si="29"/>
        <v>-372.44</v>
      </c>
      <c r="DI24" s="32">
        <f t="shared" ca="1" si="22"/>
        <v>-2.34</v>
      </c>
      <c r="DJ24" s="32">
        <f t="shared" ca="1" si="22"/>
        <v>-120.96</v>
      </c>
      <c r="DK24" s="32">
        <f t="shared" ca="1" si="22"/>
        <v>0</v>
      </c>
      <c r="DL24" s="32">
        <f t="shared" ca="1" si="22"/>
        <v>-2.58</v>
      </c>
      <c r="DM24" s="32">
        <f t="shared" ca="1" si="22"/>
        <v>-99.17</v>
      </c>
      <c r="DN24" s="32">
        <f t="shared" ca="1" si="22"/>
        <v>-21.38</v>
      </c>
      <c r="DO24" s="32">
        <f t="shared" ca="1" si="22"/>
        <v>-242.85</v>
      </c>
      <c r="DP24" s="32">
        <f t="shared" ca="1" si="22"/>
        <v>-172.98</v>
      </c>
      <c r="DQ24" s="32">
        <f t="shared" ca="1" si="22"/>
        <v>-4.01</v>
      </c>
      <c r="DR24" s="32">
        <f t="shared" ca="1" si="22"/>
        <v>-91.1</v>
      </c>
      <c r="DS24" s="32">
        <f t="shared" ca="1" si="22"/>
        <v>-53.33</v>
      </c>
      <c r="DT24" s="32">
        <f t="shared" ca="1" si="22"/>
        <v>-18.62</v>
      </c>
      <c r="DU24" s="31">
        <f t="shared" ca="1" si="23"/>
        <v>-8.73</v>
      </c>
      <c r="DV24" s="31">
        <f t="shared" ca="1" si="23"/>
        <v>-445.31</v>
      </c>
      <c r="DW24" s="31">
        <f t="shared" ca="1" si="23"/>
        <v>0</v>
      </c>
      <c r="DX24" s="31">
        <f t="shared" ca="1" si="23"/>
        <v>-9.27</v>
      </c>
      <c r="DY24" s="31">
        <f t="shared" ca="1" si="23"/>
        <v>-351.79</v>
      </c>
      <c r="DZ24" s="31">
        <f t="shared" ca="1" si="23"/>
        <v>-74.849999999999994</v>
      </c>
      <c r="EA24" s="31">
        <f t="shared" ca="1" si="23"/>
        <v>-839.18</v>
      </c>
      <c r="EB24" s="31">
        <f t="shared" ca="1" si="23"/>
        <v>-589.66</v>
      </c>
      <c r="EC24" s="31">
        <f t="shared" ca="1" si="23"/>
        <v>-13.47</v>
      </c>
      <c r="ED24" s="31">
        <f t="shared" ca="1" si="23"/>
        <v>-302.17</v>
      </c>
      <c r="EE24" s="31">
        <f t="shared" ca="1" si="23"/>
        <v>-174.41</v>
      </c>
      <c r="EF24" s="31">
        <f t="shared" ca="1" si="23"/>
        <v>-60.06</v>
      </c>
      <c r="EG24" s="32">
        <f t="shared" ca="1" si="24"/>
        <v>-57.920000000000087</v>
      </c>
      <c r="EH24" s="32">
        <f t="shared" ca="1" si="24"/>
        <v>-2985.3999999999974</v>
      </c>
      <c r="EI24" s="32">
        <f t="shared" ca="1" si="24"/>
        <v>0</v>
      </c>
      <c r="EJ24" s="32">
        <f t="shared" ca="1" si="24"/>
        <v>-63.450000000000102</v>
      </c>
      <c r="EK24" s="32">
        <f t="shared" ca="1" si="24"/>
        <v>-2434.2900000000081</v>
      </c>
      <c r="EL24" s="32">
        <f t="shared" ca="1" si="24"/>
        <v>-523.86000000000286</v>
      </c>
      <c r="EM24" s="32">
        <f t="shared" ca="1" si="24"/>
        <v>-5939.0299999999979</v>
      </c>
      <c r="EN24" s="32">
        <f t="shared" ca="1" si="24"/>
        <v>-4222.2499999999973</v>
      </c>
      <c r="EO24" s="32">
        <f t="shared" ca="1" si="24"/>
        <v>-97.599999999999852</v>
      </c>
      <c r="EP24" s="32">
        <f t="shared" ca="1" si="24"/>
        <v>-2215.2900000000004</v>
      </c>
      <c r="EQ24" s="32">
        <f t="shared" ca="1" si="24"/>
        <v>-1294.4300000000003</v>
      </c>
      <c r="ER24" s="32">
        <f t="shared" ca="1" si="24"/>
        <v>-451.12</v>
      </c>
    </row>
    <row r="25" spans="1:148" x14ac:dyDescent="0.25">
      <c r="A25" t="s">
        <v>461</v>
      </c>
      <c r="B25" s="1" t="s">
        <v>123</v>
      </c>
      <c r="C25" t="str">
        <f t="shared" ca="1" si="1"/>
        <v>BIG</v>
      </c>
      <c r="D25" t="str">
        <f t="shared" ca="1" si="2"/>
        <v>Bighorn Hydro Facility</v>
      </c>
      <c r="E25" s="51">
        <v>18170.968038999999</v>
      </c>
      <c r="F25" s="51">
        <v>24853.510936999999</v>
      </c>
      <c r="G25" s="51">
        <v>39771.662405000003</v>
      </c>
      <c r="H25" s="51">
        <v>39005.606475000001</v>
      </c>
      <c r="I25" s="51">
        <v>30772.283653099999</v>
      </c>
      <c r="J25" s="51">
        <v>26080.589830000001</v>
      </c>
      <c r="K25" s="51">
        <v>35621.429957300003</v>
      </c>
      <c r="L25" s="51">
        <v>37834.533199199999</v>
      </c>
      <c r="M25" s="51">
        <v>30282.104687499999</v>
      </c>
      <c r="N25" s="51">
        <v>36255.124445000001</v>
      </c>
      <c r="O25" s="51">
        <v>39838.927181999999</v>
      </c>
      <c r="P25" s="51">
        <v>42882.762508</v>
      </c>
      <c r="Q25" s="32">
        <v>842828.01</v>
      </c>
      <c r="R25" s="32">
        <v>2244565.2000000002</v>
      </c>
      <c r="S25" s="32">
        <v>1749220.13</v>
      </c>
      <c r="T25" s="32">
        <v>1227151.02</v>
      </c>
      <c r="U25" s="32">
        <v>1397049.91</v>
      </c>
      <c r="V25" s="32">
        <v>1061789.27</v>
      </c>
      <c r="W25" s="32">
        <v>5484223.25</v>
      </c>
      <c r="X25" s="32">
        <v>2004975.73</v>
      </c>
      <c r="Y25" s="32">
        <v>747587.17</v>
      </c>
      <c r="Z25" s="32">
        <v>1031653.34</v>
      </c>
      <c r="AA25" s="32">
        <v>1596210.6</v>
      </c>
      <c r="AB25" s="32">
        <v>1213913.49</v>
      </c>
      <c r="AC25" s="2">
        <v>4.7</v>
      </c>
      <c r="AD25" s="2">
        <v>4.7</v>
      </c>
      <c r="AE25" s="2">
        <v>4.7</v>
      </c>
      <c r="AF25" s="2">
        <v>4.7</v>
      </c>
      <c r="AG25" s="2">
        <v>4.7</v>
      </c>
      <c r="AH25" s="2">
        <v>4.7</v>
      </c>
      <c r="AI25" s="2">
        <v>4.7</v>
      </c>
      <c r="AJ25" s="2">
        <v>4.7</v>
      </c>
      <c r="AK25" s="2">
        <v>4.7</v>
      </c>
      <c r="AL25" s="2">
        <v>4.7</v>
      </c>
      <c r="AM25" s="2">
        <v>4.7</v>
      </c>
      <c r="AN25" s="2">
        <v>4.7</v>
      </c>
      <c r="AO25" s="33">
        <v>39612.92</v>
      </c>
      <c r="AP25" s="33">
        <v>105494.56</v>
      </c>
      <c r="AQ25" s="33">
        <v>82213.350000000006</v>
      </c>
      <c r="AR25" s="33">
        <v>57676.1</v>
      </c>
      <c r="AS25" s="33">
        <v>65661.350000000006</v>
      </c>
      <c r="AT25" s="33">
        <v>49904.1</v>
      </c>
      <c r="AU25" s="33">
        <v>257758.49</v>
      </c>
      <c r="AV25" s="33">
        <v>94233.86</v>
      </c>
      <c r="AW25" s="33">
        <v>35136.6</v>
      </c>
      <c r="AX25" s="33">
        <v>48487.71</v>
      </c>
      <c r="AY25" s="33">
        <v>75021.899999999994</v>
      </c>
      <c r="AZ25" s="33">
        <v>57053.93</v>
      </c>
      <c r="BA25" s="31">
        <f t="shared" si="26"/>
        <v>-927.11</v>
      </c>
      <c r="BB25" s="31">
        <f t="shared" si="26"/>
        <v>-2469.02</v>
      </c>
      <c r="BC25" s="31">
        <f t="shared" si="26"/>
        <v>-1924.14</v>
      </c>
      <c r="BD25" s="31">
        <f t="shared" si="26"/>
        <v>-1840.73</v>
      </c>
      <c r="BE25" s="31">
        <f t="shared" si="26"/>
        <v>-2095.5700000000002</v>
      </c>
      <c r="BF25" s="31">
        <f t="shared" si="26"/>
        <v>-1592.68</v>
      </c>
      <c r="BG25" s="31">
        <f t="shared" si="26"/>
        <v>8226.33</v>
      </c>
      <c r="BH25" s="31">
        <f t="shared" si="26"/>
        <v>3007.46</v>
      </c>
      <c r="BI25" s="31">
        <f t="shared" si="26"/>
        <v>1121.3800000000001</v>
      </c>
      <c r="BJ25" s="31">
        <f t="shared" si="26"/>
        <v>6912.08</v>
      </c>
      <c r="BK25" s="31">
        <f t="shared" si="26"/>
        <v>10694.61</v>
      </c>
      <c r="BL25" s="31">
        <f t="shared" si="26"/>
        <v>8133.22</v>
      </c>
      <c r="BM25" s="6">
        <f t="shared" ca="1" si="27"/>
        <v>-1.2699999999999999E-2</v>
      </c>
      <c r="BN25" s="6">
        <f t="shared" ca="1" si="27"/>
        <v>-1.2699999999999999E-2</v>
      </c>
      <c r="BO25" s="6">
        <f t="shared" ca="1" si="27"/>
        <v>-1.2699999999999999E-2</v>
      </c>
      <c r="BP25" s="6">
        <f t="shared" ca="1" si="27"/>
        <v>-1.2699999999999999E-2</v>
      </c>
      <c r="BQ25" s="6">
        <f t="shared" ca="1" si="27"/>
        <v>-1.2699999999999999E-2</v>
      </c>
      <c r="BR25" s="6">
        <f t="shared" ca="1" si="27"/>
        <v>-1.2699999999999999E-2</v>
      </c>
      <c r="BS25" s="6">
        <f t="shared" ca="1" si="27"/>
        <v>-1.2699999999999999E-2</v>
      </c>
      <c r="BT25" s="6">
        <f t="shared" ca="1" si="27"/>
        <v>-1.2699999999999999E-2</v>
      </c>
      <c r="BU25" s="6">
        <f t="shared" ca="1" si="27"/>
        <v>-1.2699999999999999E-2</v>
      </c>
      <c r="BV25" s="6">
        <f t="shared" ca="1" si="27"/>
        <v>-1.2699999999999999E-2</v>
      </c>
      <c r="BW25" s="6">
        <f t="shared" ca="1" si="27"/>
        <v>-1.2699999999999999E-2</v>
      </c>
      <c r="BX25" s="6">
        <f t="shared" ca="1" si="27"/>
        <v>-1.2699999999999999E-2</v>
      </c>
      <c r="BY25" s="31">
        <f t="shared" ca="1" si="5"/>
        <v>-10703.92</v>
      </c>
      <c r="BZ25" s="31">
        <f t="shared" ca="1" si="5"/>
        <v>-28505.98</v>
      </c>
      <c r="CA25" s="31">
        <f t="shared" ca="1" si="5"/>
        <v>-22215.1</v>
      </c>
      <c r="CB25" s="31">
        <f t="shared" ca="1" si="5"/>
        <v>-15584.82</v>
      </c>
      <c r="CC25" s="31">
        <f t="shared" ca="1" si="5"/>
        <v>-17742.53</v>
      </c>
      <c r="CD25" s="31">
        <f t="shared" ca="1" si="5"/>
        <v>-13484.72</v>
      </c>
      <c r="CE25" s="31">
        <f t="shared" ca="1" si="5"/>
        <v>-69649.64</v>
      </c>
      <c r="CF25" s="31">
        <f t="shared" ca="1" si="5"/>
        <v>-25463.19</v>
      </c>
      <c r="CG25" s="31">
        <f t="shared" ca="1" si="5"/>
        <v>-9494.36</v>
      </c>
      <c r="CH25" s="31">
        <f t="shared" ca="1" si="5"/>
        <v>-13102</v>
      </c>
      <c r="CI25" s="31">
        <f t="shared" ca="1" si="5"/>
        <v>-20271.87</v>
      </c>
      <c r="CJ25" s="31">
        <f t="shared" ca="1" si="5"/>
        <v>-15416.7</v>
      </c>
      <c r="CK25" s="32">
        <f t="shared" ca="1" si="28"/>
        <v>589.98</v>
      </c>
      <c r="CL25" s="32">
        <f t="shared" ca="1" si="28"/>
        <v>1571.2</v>
      </c>
      <c r="CM25" s="32">
        <f t="shared" ca="1" si="28"/>
        <v>1224.45</v>
      </c>
      <c r="CN25" s="32">
        <f t="shared" ca="1" si="28"/>
        <v>859.01</v>
      </c>
      <c r="CO25" s="32">
        <f t="shared" ca="1" si="28"/>
        <v>977.93</v>
      </c>
      <c r="CP25" s="32">
        <f t="shared" ca="1" si="28"/>
        <v>743.25</v>
      </c>
      <c r="CQ25" s="32">
        <f t="shared" ca="1" si="28"/>
        <v>3838.96</v>
      </c>
      <c r="CR25" s="32">
        <f t="shared" ca="1" si="28"/>
        <v>1403.48</v>
      </c>
      <c r="CS25" s="32">
        <f t="shared" ca="1" si="28"/>
        <v>523.30999999999995</v>
      </c>
      <c r="CT25" s="32">
        <f t="shared" ca="1" si="28"/>
        <v>722.16</v>
      </c>
      <c r="CU25" s="32">
        <f t="shared" ca="1" si="28"/>
        <v>1117.3499999999999</v>
      </c>
      <c r="CV25" s="32">
        <f t="shared" ca="1" si="28"/>
        <v>849.74</v>
      </c>
      <c r="CW25" s="31">
        <f t="shared" ca="1" si="29"/>
        <v>-48799.75</v>
      </c>
      <c r="CX25" s="31">
        <f t="shared" ca="1" si="29"/>
        <v>-129960.31999999999</v>
      </c>
      <c r="CY25" s="31">
        <f t="shared" ca="1" si="29"/>
        <v>-101279.86</v>
      </c>
      <c r="CZ25" s="31">
        <f t="shared" ca="1" si="29"/>
        <v>-70561.180000000008</v>
      </c>
      <c r="DA25" s="31">
        <f t="shared" ca="1" si="29"/>
        <v>-80330.38</v>
      </c>
      <c r="DB25" s="31">
        <f t="shared" ca="1" si="29"/>
        <v>-61052.89</v>
      </c>
      <c r="DC25" s="31">
        <f t="shared" ca="1" si="29"/>
        <v>-331795.5</v>
      </c>
      <c r="DD25" s="31">
        <f t="shared" ca="1" si="29"/>
        <v>-121301.03000000001</v>
      </c>
      <c r="DE25" s="31">
        <f t="shared" ca="1" si="29"/>
        <v>-45229.03</v>
      </c>
      <c r="DF25" s="31">
        <f t="shared" ca="1" si="29"/>
        <v>-67779.63</v>
      </c>
      <c r="DG25" s="31">
        <f t="shared" ca="1" si="29"/>
        <v>-104871.03</v>
      </c>
      <c r="DH25" s="31">
        <f t="shared" ca="1" si="29"/>
        <v>-79754.11</v>
      </c>
      <c r="DI25" s="32">
        <f t="shared" ca="1" si="22"/>
        <v>-2439.9899999999998</v>
      </c>
      <c r="DJ25" s="32">
        <f t="shared" ca="1" si="22"/>
        <v>-6498.02</v>
      </c>
      <c r="DK25" s="32">
        <f t="shared" ca="1" si="22"/>
        <v>-5063.99</v>
      </c>
      <c r="DL25" s="32">
        <f t="shared" ca="1" si="22"/>
        <v>-3528.06</v>
      </c>
      <c r="DM25" s="32">
        <f t="shared" ca="1" si="22"/>
        <v>-4016.52</v>
      </c>
      <c r="DN25" s="32">
        <f t="shared" ca="1" si="22"/>
        <v>-3052.64</v>
      </c>
      <c r="DO25" s="32">
        <f t="shared" ca="1" si="22"/>
        <v>-16589.78</v>
      </c>
      <c r="DP25" s="32">
        <f t="shared" ca="1" si="22"/>
        <v>-6065.05</v>
      </c>
      <c r="DQ25" s="32">
        <f t="shared" ca="1" si="22"/>
        <v>-2261.4499999999998</v>
      </c>
      <c r="DR25" s="32">
        <f t="shared" ca="1" si="22"/>
        <v>-3388.98</v>
      </c>
      <c r="DS25" s="32">
        <f t="shared" ca="1" si="22"/>
        <v>-5243.55</v>
      </c>
      <c r="DT25" s="32">
        <f t="shared" ca="1" si="22"/>
        <v>-3987.71</v>
      </c>
      <c r="DU25" s="31">
        <f t="shared" ca="1" si="23"/>
        <v>-9096.98</v>
      </c>
      <c r="DV25" s="31">
        <f t="shared" ca="1" si="23"/>
        <v>-23922.959999999999</v>
      </c>
      <c r="DW25" s="31">
        <f t="shared" ca="1" si="23"/>
        <v>-18429.830000000002</v>
      </c>
      <c r="DX25" s="31">
        <f t="shared" ca="1" si="23"/>
        <v>-12675.17</v>
      </c>
      <c r="DY25" s="31">
        <f t="shared" ca="1" si="23"/>
        <v>-14248.48</v>
      </c>
      <c r="DZ25" s="31">
        <f t="shared" ca="1" si="23"/>
        <v>-10686.57</v>
      </c>
      <c r="EA25" s="31">
        <f t="shared" ca="1" si="23"/>
        <v>-57326.82</v>
      </c>
      <c r="EB25" s="31">
        <f t="shared" ca="1" si="23"/>
        <v>-20674.78</v>
      </c>
      <c r="EC25" s="31">
        <f t="shared" ca="1" si="23"/>
        <v>-7603.29</v>
      </c>
      <c r="ED25" s="31">
        <f t="shared" ca="1" si="23"/>
        <v>-11240.98</v>
      </c>
      <c r="EE25" s="31">
        <f t="shared" ca="1" si="23"/>
        <v>-17147.509999999998</v>
      </c>
      <c r="EF25" s="31">
        <f t="shared" ca="1" si="23"/>
        <v>-12860.36</v>
      </c>
      <c r="EG25" s="32">
        <f t="shared" ca="1" si="24"/>
        <v>-60336.72</v>
      </c>
      <c r="EH25" s="32">
        <f t="shared" ca="1" si="24"/>
        <v>-160381.29999999999</v>
      </c>
      <c r="EI25" s="32">
        <f t="shared" ca="1" si="24"/>
        <v>-124773.68000000001</v>
      </c>
      <c r="EJ25" s="32">
        <f t="shared" ca="1" si="24"/>
        <v>-86764.41</v>
      </c>
      <c r="EK25" s="32">
        <f t="shared" ca="1" si="24"/>
        <v>-98595.38</v>
      </c>
      <c r="EL25" s="32">
        <f t="shared" ca="1" si="24"/>
        <v>-74792.100000000006</v>
      </c>
      <c r="EM25" s="32">
        <f t="shared" ca="1" si="24"/>
        <v>-405712.10000000003</v>
      </c>
      <c r="EN25" s="32">
        <f t="shared" ca="1" si="24"/>
        <v>-148040.86000000002</v>
      </c>
      <c r="EO25" s="32">
        <f t="shared" ca="1" si="24"/>
        <v>-55093.77</v>
      </c>
      <c r="EP25" s="32">
        <f t="shared" ca="1" si="24"/>
        <v>-82409.59</v>
      </c>
      <c r="EQ25" s="32">
        <f t="shared" ca="1" si="24"/>
        <v>-127262.09</v>
      </c>
      <c r="ER25" s="32">
        <f t="shared" ca="1" si="24"/>
        <v>-96602.180000000008</v>
      </c>
    </row>
    <row r="26" spans="1:148" x14ac:dyDescent="0.25">
      <c r="A26" t="s">
        <v>461</v>
      </c>
      <c r="B26" s="1" t="s">
        <v>124</v>
      </c>
      <c r="C26" t="str">
        <f t="shared" ca="1" si="1"/>
        <v>BPW</v>
      </c>
      <c r="D26" t="str">
        <f t="shared" ca="1" si="2"/>
        <v>Bearspaw Hydro Facility</v>
      </c>
      <c r="E26" s="51">
        <v>5135.7186828000004</v>
      </c>
      <c r="F26" s="51">
        <v>3708.6199809999998</v>
      </c>
      <c r="G26" s="51">
        <v>4528.5905535000002</v>
      </c>
      <c r="H26" s="51">
        <v>4625.6353673000003</v>
      </c>
      <c r="I26" s="51">
        <v>7704.3231679999999</v>
      </c>
      <c r="J26" s="51">
        <v>9729.5138939999997</v>
      </c>
      <c r="K26" s="51">
        <v>10180.476776</v>
      </c>
      <c r="L26" s="51">
        <v>8426.4264060000005</v>
      </c>
      <c r="M26" s="51">
        <v>7091.4989050000004</v>
      </c>
      <c r="N26" s="51">
        <v>5494.7604940000001</v>
      </c>
      <c r="O26" s="51">
        <v>4355.1463517000002</v>
      </c>
      <c r="P26" s="51">
        <v>4353.0136433999996</v>
      </c>
      <c r="Q26" s="32">
        <v>231251.93</v>
      </c>
      <c r="R26" s="32">
        <v>350024.82</v>
      </c>
      <c r="S26" s="32">
        <v>187881.1</v>
      </c>
      <c r="T26" s="32">
        <v>140581.67000000001</v>
      </c>
      <c r="U26" s="32">
        <v>456730.94</v>
      </c>
      <c r="V26" s="32">
        <v>412774.29</v>
      </c>
      <c r="W26" s="32">
        <v>1221143.3</v>
      </c>
      <c r="X26" s="32">
        <v>381309.72</v>
      </c>
      <c r="Y26" s="32">
        <v>170500.12</v>
      </c>
      <c r="Z26" s="32">
        <v>149712.22</v>
      </c>
      <c r="AA26" s="32">
        <v>167638.45000000001</v>
      </c>
      <c r="AB26" s="32">
        <v>116533.17</v>
      </c>
      <c r="AC26" s="2">
        <v>-0.18</v>
      </c>
      <c r="AD26" s="2">
        <v>-0.18</v>
      </c>
      <c r="AE26" s="2">
        <v>-0.18</v>
      </c>
      <c r="AF26" s="2">
        <v>-0.18</v>
      </c>
      <c r="AG26" s="2">
        <v>-0.18</v>
      </c>
      <c r="AH26" s="2">
        <v>-0.18</v>
      </c>
      <c r="AI26" s="2">
        <v>-0.18</v>
      </c>
      <c r="AJ26" s="2">
        <v>-0.18</v>
      </c>
      <c r="AK26" s="2">
        <v>-0.18</v>
      </c>
      <c r="AL26" s="2">
        <v>-0.18</v>
      </c>
      <c r="AM26" s="2">
        <v>-0.18</v>
      </c>
      <c r="AN26" s="2">
        <v>-0.18</v>
      </c>
      <c r="AO26" s="33">
        <v>-416.25</v>
      </c>
      <c r="AP26" s="33">
        <v>-630.04</v>
      </c>
      <c r="AQ26" s="33">
        <v>-338.19</v>
      </c>
      <c r="AR26" s="33">
        <v>-253.05</v>
      </c>
      <c r="AS26" s="33">
        <v>-822.12</v>
      </c>
      <c r="AT26" s="33">
        <v>-742.99</v>
      </c>
      <c r="AU26" s="33">
        <v>-2198.06</v>
      </c>
      <c r="AV26" s="33">
        <v>-686.36</v>
      </c>
      <c r="AW26" s="33">
        <v>-306.89999999999998</v>
      </c>
      <c r="AX26" s="33">
        <v>-269.48</v>
      </c>
      <c r="AY26" s="33">
        <v>-301.75</v>
      </c>
      <c r="AZ26" s="33">
        <v>-209.76</v>
      </c>
      <c r="BA26" s="31">
        <f t="shared" si="26"/>
        <v>-254.38</v>
      </c>
      <c r="BB26" s="31">
        <f t="shared" si="26"/>
        <v>-385.03</v>
      </c>
      <c r="BC26" s="31">
        <f t="shared" si="26"/>
        <v>-206.67</v>
      </c>
      <c r="BD26" s="31">
        <f t="shared" si="26"/>
        <v>-210.87</v>
      </c>
      <c r="BE26" s="31">
        <f t="shared" si="26"/>
        <v>-685.1</v>
      </c>
      <c r="BF26" s="31">
        <f t="shared" si="26"/>
        <v>-619.16</v>
      </c>
      <c r="BG26" s="31">
        <f t="shared" si="26"/>
        <v>1831.71</v>
      </c>
      <c r="BH26" s="31">
        <f t="shared" si="26"/>
        <v>571.96</v>
      </c>
      <c r="BI26" s="31">
        <f t="shared" si="26"/>
        <v>255.75</v>
      </c>
      <c r="BJ26" s="31">
        <f t="shared" si="26"/>
        <v>1003.07</v>
      </c>
      <c r="BK26" s="31">
        <f t="shared" si="26"/>
        <v>1123.18</v>
      </c>
      <c r="BL26" s="31">
        <f t="shared" si="26"/>
        <v>780.77</v>
      </c>
      <c r="BM26" s="6">
        <f t="shared" ca="1" si="27"/>
        <v>-4.1200000000000001E-2</v>
      </c>
      <c r="BN26" s="6">
        <f t="shared" ca="1" si="27"/>
        <v>-4.1200000000000001E-2</v>
      </c>
      <c r="BO26" s="6">
        <f t="shared" ca="1" si="27"/>
        <v>-4.1200000000000001E-2</v>
      </c>
      <c r="BP26" s="6">
        <f t="shared" ca="1" si="27"/>
        <v>-4.1200000000000001E-2</v>
      </c>
      <c r="BQ26" s="6">
        <f t="shared" ca="1" si="27"/>
        <v>-4.1200000000000001E-2</v>
      </c>
      <c r="BR26" s="6">
        <f t="shared" ca="1" si="27"/>
        <v>-4.1200000000000001E-2</v>
      </c>
      <c r="BS26" s="6">
        <f t="shared" ca="1" si="27"/>
        <v>-4.1200000000000001E-2</v>
      </c>
      <c r="BT26" s="6">
        <f t="shared" ca="1" si="27"/>
        <v>-4.1200000000000001E-2</v>
      </c>
      <c r="BU26" s="6">
        <f t="shared" ca="1" si="27"/>
        <v>-4.1200000000000001E-2</v>
      </c>
      <c r="BV26" s="6">
        <f t="shared" ca="1" si="27"/>
        <v>-4.1200000000000001E-2</v>
      </c>
      <c r="BW26" s="6">
        <f t="shared" ca="1" si="27"/>
        <v>-4.1200000000000001E-2</v>
      </c>
      <c r="BX26" s="6">
        <f t="shared" ca="1" si="27"/>
        <v>-4.1200000000000001E-2</v>
      </c>
      <c r="BY26" s="31">
        <f t="shared" ca="1" si="5"/>
        <v>-9527.58</v>
      </c>
      <c r="BZ26" s="31">
        <f t="shared" ca="1" si="5"/>
        <v>-14421.02</v>
      </c>
      <c r="CA26" s="31">
        <f t="shared" ca="1" si="5"/>
        <v>-7740.7</v>
      </c>
      <c r="CB26" s="31">
        <f t="shared" ref="CB26:CJ57" ca="1" si="30">IFERROR(VLOOKUP($C26,DOSDetail,CELL("col",CB$4)+58,FALSE),ROUND(T26*BP26,2))</f>
        <v>-5791.96</v>
      </c>
      <c r="CC26" s="31">
        <f t="shared" ca="1" si="30"/>
        <v>-18817.310000000001</v>
      </c>
      <c r="CD26" s="31">
        <f t="shared" ca="1" si="30"/>
        <v>-17006.3</v>
      </c>
      <c r="CE26" s="31">
        <f t="shared" ca="1" si="30"/>
        <v>-50311.1</v>
      </c>
      <c r="CF26" s="31">
        <f t="shared" ca="1" si="30"/>
        <v>-15709.96</v>
      </c>
      <c r="CG26" s="31">
        <f t="shared" ca="1" si="30"/>
        <v>-7024.6</v>
      </c>
      <c r="CH26" s="31">
        <f t="shared" ca="1" si="30"/>
        <v>-6168.14</v>
      </c>
      <c r="CI26" s="31">
        <f t="shared" ca="1" si="30"/>
        <v>-6906.7</v>
      </c>
      <c r="CJ26" s="31">
        <f t="shared" ca="1" si="30"/>
        <v>-4801.17</v>
      </c>
      <c r="CK26" s="32">
        <f t="shared" ca="1" si="28"/>
        <v>161.88</v>
      </c>
      <c r="CL26" s="32">
        <f t="shared" ca="1" si="28"/>
        <v>245.02</v>
      </c>
      <c r="CM26" s="32">
        <f t="shared" ca="1" si="28"/>
        <v>131.52000000000001</v>
      </c>
      <c r="CN26" s="32">
        <f t="shared" ca="1" si="28"/>
        <v>98.41</v>
      </c>
      <c r="CO26" s="32">
        <f t="shared" ca="1" si="28"/>
        <v>319.70999999999998</v>
      </c>
      <c r="CP26" s="32">
        <f t="shared" ca="1" si="28"/>
        <v>288.94</v>
      </c>
      <c r="CQ26" s="32">
        <f t="shared" ca="1" si="28"/>
        <v>854.8</v>
      </c>
      <c r="CR26" s="32">
        <f t="shared" ca="1" si="28"/>
        <v>266.92</v>
      </c>
      <c r="CS26" s="32">
        <f t="shared" ca="1" si="28"/>
        <v>119.35</v>
      </c>
      <c r="CT26" s="32">
        <f t="shared" ca="1" si="28"/>
        <v>104.8</v>
      </c>
      <c r="CU26" s="32">
        <f t="shared" ca="1" si="28"/>
        <v>117.35</v>
      </c>
      <c r="CV26" s="32">
        <f t="shared" ca="1" si="28"/>
        <v>81.569999999999993</v>
      </c>
      <c r="CW26" s="31">
        <f t="shared" ca="1" si="29"/>
        <v>-8695.0700000000015</v>
      </c>
      <c r="CX26" s="31">
        <f t="shared" ca="1" si="29"/>
        <v>-13160.929999999998</v>
      </c>
      <c r="CY26" s="31">
        <f t="shared" ca="1" si="29"/>
        <v>-7064.32</v>
      </c>
      <c r="CZ26" s="31">
        <f t="shared" ca="1" si="29"/>
        <v>-5229.63</v>
      </c>
      <c r="DA26" s="31">
        <f t="shared" ca="1" si="29"/>
        <v>-16990.380000000005</v>
      </c>
      <c r="DB26" s="31">
        <f t="shared" ca="1" si="29"/>
        <v>-15355.210000000001</v>
      </c>
      <c r="DC26" s="31">
        <f t="shared" ca="1" si="29"/>
        <v>-49089.95</v>
      </c>
      <c r="DD26" s="31">
        <f t="shared" ca="1" si="29"/>
        <v>-15328.64</v>
      </c>
      <c r="DE26" s="31">
        <f t="shared" ca="1" si="29"/>
        <v>-6854.1</v>
      </c>
      <c r="DF26" s="31">
        <f t="shared" ca="1" si="29"/>
        <v>-6796.93</v>
      </c>
      <c r="DG26" s="31">
        <f t="shared" ca="1" si="29"/>
        <v>-7610.78</v>
      </c>
      <c r="DH26" s="31">
        <f t="shared" ca="1" si="29"/>
        <v>-5290.6100000000006</v>
      </c>
      <c r="DI26" s="32">
        <f t="shared" ca="1" si="22"/>
        <v>-434.75</v>
      </c>
      <c r="DJ26" s="32">
        <f t="shared" ca="1" si="22"/>
        <v>-658.05</v>
      </c>
      <c r="DK26" s="32">
        <f t="shared" ca="1" si="22"/>
        <v>-353.22</v>
      </c>
      <c r="DL26" s="32">
        <f t="shared" ca="1" si="22"/>
        <v>-261.48</v>
      </c>
      <c r="DM26" s="32">
        <f t="shared" ca="1" si="22"/>
        <v>-849.52</v>
      </c>
      <c r="DN26" s="32">
        <f t="shared" ca="1" si="22"/>
        <v>-767.76</v>
      </c>
      <c r="DO26" s="32">
        <f t="shared" ca="1" si="22"/>
        <v>-2454.5</v>
      </c>
      <c r="DP26" s="32">
        <f t="shared" ca="1" si="22"/>
        <v>-766.43</v>
      </c>
      <c r="DQ26" s="32">
        <f t="shared" ca="1" si="22"/>
        <v>-342.71</v>
      </c>
      <c r="DR26" s="32">
        <f t="shared" ca="1" si="22"/>
        <v>-339.85</v>
      </c>
      <c r="DS26" s="32">
        <f t="shared" ca="1" si="22"/>
        <v>-380.54</v>
      </c>
      <c r="DT26" s="32">
        <f t="shared" ca="1" si="22"/>
        <v>-264.52999999999997</v>
      </c>
      <c r="DU26" s="31">
        <f t="shared" ca="1" si="23"/>
        <v>-1620.89</v>
      </c>
      <c r="DV26" s="31">
        <f t="shared" ca="1" si="23"/>
        <v>-2422.65</v>
      </c>
      <c r="DW26" s="31">
        <f t="shared" ca="1" si="23"/>
        <v>-1285.49</v>
      </c>
      <c r="DX26" s="31">
        <f t="shared" ca="1" si="23"/>
        <v>-939.42</v>
      </c>
      <c r="DY26" s="31">
        <f t="shared" ca="1" si="23"/>
        <v>-3013.64</v>
      </c>
      <c r="DZ26" s="31">
        <f t="shared" ca="1" si="23"/>
        <v>-2687.74</v>
      </c>
      <c r="EA26" s="31">
        <f t="shared" ca="1" si="23"/>
        <v>-8481.64</v>
      </c>
      <c r="EB26" s="31">
        <f t="shared" ca="1" si="23"/>
        <v>-2612.64</v>
      </c>
      <c r="EC26" s="31">
        <f t="shared" ca="1" si="23"/>
        <v>-1152.22</v>
      </c>
      <c r="ED26" s="31">
        <f t="shared" ca="1" si="23"/>
        <v>-1127.24</v>
      </c>
      <c r="EE26" s="31">
        <f t="shared" ca="1" si="23"/>
        <v>-1244.44</v>
      </c>
      <c r="EF26" s="31">
        <f t="shared" ca="1" si="23"/>
        <v>-853.11</v>
      </c>
      <c r="EG26" s="32">
        <f t="shared" ca="1" si="24"/>
        <v>-10750.710000000001</v>
      </c>
      <c r="EH26" s="32">
        <f t="shared" ca="1" si="24"/>
        <v>-16241.629999999997</v>
      </c>
      <c r="EI26" s="32">
        <f t="shared" ca="1" si="24"/>
        <v>-8703.0300000000007</v>
      </c>
      <c r="EJ26" s="32">
        <f t="shared" ca="1" si="24"/>
        <v>-6430.5300000000007</v>
      </c>
      <c r="EK26" s="32">
        <f t="shared" ca="1" si="24"/>
        <v>-20853.540000000005</v>
      </c>
      <c r="EL26" s="32">
        <f t="shared" ca="1" si="24"/>
        <v>-18810.71</v>
      </c>
      <c r="EM26" s="32">
        <f t="shared" ca="1" si="24"/>
        <v>-60026.09</v>
      </c>
      <c r="EN26" s="32">
        <f t="shared" ca="1" si="24"/>
        <v>-18707.71</v>
      </c>
      <c r="EO26" s="32">
        <f t="shared" ca="1" si="24"/>
        <v>-8349.0300000000007</v>
      </c>
      <c r="EP26" s="32">
        <f t="shared" ca="1" si="24"/>
        <v>-8264.02</v>
      </c>
      <c r="EQ26" s="32">
        <f t="shared" ca="1" si="24"/>
        <v>-9235.76</v>
      </c>
      <c r="ER26" s="32">
        <f t="shared" ca="1" si="24"/>
        <v>-6408.25</v>
      </c>
    </row>
    <row r="27" spans="1:148" x14ac:dyDescent="0.25">
      <c r="A27" t="s">
        <v>463</v>
      </c>
      <c r="B27" s="1" t="s">
        <v>12</v>
      </c>
      <c r="C27" t="str">
        <f t="shared" ca="1" si="1"/>
        <v>BR3</v>
      </c>
      <c r="D27" t="str">
        <f t="shared" ca="1" si="2"/>
        <v>Battle River #3</v>
      </c>
      <c r="E27" s="51">
        <v>64054.491236499998</v>
      </c>
      <c r="F27" s="51">
        <v>80029.122230299996</v>
      </c>
      <c r="G27" s="51">
        <v>81287.210386499995</v>
      </c>
      <c r="H27" s="51">
        <v>56748.571041800002</v>
      </c>
      <c r="I27" s="51">
        <v>49826.907128999999</v>
      </c>
      <c r="J27" s="51">
        <v>49819.391825300001</v>
      </c>
      <c r="K27" s="51">
        <v>62957.038073099997</v>
      </c>
      <c r="L27" s="51">
        <v>61076.215510000002</v>
      </c>
      <c r="M27" s="51">
        <v>57985.901699900001</v>
      </c>
      <c r="N27" s="51">
        <v>47107.7391795</v>
      </c>
      <c r="O27" s="51">
        <v>48063.554357699999</v>
      </c>
      <c r="P27" s="51">
        <v>43891.000449400002</v>
      </c>
      <c r="Q27" s="32">
        <v>3182863.23</v>
      </c>
      <c r="R27" s="32">
        <v>7998747.5800000001</v>
      </c>
      <c r="S27" s="32">
        <v>3550829.58</v>
      </c>
      <c r="T27" s="32">
        <v>1909158.99</v>
      </c>
      <c r="U27" s="32">
        <v>3442626.77</v>
      </c>
      <c r="V27" s="32">
        <v>2301571.84</v>
      </c>
      <c r="W27" s="32">
        <v>8943368.0800000001</v>
      </c>
      <c r="X27" s="32">
        <v>3287865.75</v>
      </c>
      <c r="Y27" s="32">
        <v>1467820.85</v>
      </c>
      <c r="Z27" s="32">
        <v>1386032.99</v>
      </c>
      <c r="AA27" s="32">
        <v>2102359.9500000002</v>
      </c>
      <c r="AB27" s="32">
        <v>1252511.27</v>
      </c>
      <c r="AC27" s="2">
        <v>6.44</v>
      </c>
      <c r="AD27" s="2">
        <v>6.44</v>
      </c>
      <c r="AE27" s="2">
        <v>6.44</v>
      </c>
      <c r="AF27" s="2">
        <v>6.44</v>
      </c>
      <c r="AG27" s="2">
        <v>6.44</v>
      </c>
      <c r="AH27" s="2">
        <v>6.44</v>
      </c>
      <c r="AI27" s="2">
        <v>6.44</v>
      </c>
      <c r="AJ27" s="2">
        <v>6.44</v>
      </c>
      <c r="AK27" s="2">
        <v>6.44</v>
      </c>
      <c r="AL27" s="2">
        <v>6.44</v>
      </c>
      <c r="AM27" s="2">
        <v>6.44</v>
      </c>
      <c r="AN27" s="2">
        <v>6.44</v>
      </c>
      <c r="AO27" s="33">
        <v>204976.39</v>
      </c>
      <c r="AP27" s="33">
        <v>515119.34</v>
      </c>
      <c r="AQ27" s="33">
        <v>228673.42</v>
      </c>
      <c r="AR27" s="33">
        <v>122949.84</v>
      </c>
      <c r="AS27" s="33">
        <v>221705.16</v>
      </c>
      <c r="AT27" s="33">
        <v>148221.23000000001</v>
      </c>
      <c r="AU27" s="33">
        <v>575952.9</v>
      </c>
      <c r="AV27" s="33">
        <v>211738.55</v>
      </c>
      <c r="AW27" s="33">
        <v>94527.66</v>
      </c>
      <c r="AX27" s="33">
        <v>89260.52</v>
      </c>
      <c r="AY27" s="33">
        <v>135391.98000000001</v>
      </c>
      <c r="AZ27" s="33">
        <v>80661.73</v>
      </c>
      <c r="BA27" s="31">
        <f t="shared" si="26"/>
        <v>-3501.15</v>
      </c>
      <c r="BB27" s="31">
        <f t="shared" si="26"/>
        <v>-8798.6200000000008</v>
      </c>
      <c r="BC27" s="31">
        <f t="shared" si="26"/>
        <v>-3905.91</v>
      </c>
      <c r="BD27" s="31">
        <f t="shared" si="26"/>
        <v>-2863.74</v>
      </c>
      <c r="BE27" s="31">
        <f t="shared" si="26"/>
        <v>-5163.9399999999996</v>
      </c>
      <c r="BF27" s="31">
        <f t="shared" si="26"/>
        <v>-3452.36</v>
      </c>
      <c r="BG27" s="31">
        <f t="shared" si="26"/>
        <v>13415.05</v>
      </c>
      <c r="BH27" s="31">
        <f t="shared" si="26"/>
        <v>4931.8</v>
      </c>
      <c r="BI27" s="31">
        <f t="shared" si="26"/>
        <v>2201.73</v>
      </c>
      <c r="BJ27" s="31">
        <f t="shared" si="26"/>
        <v>9286.42</v>
      </c>
      <c r="BK27" s="31">
        <f t="shared" si="26"/>
        <v>14085.81</v>
      </c>
      <c r="BL27" s="31">
        <f t="shared" si="26"/>
        <v>8391.83</v>
      </c>
      <c r="BM27" s="6">
        <f t="shared" ca="1" si="27"/>
        <v>5.3800000000000001E-2</v>
      </c>
      <c r="BN27" s="6">
        <f t="shared" ca="1" si="27"/>
        <v>5.3800000000000001E-2</v>
      </c>
      <c r="BO27" s="6">
        <f t="shared" ca="1" si="27"/>
        <v>5.3800000000000001E-2</v>
      </c>
      <c r="BP27" s="6">
        <f t="shared" ca="1" si="27"/>
        <v>5.3800000000000001E-2</v>
      </c>
      <c r="BQ27" s="6">
        <f t="shared" ca="1" si="27"/>
        <v>5.3800000000000001E-2</v>
      </c>
      <c r="BR27" s="6">
        <f t="shared" ca="1" si="27"/>
        <v>5.3800000000000001E-2</v>
      </c>
      <c r="BS27" s="6">
        <f t="shared" ca="1" si="27"/>
        <v>5.3800000000000001E-2</v>
      </c>
      <c r="BT27" s="6">
        <f t="shared" ca="1" si="27"/>
        <v>5.3800000000000001E-2</v>
      </c>
      <c r="BU27" s="6">
        <f t="shared" ca="1" si="27"/>
        <v>5.3800000000000001E-2</v>
      </c>
      <c r="BV27" s="6">
        <f t="shared" ca="1" si="27"/>
        <v>5.3800000000000001E-2</v>
      </c>
      <c r="BW27" s="6">
        <f t="shared" ca="1" si="27"/>
        <v>5.3800000000000001E-2</v>
      </c>
      <c r="BX27" s="6">
        <f t="shared" ca="1" si="27"/>
        <v>5.3800000000000001E-2</v>
      </c>
      <c r="BY27" s="31">
        <f t="shared" ref="BY27:CD58" ca="1" si="31">IFERROR(VLOOKUP($C27,DOSDetail,CELL("col",BY$4)+58,FALSE),ROUND(Q27*BM27,2))</f>
        <v>171238.04</v>
      </c>
      <c r="BZ27" s="31">
        <f t="shared" ca="1" si="31"/>
        <v>430332.62</v>
      </c>
      <c r="CA27" s="31">
        <f t="shared" ca="1" si="31"/>
        <v>191034.63</v>
      </c>
      <c r="CB27" s="31">
        <f t="shared" ca="1" si="30"/>
        <v>102712.75</v>
      </c>
      <c r="CC27" s="31">
        <f t="shared" ca="1" si="30"/>
        <v>185213.32</v>
      </c>
      <c r="CD27" s="31">
        <f t="shared" ca="1" si="30"/>
        <v>123824.56</v>
      </c>
      <c r="CE27" s="31">
        <f t="shared" ca="1" si="30"/>
        <v>481153.2</v>
      </c>
      <c r="CF27" s="31">
        <f t="shared" ca="1" si="30"/>
        <v>176887.18</v>
      </c>
      <c r="CG27" s="31">
        <f t="shared" ca="1" si="30"/>
        <v>78968.759999999995</v>
      </c>
      <c r="CH27" s="31">
        <f t="shared" ca="1" si="30"/>
        <v>74568.570000000007</v>
      </c>
      <c r="CI27" s="31">
        <f t="shared" ca="1" si="30"/>
        <v>113106.97</v>
      </c>
      <c r="CJ27" s="31">
        <f t="shared" ca="1" si="30"/>
        <v>67385.11</v>
      </c>
      <c r="CK27" s="32">
        <f t="shared" ca="1" si="28"/>
        <v>2228</v>
      </c>
      <c r="CL27" s="32">
        <f t="shared" ca="1" si="28"/>
        <v>5599.12</v>
      </c>
      <c r="CM27" s="32">
        <f t="shared" ca="1" si="28"/>
        <v>2485.58</v>
      </c>
      <c r="CN27" s="32">
        <f t="shared" ca="1" si="28"/>
        <v>1336.41</v>
      </c>
      <c r="CO27" s="32">
        <f t="shared" ca="1" si="28"/>
        <v>2409.84</v>
      </c>
      <c r="CP27" s="32">
        <f t="shared" ca="1" si="28"/>
        <v>1611.1</v>
      </c>
      <c r="CQ27" s="32">
        <f t="shared" ca="1" si="28"/>
        <v>6260.36</v>
      </c>
      <c r="CR27" s="32">
        <f t="shared" ca="1" si="28"/>
        <v>2301.5100000000002</v>
      </c>
      <c r="CS27" s="32">
        <f t="shared" ca="1" si="28"/>
        <v>1027.47</v>
      </c>
      <c r="CT27" s="32">
        <f t="shared" ca="1" si="28"/>
        <v>970.22</v>
      </c>
      <c r="CU27" s="32">
        <f t="shared" ca="1" si="28"/>
        <v>1471.65</v>
      </c>
      <c r="CV27" s="32">
        <f t="shared" ca="1" si="28"/>
        <v>876.76</v>
      </c>
      <c r="CW27" s="31">
        <f t="shared" ca="1" si="29"/>
        <v>-28009.200000000004</v>
      </c>
      <c r="CX27" s="31">
        <f t="shared" ca="1" si="29"/>
        <v>-70388.98000000004</v>
      </c>
      <c r="CY27" s="31">
        <f t="shared" ca="1" si="29"/>
        <v>-31247.300000000021</v>
      </c>
      <c r="CZ27" s="31">
        <f t="shared" ca="1" si="29"/>
        <v>-16036.939999999993</v>
      </c>
      <c r="DA27" s="31">
        <f t="shared" ca="1" si="29"/>
        <v>-28918.06</v>
      </c>
      <c r="DB27" s="31">
        <f t="shared" ca="1" si="29"/>
        <v>-19333.210000000006</v>
      </c>
      <c r="DC27" s="31">
        <f t="shared" ca="1" si="29"/>
        <v>-101954.39000000003</v>
      </c>
      <c r="DD27" s="31">
        <f t="shared" ca="1" si="29"/>
        <v>-37481.659999999989</v>
      </c>
      <c r="DE27" s="31">
        <f t="shared" ca="1" si="29"/>
        <v>-16733.160000000007</v>
      </c>
      <c r="DF27" s="31">
        <f t="shared" ca="1" si="29"/>
        <v>-23008.149999999994</v>
      </c>
      <c r="DG27" s="31">
        <f t="shared" ca="1" si="29"/>
        <v>-34899.170000000013</v>
      </c>
      <c r="DH27" s="31">
        <f t="shared" ca="1" si="29"/>
        <v>-20791.690000000002</v>
      </c>
      <c r="DI27" s="32">
        <f t="shared" ca="1" si="22"/>
        <v>-1400.46</v>
      </c>
      <c r="DJ27" s="32">
        <f t="shared" ca="1" si="22"/>
        <v>-3519.45</v>
      </c>
      <c r="DK27" s="32">
        <f t="shared" ca="1" si="22"/>
        <v>-1562.37</v>
      </c>
      <c r="DL27" s="32">
        <f t="shared" ca="1" si="22"/>
        <v>-801.85</v>
      </c>
      <c r="DM27" s="32">
        <f t="shared" ca="1" si="22"/>
        <v>-1445.9</v>
      </c>
      <c r="DN27" s="32">
        <f t="shared" ca="1" si="22"/>
        <v>-966.66</v>
      </c>
      <c r="DO27" s="32">
        <f t="shared" ca="1" si="22"/>
        <v>-5097.72</v>
      </c>
      <c r="DP27" s="32">
        <f t="shared" ca="1" si="22"/>
        <v>-1874.08</v>
      </c>
      <c r="DQ27" s="32">
        <f t="shared" ca="1" si="22"/>
        <v>-836.66</v>
      </c>
      <c r="DR27" s="32">
        <f t="shared" ca="1" si="22"/>
        <v>-1150.4100000000001</v>
      </c>
      <c r="DS27" s="32">
        <f t="shared" ca="1" si="22"/>
        <v>-1744.96</v>
      </c>
      <c r="DT27" s="32">
        <f t="shared" ca="1" si="22"/>
        <v>-1039.58</v>
      </c>
      <c r="DU27" s="31">
        <f t="shared" ca="1" si="23"/>
        <v>-5221.32</v>
      </c>
      <c r="DV27" s="31">
        <f t="shared" ca="1" si="23"/>
        <v>-12957.13</v>
      </c>
      <c r="DW27" s="31">
        <f t="shared" ca="1" si="23"/>
        <v>-5686.05</v>
      </c>
      <c r="DX27" s="31">
        <f t="shared" ca="1" si="23"/>
        <v>-2880.78</v>
      </c>
      <c r="DY27" s="31">
        <f t="shared" ca="1" si="23"/>
        <v>-5129.3</v>
      </c>
      <c r="DZ27" s="31">
        <f t="shared" ca="1" si="23"/>
        <v>-3384.04</v>
      </c>
      <c r="EA27" s="31">
        <f t="shared" ca="1" si="23"/>
        <v>-17615.43</v>
      </c>
      <c r="EB27" s="31">
        <f t="shared" ca="1" si="23"/>
        <v>-6388.45</v>
      </c>
      <c r="EC27" s="31">
        <f t="shared" ca="1" si="23"/>
        <v>-2812.95</v>
      </c>
      <c r="ED27" s="31">
        <f t="shared" ca="1" si="23"/>
        <v>-3815.81</v>
      </c>
      <c r="EE27" s="31">
        <f t="shared" ca="1" si="23"/>
        <v>-5706.38</v>
      </c>
      <c r="EF27" s="31">
        <f t="shared" ca="1" si="23"/>
        <v>-3352.66</v>
      </c>
      <c r="EG27" s="32">
        <f t="shared" ca="1" si="24"/>
        <v>-34630.980000000003</v>
      </c>
      <c r="EH27" s="32">
        <f t="shared" ca="1" si="24"/>
        <v>-86865.560000000041</v>
      </c>
      <c r="EI27" s="32">
        <f t="shared" ca="1" si="24"/>
        <v>-38495.720000000023</v>
      </c>
      <c r="EJ27" s="32">
        <f t="shared" ca="1" si="24"/>
        <v>-19719.569999999992</v>
      </c>
      <c r="EK27" s="32">
        <f t="shared" ca="1" si="24"/>
        <v>-35493.26</v>
      </c>
      <c r="EL27" s="32">
        <f t="shared" ca="1" si="24"/>
        <v>-23683.910000000007</v>
      </c>
      <c r="EM27" s="32">
        <f t="shared" ca="1" si="24"/>
        <v>-124667.54000000004</v>
      </c>
      <c r="EN27" s="32">
        <f t="shared" ca="1" si="24"/>
        <v>-45744.189999999988</v>
      </c>
      <c r="EO27" s="32">
        <f t="shared" ca="1" si="24"/>
        <v>-20382.770000000008</v>
      </c>
      <c r="EP27" s="32">
        <f t="shared" ca="1" si="24"/>
        <v>-27974.369999999995</v>
      </c>
      <c r="EQ27" s="32">
        <f t="shared" ca="1" si="24"/>
        <v>-42350.510000000009</v>
      </c>
      <c r="ER27" s="32">
        <f t="shared" ca="1" si="24"/>
        <v>-25183.930000000004</v>
      </c>
    </row>
    <row r="28" spans="1:148" x14ac:dyDescent="0.25">
      <c r="A28" t="s">
        <v>463</v>
      </c>
      <c r="B28" s="1" t="s">
        <v>13</v>
      </c>
      <c r="C28" t="str">
        <f t="shared" ca="1" si="1"/>
        <v>BR4</v>
      </c>
      <c r="D28" t="str">
        <f t="shared" ca="1" si="2"/>
        <v>Battle River #4</v>
      </c>
      <c r="E28" s="51">
        <v>83812.324364999993</v>
      </c>
      <c r="F28" s="51">
        <v>88512.112433300004</v>
      </c>
      <c r="G28" s="51">
        <v>68877.537576200004</v>
      </c>
      <c r="H28" s="51">
        <v>73322.626308499996</v>
      </c>
      <c r="I28" s="51">
        <v>64851.1722964</v>
      </c>
      <c r="J28" s="51">
        <v>66789.552498399993</v>
      </c>
      <c r="K28" s="51">
        <v>79301.868056099993</v>
      </c>
      <c r="L28" s="51">
        <v>71488.623189999998</v>
      </c>
      <c r="M28" s="51">
        <v>71255.456599700003</v>
      </c>
      <c r="N28" s="51">
        <v>77662.805364100001</v>
      </c>
      <c r="O28" s="51">
        <v>80299.138829000003</v>
      </c>
      <c r="P28" s="51">
        <v>79361.308849599998</v>
      </c>
      <c r="Q28" s="32">
        <v>4026941.43</v>
      </c>
      <c r="R28" s="32">
        <v>8571801.2599999998</v>
      </c>
      <c r="S28" s="32">
        <v>3471456.06</v>
      </c>
      <c r="T28" s="32">
        <v>2481069.19</v>
      </c>
      <c r="U28" s="32">
        <v>4293740.2</v>
      </c>
      <c r="V28" s="32">
        <v>3124568.51</v>
      </c>
      <c r="W28" s="32">
        <v>10920982.859999999</v>
      </c>
      <c r="X28" s="32">
        <v>3452892.15</v>
      </c>
      <c r="Y28" s="32">
        <v>1853931.82</v>
      </c>
      <c r="Z28" s="32">
        <v>2354814.23</v>
      </c>
      <c r="AA28" s="32">
        <v>3324539.55</v>
      </c>
      <c r="AB28" s="32">
        <v>2337283.29</v>
      </c>
      <c r="AC28" s="2">
        <v>6.44</v>
      </c>
      <c r="AD28" s="2">
        <v>6.44</v>
      </c>
      <c r="AE28" s="2">
        <v>6.44</v>
      </c>
      <c r="AF28" s="2">
        <v>6.44</v>
      </c>
      <c r="AG28" s="2">
        <v>6.44</v>
      </c>
      <c r="AH28" s="2">
        <v>6.44</v>
      </c>
      <c r="AI28" s="2">
        <v>6.44</v>
      </c>
      <c r="AJ28" s="2">
        <v>6.44</v>
      </c>
      <c r="AK28" s="2">
        <v>6.44</v>
      </c>
      <c r="AL28" s="2">
        <v>6.44</v>
      </c>
      <c r="AM28" s="2">
        <v>6.44</v>
      </c>
      <c r="AN28" s="2">
        <v>6.44</v>
      </c>
      <c r="AO28" s="33">
        <v>259335.03</v>
      </c>
      <c r="AP28" s="33">
        <v>552024</v>
      </c>
      <c r="AQ28" s="33">
        <v>223561.77</v>
      </c>
      <c r="AR28" s="33">
        <v>159780.85999999999</v>
      </c>
      <c r="AS28" s="33">
        <v>276516.87</v>
      </c>
      <c r="AT28" s="33">
        <v>201222.21</v>
      </c>
      <c r="AU28" s="33">
        <v>703311.3</v>
      </c>
      <c r="AV28" s="33">
        <v>222366.25</v>
      </c>
      <c r="AW28" s="33">
        <v>119393.21</v>
      </c>
      <c r="AX28" s="33">
        <v>151650.04</v>
      </c>
      <c r="AY28" s="33">
        <v>214100.35</v>
      </c>
      <c r="AZ28" s="33">
        <v>150521.04</v>
      </c>
      <c r="BA28" s="31">
        <f t="shared" si="26"/>
        <v>-4429.6400000000003</v>
      </c>
      <c r="BB28" s="31">
        <f t="shared" si="26"/>
        <v>-9428.98</v>
      </c>
      <c r="BC28" s="31">
        <f t="shared" si="26"/>
        <v>-3818.6</v>
      </c>
      <c r="BD28" s="31">
        <f t="shared" si="26"/>
        <v>-3721.6</v>
      </c>
      <c r="BE28" s="31">
        <f t="shared" si="26"/>
        <v>-6440.61</v>
      </c>
      <c r="BF28" s="31">
        <f t="shared" si="26"/>
        <v>-4686.8500000000004</v>
      </c>
      <c r="BG28" s="31">
        <f t="shared" si="26"/>
        <v>16381.47</v>
      </c>
      <c r="BH28" s="31">
        <f t="shared" si="26"/>
        <v>5179.34</v>
      </c>
      <c r="BI28" s="31">
        <f t="shared" si="26"/>
        <v>2780.9</v>
      </c>
      <c r="BJ28" s="31">
        <f t="shared" si="26"/>
        <v>15777.26</v>
      </c>
      <c r="BK28" s="31">
        <f t="shared" si="26"/>
        <v>22274.41</v>
      </c>
      <c r="BL28" s="31">
        <f t="shared" si="26"/>
        <v>15659.8</v>
      </c>
      <c r="BM28" s="6">
        <f t="shared" ca="1" si="27"/>
        <v>5.2600000000000001E-2</v>
      </c>
      <c r="BN28" s="6">
        <f t="shared" ca="1" si="27"/>
        <v>5.2600000000000001E-2</v>
      </c>
      <c r="BO28" s="6">
        <f t="shared" ca="1" si="27"/>
        <v>5.2600000000000001E-2</v>
      </c>
      <c r="BP28" s="6">
        <f t="shared" ca="1" si="27"/>
        <v>5.2600000000000001E-2</v>
      </c>
      <c r="BQ28" s="6">
        <f t="shared" ca="1" si="27"/>
        <v>5.2600000000000001E-2</v>
      </c>
      <c r="BR28" s="6">
        <f t="shared" ca="1" si="27"/>
        <v>5.2600000000000001E-2</v>
      </c>
      <c r="BS28" s="6">
        <f t="shared" ca="1" si="27"/>
        <v>5.2600000000000001E-2</v>
      </c>
      <c r="BT28" s="6">
        <f t="shared" ca="1" si="27"/>
        <v>5.2600000000000001E-2</v>
      </c>
      <c r="BU28" s="6">
        <f t="shared" ca="1" si="27"/>
        <v>5.2600000000000001E-2</v>
      </c>
      <c r="BV28" s="6">
        <f t="shared" ca="1" si="27"/>
        <v>5.2600000000000001E-2</v>
      </c>
      <c r="BW28" s="6">
        <f t="shared" ca="1" si="27"/>
        <v>5.2600000000000001E-2</v>
      </c>
      <c r="BX28" s="6">
        <f t="shared" ca="1" si="27"/>
        <v>5.2600000000000001E-2</v>
      </c>
      <c r="BY28" s="31">
        <f t="shared" ca="1" si="31"/>
        <v>211817.12</v>
      </c>
      <c r="BZ28" s="31">
        <f t="shared" ca="1" si="31"/>
        <v>450876.75</v>
      </c>
      <c r="CA28" s="31">
        <f t="shared" ca="1" si="31"/>
        <v>182598.59</v>
      </c>
      <c r="CB28" s="31">
        <f t="shared" ca="1" si="30"/>
        <v>130504.24</v>
      </c>
      <c r="CC28" s="31">
        <f t="shared" ca="1" si="30"/>
        <v>225850.73</v>
      </c>
      <c r="CD28" s="31">
        <f t="shared" ca="1" si="30"/>
        <v>164352.29999999999</v>
      </c>
      <c r="CE28" s="31">
        <f t="shared" ca="1" si="30"/>
        <v>574443.69999999995</v>
      </c>
      <c r="CF28" s="31">
        <f t="shared" ca="1" si="30"/>
        <v>181622.13</v>
      </c>
      <c r="CG28" s="31">
        <f t="shared" ca="1" si="30"/>
        <v>97516.81</v>
      </c>
      <c r="CH28" s="31">
        <f t="shared" ca="1" si="30"/>
        <v>123863.23</v>
      </c>
      <c r="CI28" s="31">
        <f t="shared" ca="1" si="30"/>
        <v>174870.78</v>
      </c>
      <c r="CJ28" s="31">
        <f t="shared" ca="1" si="30"/>
        <v>122941.1</v>
      </c>
      <c r="CK28" s="32">
        <f t="shared" ca="1" si="28"/>
        <v>2818.86</v>
      </c>
      <c r="CL28" s="32">
        <f t="shared" ca="1" si="28"/>
        <v>6000.26</v>
      </c>
      <c r="CM28" s="32">
        <f t="shared" ca="1" si="28"/>
        <v>2430.02</v>
      </c>
      <c r="CN28" s="32">
        <f t="shared" ca="1" si="28"/>
        <v>1736.75</v>
      </c>
      <c r="CO28" s="32">
        <f t="shared" ca="1" si="28"/>
        <v>3005.62</v>
      </c>
      <c r="CP28" s="32">
        <f t="shared" ca="1" si="28"/>
        <v>2187.1999999999998</v>
      </c>
      <c r="CQ28" s="32">
        <f t="shared" ca="1" si="28"/>
        <v>7644.69</v>
      </c>
      <c r="CR28" s="32">
        <f t="shared" ca="1" si="28"/>
        <v>2417.02</v>
      </c>
      <c r="CS28" s="32">
        <f t="shared" ca="1" si="28"/>
        <v>1297.75</v>
      </c>
      <c r="CT28" s="32">
        <f t="shared" ca="1" si="28"/>
        <v>1648.37</v>
      </c>
      <c r="CU28" s="32">
        <f t="shared" ca="1" si="28"/>
        <v>2327.1799999999998</v>
      </c>
      <c r="CV28" s="32">
        <f t="shared" ca="1" si="28"/>
        <v>1636.1</v>
      </c>
      <c r="CW28" s="31">
        <f t="shared" ca="1" si="29"/>
        <v>-40269.410000000018</v>
      </c>
      <c r="CX28" s="31">
        <f t="shared" ca="1" si="29"/>
        <v>-85718.01</v>
      </c>
      <c r="CY28" s="31">
        <f t="shared" ca="1" si="29"/>
        <v>-34714.560000000005</v>
      </c>
      <c r="CZ28" s="31">
        <f t="shared" ca="1" si="29"/>
        <v>-23818.269999999997</v>
      </c>
      <c r="DA28" s="31">
        <f t="shared" ca="1" si="29"/>
        <v>-41219.909999999989</v>
      </c>
      <c r="DB28" s="31">
        <f t="shared" ca="1" si="29"/>
        <v>-29995.859999999993</v>
      </c>
      <c r="DC28" s="31">
        <f t="shared" ca="1" si="29"/>
        <v>-137604.38000000015</v>
      </c>
      <c r="DD28" s="31">
        <f t="shared" ca="1" si="29"/>
        <v>-43506.44</v>
      </c>
      <c r="DE28" s="31">
        <f t="shared" ca="1" si="29"/>
        <v>-23359.55000000001</v>
      </c>
      <c r="DF28" s="31">
        <f t="shared" ca="1" si="29"/>
        <v>-41915.700000000019</v>
      </c>
      <c r="DG28" s="31">
        <f t="shared" ca="1" si="29"/>
        <v>-59176.800000000017</v>
      </c>
      <c r="DH28" s="31">
        <f t="shared" ca="1" si="29"/>
        <v>-41603.64</v>
      </c>
      <c r="DI28" s="32">
        <f t="shared" ca="1" si="22"/>
        <v>-2013.47</v>
      </c>
      <c r="DJ28" s="32">
        <f t="shared" ca="1" si="22"/>
        <v>-4285.8999999999996</v>
      </c>
      <c r="DK28" s="32">
        <f t="shared" ca="1" si="22"/>
        <v>-1735.73</v>
      </c>
      <c r="DL28" s="32">
        <f t="shared" ca="1" si="22"/>
        <v>-1190.9100000000001</v>
      </c>
      <c r="DM28" s="32">
        <f t="shared" ca="1" si="22"/>
        <v>-2061</v>
      </c>
      <c r="DN28" s="32">
        <f t="shared" ca="1" si="22"/>
        <v>-1499.79</v>
      </c>
      <c r="DO28" s="32">
        <f t="shared" ca="1" si="22"/>
        <v>-6880.22</v>
      </c>
      <c r="DP28" s="32">
        <f t="shared" ca="1" si="22"/>
        <v>-2175.3200000000002</v>
      </c>
      <c r="DQ28" s="32">
        <f t="shared" ca="1" si="22"/>
        <v>-1167.98</v>
      </c>
      <c r="DR28" s="32">
        <f t="shared" ca="1" si="22"/>
        <v>-2095.79</v>
      </c>
      <c r="DS28" s="32">
        <f t="shared" ca="1" si="22"/>
        <v>-2958.84</v>
      </c>
      <c r="DT28" s="32">
        <f t="shared" ca="1" si="22"/>
        <v>-2080.1799999999998</v>
      </c>
      <c r="DU28" s="31">
        <f t="shared" ca="1" si="23"/>
        <v>-7506.8</v>
      </c>
      <c r="DV28" s="31">
        <f t="shared" ca="1" si="23"/>
        <v>-15778.88</v>
      </c>
      <c r="DW28" s="31">
        <f t="shared" ca="1" si="23"/>
        <v>-6316.99</v>
      </c>
      <c r="DX28" s="31">
        <f t="shared" ca="1" si="23"/>
        <v>-4278.5600000000004</v>
      </c>
      <c r="DY28" s="31">
        <f t="shared" ca="1" si="23"/>
        <v>-7311.32</v>
      </c>
      <c r="DZ28" s="31">
        <f t="shared" ca="1" si="23"/>
        <v>-5250.41</v>
      </c>
      <c r="EA28" s="31">
        <f t="shared" ca="1" si="23"/>
        <v>-23774.95</v>
      </c>
      <c r="EB28" s="31">
        <f t="shared" ca="1" si="23"/>
        <v>-7415.32</v>
      </c>
      <c r="EC28" s="31">
        <f t="shared" ca="1" si="23"/>
        <v>-3926.89</v>
      </c>
      <c r="ED28" s="31">
        <f t="shared" ca="1" si="23"/>
        <v>-6951.55</v>
      </c>
      <c r="EE28" s="31">
        <f t="shared" ca="1" si="23"/>
        <v>-9676.02</v>
      </c>
      <c r="EF28" s="31">
        <f t="shared" ca="1" si="23"/>
        <v>-6708.59</v>
      </c>
      <c r="EG28" s="32">
        <f t="shared" ca="1" si="24"/>
        <v>-49789.680000000022</v>
      </c>
      <c r="EH28" s="32">
        <f t="shared" ca="1" si="24"/>
        <v>-105782.79</v>
      </c>
      <c r="EI28" s="32">
        <f t="shared" ca="1" si="24"/>
        <v>-42767.280000000006</v>
      </c>
      <c r="EJ28" s="32">
        <f t="shared" ca="1" si="24"/>
        <v>-29287.739999999998</v>
      </c>
      <c r="EK28" s="32">
        <f t="shared" ca="1" si="24"/>
        <v>-50592.229999999989</v>
      </c>
      <c r="EL28" s="32">
        <f t="shared" ca="1" si="24"/>
        <v>-36746.06</v>
      </c>
      <c r="EM28" s="32">
        <f t="shared" ca="1" si="24"/>
        <v>-168259.55000000016</v>
      </c>
      <c r="EN28" s="32">
        <f t="shared" ca="1" si="24"/>
        <v>-53097.08</v>
      </c>
      <c r="EO28" s="32">
        <f t="shared" ca="1" si="24"/>
        <v>-28454.420000000009</v>
      </c>
      <c r="EP28" s="32">
        <f t="shared" ca="1" si="24"/>
        <v>-50963.040000000023</v>
      </c>
      <c r="EQ28" s="32">
        <f t="shared" ca="1" si="24"/>
        <v>-71811.660000000018</v>
      </c>
      <c r="ER28" s="32">
        <f t="shared" ca="1" si="24"/>
        <v>-50392.41</v>
      </c>
    </row>
    <row r="29" spans="1:148" x14ac:dyDescent="0.25">
      <c r="A29" t="s">
        <v>464</v>
      </c>
      <c r="B29" s="1" t="s">
        <v>25</v>
      </c>
      <c r="C29" t="str">
        <f t="shared" ca="1" si="1"/>
        <v>BR5</v>
      </c>
      <c r="D29" t="str">
        <f t="shared" ca="1" si="2"/>
        <v>Battle River #5</v>
      </c>
      <c r="E29" s="51">
        <v>216531.26618000001</v>
      </c>
      <c r="F29" s="51">
        <v>246461.62032250001</v>
      </c>
      <c r="G29" s="51">
        <v>218982.79867690001</v>
      </c>
      <c r="H29" s="51">
        <v>158309.5900839</v>
      </c>
      <c r="I29" s="51">
        <v>193100.4531906</v>
      </c>
      <c r="J29" s="51">
        <v>201092.44568450001</v>
      </c>
      <c r="K29" s="51">
        <v>210708.62468909999</v>
      </c>
      <c r="L29" s="51">
        <v>215110.84344259999</v>
      </c>
      <c r="M29" s="51">
        <v>201857.40257450001</v>
      </c>
      <c r="N29" s="51">
        <v>206703.02687279999</v>
      </c>
      <c r="O29" s="51">
        <v>195170.87488720001</v>
      </c>
      <c r="P29" s="51">
        <v>214669.21298720001</v>
      </c>
      <c r="Q29" s="32">
        <v>9178119.2599999998</v>
      </c>
      <c r="R29" s="32">
        <v>24136885.239999998</v>
      </c>
      <c r="S29" s="32">
        <v>10667226.300000001</v>
      </c>
      <c r="T29" s="32">
        <v>5231774.6500000004</v>
      </c>
      <c r="U29" s="32">
        <v>12955467.17</v>
      </c>
      <c r="V29" s="32">
        <v>9791858.8399999999</v>
      </c>
      <c r="W29" s="32">
        <v>26676025.629999999</v>
      </c>
      <c r="X29" s="32">
        <v>10059769.550000001</v>
      </c>
      <c r="Y29" s="32">
        <v>5246358.37</v>
      </c>
      <c r="Z29" s="32">
        <v>5890592.5300000003</v>
      </c>
      <c r="AA29" s="32">
        <v>8068450.7400000002</v>
      </c>
      <c r="AB29" s="32">
        <v>6304642.25</v>
      </c>
      <c r="AC29" s="2">
        <v>5.6</v>
      </c>
      <c r="AD29" s="2">
        <v>5.6</v>
      </c>
      <c r="AE29" s="2">
        <v>5.6</v>
      </c>
      <c r="AF29" s="2">
        <v>5.6</v>
      </c>
      <c r="AG29" s="2">
        <v>5.6</v>
      </c>
      <c r="AH29" s="2">
        <v>5.6</v>
      </c>
      <c r="AI29" s="2">
        <v>5.6</v>
      </c>
      <c r="AJ29" s="2">
        <v>5.6</v>
      </c>
      <c r="AK29" s="2">
        <v>5.6</v>
      </c>
      <c r="AL29" s="2">
        <v>5.6</v>
      </c>
      <c r="AM29" s="2">
        <v>5.6</v>
      </c>
      <c r="AN29" s="2">
        <v>5.6</v>
      </c>
      <c r="AO29" s="33">
        <v>513974.68</v>
      </c>
      <c r="AP29" s="33">
        <v>1351665.57</v>
      </c>
      <c r="AQ29" s="33">
        <v>597364.67000000004</v>
      </c>
      <c r="AR29" s="33">
        <v>292979.38</v>
      </c>
      <c r="AS29" s="33">
        <v>725506.16</v>
      </c>
      <c r="AT29" s="33">
        <v>548344.1</v>
      </c>
      <c r="AU29" s="33">
        <v>1493857.44</v>
      </c>
      <c r="AV29" s="33">
        <v>563347.09</v>
      </c>
      <c r="AW29" s="33">
        <v>293796.07</v>
      </c>
      <c r="AX29" s="33">
        <v>329873.18</v>
      </c>
      <c r="AY29" s="33">
        <v>451833.24</v>
      </c>
      <c r="AZ29" s="33">
        <v>353059.97</v>
      </c>
      <c r="BA29" s="31">
        <f t="shared" si="26"/>
        <v>-10095.93</v>
      </c>
      <c r="BB29" s="31">
        <f t="shared" si="26"/>
        <v>-26550.57</v>
      </c>
      <c r="BC29" s="31">
        <f t="shared" si="26"/>
        <v>-11733.95</v>
      </c>
      <c r="BD29" s="31">
        <f t="shared" si="26"/>
        <v>-7847.66</v>
      </c>
      <c r="BE29" s="31">
        <f t="shared" si="26"/>
        <v>-19433.2</v>
      </c>
      <c r="BF29" s="31">
        <f t="shared" si="26"/>
        <v>-14687.79</v>
      </c>
      <c r="BG29" s="31">
        <f t="shared" si="26"/>
        <v>40014.04</v>
      </c>
      <c r="BH29" s="31">
        <f t="shared" si="26"/>
        <v>15089.65</v>
      </c>
      <c r="BI29" s="31">
        <f t="shared" si="26"/>
        <v>7869.54</v>
      </c>
      <c r="BJ29" s="31">
        <f t="shared" si="26"/>
        <v>39466.97</v>
      </c>
      <c r="BK29" s="31">
        <f t="shared" si="26"/>
        <v>54058.62</v>
      </c>
      <c r="BL29" s="31">
        <f t="shared" si="26"/>
        <v>42241.1</v>
      </c>
      <c r="BM29" s="6">
        <f t="shared" ca="1" si="27"/>
        <v>3.44E-2</v>
      </c>
      <c r="BN29" s="6">
        <f t="shared" ca="1" si="27"/>
        <v>3.44E-2</v>
      </c>
      <c r="BO29" s="6">
        <f t="shared" ca="1" si="27"/>
        <v>3.44E-2</v>
      </c>
      <c r="BP29" s="6">
        <f t="shared" ca="1" si="27"/>
        <v>3.44E-2</v>
      </c>
      <c r="BQ29" s="6">
        <f t="shared" ca="1" si="27"/>
        <v>3.44E-2</v>
      </c>
      <c r="BR29" s="6">
        <f t="shared" ca="1" si="27"/>
        <v>3.44E-2</v>
      </c>
      <c r="BS29" s="6">
        <f t="shared" ca="1" si="27"/>
        <v>3.44E-2</v>
      </c>
      <c r="BT29" s="6">
        <f t="shared" ca="1" si="27"/>
        <v>3.44E-2</v>
      </c>
      <c r="BU29" s="6">
        <f t="shared" ca="1" si="27"/>
        <v>3.44E-2</v>
      </c>
      <c r="BV29" s="6">
        <f t="shared" ca="1" si="27"/>
        <v>3.44E-2</v>
      </c>
      <c r="BW29" s="6">
        <f t="shared" ca="1" si="27"/>
        <v>3.44E-2</v>
      </c>
      <c r="BX29" s="6">
        <f t="shared" ca="1" si="27"/>
        <v>3.44E-2</v>
      </c>
      <c r="BY29" s="31">
        <f t="shared" ca="1" si="31"/>
        <v>315727.3</v>
      </c>
      <c r="BZ29" s="31">
        <f t="shared" ca="1" si="31"/>
        <v>830308.85</v>
      </c>
      <c r="CA29" s="31">
        <f t="shared" ca="1" si="31"/>
        <v>366952.58</v>
      </c>
      <c r="CB29" s="31">
        <f t="shared" ca="1" si="30"/>
        <v>179973.05</v>
      </c>
      <c r="CC29" s="31">
        <f t="shared" ca="1" si="30"/>
        <v>445668.07</v>
      </c>
      <c r="CD29" s="31">
        <f t="shared" ca="1" si="30"/>
        <v>336839.94</v>
      </c>
      <c r="CE29" s="31">
        <f t="shared" ca="1" si="30"/>
        <v>917655.28</v>
      </c>
      <c r="CF29" s="31">
        <f t="shared" ca="1" si="30"/>
        <v>346056.07</v>
      </c>
      <c r="CG29" s="31">
        <f t="shared" ca="1" si="30"/>
        <v>180474.73</v>
      </c>
      <c r="CH29" s="31">
        <f t="shared" ca="1" si="30"/>
        <v>202636.38</v>
      </c>
      <c r="CI29" s="31">
        <f t="shared" ca="1" si="30"/>
        <v>277554.71000000002</v>
      </c>
      <c r="CJ29" s="31">
        <f t="shared" ca="1" si="30"/>
        <v>216879.69</v>
      </c>
      <c r="CK29" s="32">
        <f t="shared" ca="1" si="28"/>
        <v>6424.68</v>
      </c>
      <c r="CL29" s="32">
        <f t="shared" ca="1" si="28"/>
        <v>16895.82</v>
      </c>
      <c r="CM29" s="32">
        <f t="shared" ca="1" si="28"/>
        <v>7467.06</v>
      </c>
      <c r="CN29" s="32">
        <f t="shared" ca="1" si="28"/>
        <v>3662.24</v>
      </c>
      <c r="CO29" s="32">
        <f t="shared" ca="1" si="28"/>
        <v>9068.83</v>
      </c>
      <c r="CP29" s="32">
        <f t="shared" ca="1" si="28"/>
        <v>6854.3</v>
      </c>
      <c r="CQ29" s="32">
        <f t="shared" ca="1" si="28"/>
        <v>18673.22</v>
      </c>
      <c r="CR29" s="32">
        <f t="shared" ca="1" si="28"/>
        <v>7041.84</v>
      </c>
      <c r="CS29" s="32">
        <f t="shared" ca="1" si="28"/>
        <v>3672.45</v>
      </c>
      <c r="CT29" s="32">
        <f t="shared" ca="1" si="28"/>
        <v>4123.41</v>
      </c>
      <c r="CU29" s="32">
        <f t="shared" ca="1" si="28"/>
        <v>5647.92</v>
      </c>
      <c r="CV29" s="32">
        <f t="shared" ca="1" si="28"/>
        <v>4413.25</v>
      </c>
      <c r="CW29" s="31">
        <f t="shared" ca="1" si="29"/>
        <v>-181726.77000000002</v>
      </c>
      <c r="CX29" s="31">
        <f t="shared" ca="1" si="29"/>
        <v>-477910.33000000013</v>
      </c>
      <c r="CY29" s="31">
        <f t="shared" ca="1" si="29"/>
        <v>-211211.08000000002</v>
      </c>
      <c r="CZ29" s="31">
        <f t="shared" ca="1" si="29"/>
        <v>-101496.43000000002</v>
      </c>
      <c r="DA29" s="31">
        <f t="shared" ca="1" si="29"/>
        <v>-251336.06</v>
      </c>
      <c r="DB29" s="31">
        <f t="shared" ca="1" si="29"/>
        <v>-189962.06999999998</v>
      </c>
      <c r="DC29" s="31">
        <f t="shared" ca="1" si="29"/>
        <v>-597542.98</v>
      </c>
      <c r="DD29" s="31">
        <f t="shared" ca="1" si="29"/>
        <v>-225338.82999999993</v>
      </c>
      <c r="DE29" s="31">
        <f t="shared" ca="1" si="29"/>
        <v>-117518.42999999998</v>
      </c>
      <c r="DF29" s="31">
        <f t="shared" ca="1" si="29"/>
        <v>-162580.35999999999</v>
      </c>
      <c r="DG29" s="31">
        <f t="shared" ca="1" si="29"/>
        <v>-222689.22999999998</v>
      </c>
      <c r="DH29" s="31">
        <f t="shared" ca="1" si="29"/>
        <v>-174008.12999999998</v>
      </c>
      <c r="DI29" s="32">
        <f t="shared" ca="1" si="22"/>
        <v>-9086.34</v>
      </c>
      <c r="DJ29" s="32">
        <f t="shared" ca="1" si="22"/>
        <v>-23895.52</v>
      </c>
      <c r="DK29" s="32">
        <f t="shared" ca="1" si="22"/>
        <v>-10560.55</v>
      </c>
      <c r="DL29" s="32">
        <f t="shared" ca="1" si="22"/>
        <v>-5074.82</v>
      </c>
      <c r="DM29" s="32">
        <f t="shared" ca="1" si="22"/>
        <v>-12566.8</v>
      </c>
      <c r="DN29" s="32">
        <f t="shared" ca="1" si="22"/>
        <v>-9498.1</v>
      </c>
      <c r="DO29" s="32">
        <f t="shared" ca="1" si="22"/>
        <v>-29877.15</v>
      </c>
      <c r="DP29" s="32">
        <f t="shared" ca="1" si="22"/>
        <v>-11266.94</v>
      </c>
      <c r="DQ29" s="32">
        <f t="shared" ca="1" si="22"/>
        <v>-5875.92</v>
      </c>
      <c r="DR29" s="32">
        <f t="shared" ca="1" si="22"/>
        <v>-8129.02</v>
      </c>
      <c r="DS29" s="32">
        <f t="shared" ca="1" si="22"/>
        <v>-11134.46</v>
      </c>
      <c r="DT29" s="32">
        <f t="shared" ca="1" si="22"/>
        <v>-8700.41</v>
      </c>
      <c r="DU29" s="31">
        <f t="shared" ca="1" si="23"/>
        <v>-33876.51</v>
      </c>
      <c r="DV29" s="31">
        <f t="shared" ca="1" si="23"/>
        <v>-87973.22</v>
      </c>
      <c r="DW29" s="31">
        <f t="shared" ca="1" si="23"/>
        <v>-38433.94</v>
      </c>
      <c r="DX29" s="31">
        <f t="shared" ca="1" si="23"/>
        <v>-18232.18</v>
      </c>
      <c r="DY29" s="31">
        <f t="shared" ca="1" si="23"/>
        <v>-44580.35</v>
      </c>
      <c r="DZ29" s="31">
        <f t="shared" ca="1" si="23"/>
        <v>-33250.550000000003</v>
      </c>
      <c r="EA29" s="31">
        <f t="shared" ca="1" si="23"/>
        <v>-103242.02</v>
      </c>
      <c r="EB29" s="31">
        <f t="shared" ca="1" si="23"/>
        <v>-38407.19</v>
      </c>
      <c r="EC29" s="31">
        <f t="shared" ca="1" si="23"/>
        <v>-19755.59</v>
      </c>
      <c r="ED29" s="31">
        <f t="shared" ca="1" si="23"/>
        <v>-26963.31</v>
      </c>
      <c r="EE29" s="31">
        <f t="shared" ca="1" si="23"/>
        <v>-36412.01</v>
      </c>
      <c r="EF29" s="31">
        <f t="shared" ca="1" si="23"/>
        <v>-28058.84</v>
      </c>
      <c r="EG29" s="32">
        <f t="shared" ca="1" si="24"/>
        <v>-224689.62000000002</v>
      </c>
      <c r="EH29" s="32">
        <f t="shared" ca="1" si="24"/>
        <v>-589779.07000000018</v>
      </c>
      <c r="EI29" s="32">
        <f t="shared" ca="1" si="24"/>
        <v>-260205.57</v>
      </c>
      <c r="EJ29" s="32">
        <f t="shared" ca="1" si="24"/>
        <v>-124803.43000000002</v>
      </c>
      <c r="EK29" s="32">
        <f t="shared" ca="1" si="24"/>
        <v>-308483.20999999996</v>
      </c>
      <c r="EL29" s="32">
        <f t="shared" ca="1" si="24"/>
        <v>-232710.71999999997</v>
      </c>
      <c r="EM29" s="32">
        <f t="shared" ca="1" si="24"/>
        <v>-730662.15</v>
      </c>
      <c r="EN29" s="32">
        <f t="shared" ca="1" si="24"/>
        <v>-275012.95999999996</v>
      </c>
      <c r="EO29" s="32">
        <f t="shared" ca="1" si="24"/>
        <v>-143149.93999999997</v>
      </c>
      <c r="EP29" s="32">
        <f t="shared" ca="1" si="24"/>
        <v>-197672.68999999997</v>
      </c>
      <c r="EQ29" s="32">
        <f t="shared" ca="1" si="24"/>
        <v>-270235.69999999995</v>
      </c>
      <c r="ER29" s="32">
        <f t="shared" ca="1" si="24"/>
        <v>-210767.37999999998</v>
      </c>
    </row>
    <row r="30" spans="1:148" x14ac:dyDescent="0.25">
      <c r="A30" t="s">
        <v>461</v>
      </c>
      <c r="B30" s="1" t="s">
        <v>125</v>
      </c>
      <c r="C30" t="str">
        <f t="shared" ca="1" si="1"/>
        <v>BRA</v>
      </c>
      <c r="D30" t="str">
        <f t="shared" ca="1" si="2"/>
        <v>Brazeau Hydro Facility</v>
      </c>
      <c r="E30" s="51">
        <v>25214.5486843</v>
      </c>
      <c r="F30" s="51">
        <v>19465.2628989</v>
      </c>
      <c r="G30" s="51">
        <v>13081.017059600001</v>
      </c>
      <c r="H30" s="51">
        <v>12630.671560700001</v>
      </c>
      <c r="I30" s="51">
        <v>44354.653219400003</v>
      </c>
      <c r="J30" s="51">
        <v>64661.928319999999</v>
      </c>
      <c r="K30" s="51">
        <v>51273.184646100002</v>
      </c>
      <c r="L30" s="51">
        <v>13620.738625100001</v>
      </c>
      <c r="M30" s="51">
        <v>13202.771641200001</v>
      </c>
      <c r="N30" s="51">
        <v>18496.7444005</v>
      </c>
      <c r="O30" s="51">
        <v>19889.709003399999</v>
      </c>
      <c r="P30" s="51">
        <v>16922.3185232</v>
      </c>
      <c r="Q30" s="32">
        <v>1340020.54</v>
      </c>
      <c r="R30" s="32">
        <v>2723356.88</v>
      </c>
      <c r="S30" s="32">
        <v>715224.93</v>
      </c>
      <c r="T30" s="32">
        <v>464326.42</v>
      </c>
      <c r="U30" s="32">
        <v>3600737.22</v>
      </c>
      <c r="V30" s="32">
        <v>2947216.81</v>
      </c>
      <c r="W30" s="32">
        <v>10012201.720000001</v>
      </c>
      <c r="X30" s="32">
        <v>1253858.18</v>
      </c>
      <c r="Y30" s="32">
        <v>358978.36</v>
      </c>
      <c r="Z30" s="32">
        <v>562750.88</v>
      </c>
      <c r="AA30" s="32">
        <v>1123206.6499999999</v>
      </c>
      <c r="AB30" s="32">
        <v>540277.1</v>
      </c>
      <c r="AC30" s="2">
        <v>2.06</v>
      </c>
      <c r="AD30" s="2">
        <v>2.06</v>
      </c>
      <c r="AE30" s="2">
        <v>2.06</v>
      </c>
      <c r="AF30" s="2">
        <v>2.06</v>
      </c>
      <c r="AG30" s="2">
        <v>2.06</v>
      </c>
      <c r="AH30" s="2">
        <v>2.06</v>
      </c>
      <c r="AI30" s="2">
        <v>2.06</v>
      </c>
      <c r="AJ30" s="2">
        <v>2.06</v>
      </c>
      <c r="AK30" s="2">
        <v>2.06</v>
      </c>
      <c r="AL30" s="2">
        <v>2.06</v>
      </c>
      <c r="AM30" s="2">
        <v>2.06</v>
      </c>
      <c r="AN30" s="2">
        <v>2.06</v>
      </c>
      <c r="AO30" s="33">
        <v>27604.42</v>
      </c>
      <c r="AP30" s="33">
        <v>56101.15</v>
      </c>
      <c r="AQ30" s="33">
        <v>14733.63</v>
      </c>
      <c r="AR30" s="33">
        <v>9565.1200000000008</v>
      </c>
      <c r="AS30" s="33">
        <v>74175.19</v>
      </c>
      <c r="AT30" s="33">
        <v>60712.67</v>
      </c>
      <c r="AU30" s="33">
        <v>206251.36</v>
      </c>
      <c r="AV30" s="33">
        <v>25829.48</v>
      </c>
      <c r="AW30" s="33">
        <v>7394.95</v>
      </c>
      <c r="AX30" s="33">
        <v>11592.67</v>
      </c>
      <c r="AY30" s="33">
        <v>23138.06</v>
      </c>
      <c r="AZ30" s="33">
        <v>11129.71</v>
      </c>
      <c r="BA30" s="31">
        <f t="shared" si="26"/>
        <v>-1474.02</v>
      </c>
      <c r="BB30" s="31">
        <f t="shared" si="26"/>
        <v>-2995.69</v>
      </c>
      <c r="BC30" s="31">
        <f t="shared" si="26"/>
        <v>-786.75</v>
      </c>
      <c r="BD30" s="31">
        <f t="shared" si="26"/>
        <v>-696.49</v>
      </c>
      <c r="BE30" s="31">
        <f t="shared" si="26"/>
        <v>-5401.11</v>
      </c>
      <c r="BF30" s="31">
        <f t="shared" si="26"/>
        <v>-4420.83</v>
      </c>
      <c r="BG30" s="31">
        <f t="shared" si="26"/>
        <v>15018.3</v>
      </c>
      <c r="BH30" s="31">
        <f t="shared" si="26"/>
        <v>1880.79</v>
      </c>
      <c r="BI30" s="31">
        <f t="shared" si="26"/>
        <v>538.47</v>
      </c>
      <c r="BJ30" s="31">
        <f t="shared" si="26"/>
        <v>3770.43</v>
      </c>
      <c r="BK30" s="31">
        <f t="shared" si="26"/>
        <v>7525.48</v>
      </c>
      <c r="BL30" s="31">
        <f t="shared" si="26"/>
        <v>3619.86</v>
      </c>
      <c r="BM30" s="6">
        <f t="shared" ca="1" si="27"/>
        <v>1.2E-2</v>
      </c>
      <c r="BN30" s="6">
        <f t="shared" ca="1" si="27"/>
        <v>1.2E-2</v>
      </c>
      <c r="BO30" s="6">
        <f t="shared" ca="1" si="27"/>
        <v>1.2E-2</v>
      </c>
      <c r="BP30" s="6">
        <f t="shared" ca="1" si="27"/>
        <v>1.2E-2</v>
      </c>
      <c r="BQ30" s="6">
        <f t="shared" ca="1" si="27"/>
        <v>1.2E-2</v>
      </c>
      <c r="BR30" s="6">
        <f t="shared" ca="1" si="27"/>
        <v>1.2E-2</v>
      </c>
      <c r="BS30" s="6">
        <f t="shared" ca="1" si="27"/>
        <v>1.2E-2</v>
      </c>
      <c r="BT30" s="6">
        <f t="shared" ca="1" si="27"/>
        <v>1.2E-2</v>
      </c>
      <c r="BU30" s="6">
        <f t="shared" ca="1" si="27"/>
        <v>1.2E-2</v>
      </c>
      <c r="BV30" s="6">
        <f t="shared" ca="1" si="27"/>
        <v>1.2E-2</v>
      </c>
      <c r="BW30" s="6">
        <f t="shared" ca="1" si="27"/>
        <v>1.2E-2</v>
      </c>
      <c r="BX30" s="6">
        <f t="shared" ca="1" si="27"/>
        <v>1.2E-2</v>
      </c>
      <c r="BY30" s="31">
        <f t="shared" ca="1" si="31"/>
        <v>16080.25</v>
      </c>
      <c r="BZ30" s="31">
        <f t="shared" ca="1" si="31"/>
        <v>32680.28</v>
      </c>
      <c r="CA30" s="31">
        <f t="shared" ca="1" si="31"/>
        <v>8582.7000000000007</v>
      </c>
      <c r="CB30" s="31">
        <f t="shared" ca="1" si="30"/>
        <v>5571.92</v>
      </c>
      <c r="CC30" s="31">
        <f t="shared" ca="1" si="30"/>
        <v>43208.85</v>
      </c>
      <c r="CD30" s="31">
        <f t="shared" ca="1" si="30"/>
        <v>35366.6</v>
      </c>
      <c r="CE30" s="31">
        <f t="shared" ca="1" si="30"/>
        <v>120146.42</v>
      </c>
      <c r="CF30" s="31">
        <f t="shared" ca="1" si="30"/>
        <v>15046.3</v>
      </c>
      <c r="CG30" s="31">
        <f t="shared" ca="1" si="30"/>
        <v>4307.74</v>
      </c>
      <c r="CH30" s="31">
        <f t="shared" ca="1" si="30"/>
        <v>6753.01</v>
      </c>
      <c r="CI30" s="31">
        <f t="shared" ca="1" si="30"/>
        <v>13478.48</v>
      </c>
      <c r="CJ30" s="31">
        <f t="shared" ca="1" si="30"/>
        <v>6483.33</v>
      </c>
      <c r="CK30" s="32">
        <f t="shared" ca="1" si="28"/>
        <v>938.01</v>
      </c>
      <c r="CL30" s="32">
        <f t="shared" ca="1" si="28"/>
        <v>1906.35</v>
      </c>
      <c r="CM30" s="32">
        <f t="shared" ca="1" si="28"/>
        <v>500.66</v>
      </c>
      <c r="CN30" s="32">
        <f t="shared" ca="1" si="28"/>
        <v>325.02999999999997</v>
      </c>
      <c r="CO30" s="32">
        <f t="shared" ca="1" si="28"/>
        <v>2520.52</v>
      </c>
      <c r="CP30" s="32">
        <f t="shared" ca="1" si="28"/>
        <v>2063.0500000000002</v>
      </c>
      <c r="CQ30" s="32">
        <f t="shared" ca="1" si="28"/>
        <v>7008.54</v>
      </c>
      <c r="CR30" s="32">
        <f t="shared" ca="1" si="28"/>
        <v>877.7</v>
      </c>
      <c r="CS30" s="32">
        <f t="shared" ca="1" si="28"/>
        <v>251.28</v>
      </c>
      <c r="CT30" s="32">
        <f t="shared" ca="1" si="28"/>
        <v>393.93</v>
      </c>
      <c r="CU30" s="32">
        <f t="shared" ca="1" si="28"/>
        <v>786.24</v>
      </c>
      <c r="CV30" s="32">
        <f t="shared" ca="1" si="28"/>
        <v>378.19</v>
      </c>
      <c r="CW30" s="31">
        <f t="shared" ca="1" si="29"/>
        <v>-9112.14</v>
      </c>
      <c r="CX30" s="31">
        <f t="shared" ca="1" si="29"/>
        <v>-18518.830000000005</v>
      </c>
      <c r="CY30" s="31">
        <f t="shared" ca="1" si="29"/>
        <v>-4863.5199999999986</v>
      </c>
      <c r="CZ30" s="31">
        <f t="shared" ca="1" si="29"/>
        <v>-2971.6800000000012</v>
      </c>
      <c r="DA30" s="31">
        <f t="shared" ca="1" si="29"/>
        <v>-23044.710000000006</v>
      </c>
      <c r="DB30" s="31">
        <f t="shared" ca="1" si="29"/>
        <v>-18862.189999999995</v>
      </c>
      <c r="DC30" s="31">
        <f t="shared" ca="1" si="29"/>
        <v>-94114.7</v>
      </c>
      <c r="DD30" s="31">
        <f t="shared" ca="1" si="29"/>
        <v>-11786.27</v>
      </c>
      <c r="DE30" s="31">
        <f t="shared" ca="1" si="29"/>
        <v>-3374.4000000000005</v>
      </c>
      <c r="DF30" s="31">
        <f t="shared" ca="1" si="29"/>
        <v>-8216.16</v>
      </c>
      <c r="DG30" s="31">
        <f t="shared" ca="1" si="29"/>
        <v>-16398.82</v>
      </c>
      <c r="DH30" s="31">
        <f t="shared" ca="1" si="29"/>
        <v>-7888.0499999999993</v>
      </c>
      <c r="DI30" s="32">
        <f t="shared" ca="1" si="22"/>
        <v>-455.61</v>
      </c>
      <c r="DJ30" s="32">
        <f t="shared" ca="1" si="22"/>
        <v>-925.94</v>
      </c>
      <c r="DK30" s="32">
        <f t="shared" ca="1" si="22"/>
        <v>-243.18</v>
      </c>
      <c r="DL30" s="32">
        <f t="shared" ca="1" si="22"/>
        <v>-148.58000000000001</v>
      </c>
      <c r="DM30" s="32">
        <f t="shared" ca="1" si="22"/>
        <v>-1152.24</v>
      </c>
      <c r="DN30" s="32">
        <f t="shared" ca="1" si="22"/>
        <v>-943.11</v>
      </c>
      <c r="DO30" s="32">
        <f t="shared" ca="1" si="22"/>
        <v>-4705.74</v>
      </c>
      <c r="DP30" s="32">
        <f t="shared" ca="1" si="22"/>
        <v>-589.30999999999995</v>
      </c>
      <c r="DQ30" s="32">
        <f t="shared" ca="1" si="22"/>
        <v>-168.72</v>
      </c>
      <c r="DR30" s="32">
        <f t="shared" ca="1" si="22"/>
        <v>-410.81</v>
      </c>
      <c r="DS30" s="32">
        <f t="shared" ca="1" si="22"/>
        <v>-819.94</v>
      </c>
      <c r="DT30" s="32">
        <f t="shared" ca="1" si="22"/>
        <v>-394.4</v>
      </c>
      <c r="DU30" s="31">
        <f t="shared" ca="1" si="23"/>
        <v>-1698.64</v>
      </c>
      <c r="DV30" s="31">
        <f t="shared" ca="1" si="23"/>
        <v>-3408.93</v>
      </c>
      <c r="DW30" s="31">
        <f t="shared" ca="1" si="23"/>
        <v>-885.01</v>
      </c>
      <c r="DX30" s="31">
        <f t="shared" ca="1" si="23"/>
        <v>-533.80999999999995</v>
      </c>
      <c r="DY30" s="31">
        <f t="shared" ca="1" si="23"/>
        <v>-4087.52</v>
      </c>
      <c r="DZ30" s="31">
        <f t="shared" ca="1" si="23"/>
        <v>-3301.6</v>
      </c>
      <c r="EA30" s="31">
        <f t="shared" ca="1" si="23"/>
        <v>-16260.91</v>
      </c>
      <c r="EB30" s="31">
        <f t="shared" ca="1" si="23"/>
        <v>-2008.87</v>
      </c>
      <c r="EC30" s="31">
        <f t="shared" ca="1" si="23"/>
        <v>-567.26</v>
      </c>
      <c r="ED30" s="31">
        <f t="shared" ca="1" si="23"/>
        <v>-1362.62</v>
      </c>
      <c r="EE30" s="31">
        <f t="shared" ca="1" si="23"/>
        <v>-2681.38</v>
      </c>
      <c r="EF30" s="31">
        <f t="shared" ca="1" si="23"/>
        <v>-1271.95</v>
      </c>
      <c r="EG30" s="32">
        <f t="shared" ca="1" si="24"/>
        <v>-11266.39</v>
      </c>
      <c r="EH30" s="32">
        <f t="shared" ca="1" si="24"/>
        <v>-22853.700000000004</v>
      </c>
      <c r="EI30" s="32">
        <f t="shared" ca="1" si="24"/>
        <v>-5991.7099999999991</v>
      </c>
      <c r="EJ30" s="32">
        <f t="shared" ca="1" si="24"/>
        <v>-3654.0700000000011</v>
      </c>
      <c r="EK30" s="32">
        <f t="shared" ca="1" si="24"/>
        <v>-28284.470000000008</v>
      </c>
      <c r="EL30" s="32">
        <f t="shared" ca="1" si="24"/>
        <v>-23106.899999999994</v>
      </c>
      <c r="EM30" s="32">
        <f t="shared" ca="1" si="24"/>
        <v>-115081.35</v>
      </c>
      <c r="EN30" s="32">
        <f t="shared" ca="1" si="24"/>
        <v>-14384.45</v>
      </c>
      <c r="EO30" s="32">
        <f t="shared" ca="1" si="24"/>
        <v>-4110.38</v>
      </c>
      <c r="EP30" s="32">
        <f t="shared" ca="1" si="24"/>
        <v>-9989.59</v>
      </c>
      <c r="EQ30" s="32">
        <f t="shared" ca="1" si="24"/>
        <v>-19900.14</v>
      </c>
      <c r="ER30" s="32">
        <f t="shared" ca="1" si="24"/>
        <v>-9554.4</v>
      </c>
    </row>
    <row r="31" spans="1:148" x14ac:dyDescent="0.25">
      <c r="A31" t="s">
        <v>465</v>
      </c>
      <c r="B31" s="1" t="s">
        <v>33</v>
      </c>
      <c r="C31" t="str">
        <f t="shared" ca="1" si="1"/>
        <v>BSR1</v>
      </c>
      <c r="D31" t="str">
        <f t="shared" ca="1" si="2"/>
        <v>Blackspring Ridge Wind Facility</v>
      </c>
      <c r="G31" s="51">
        <v>0</v>
      </c>
      <c r="H31" s="51">
        <v>13988.440355999999</v>
      </c>
      <c r="I31" s="51">
        <v>52946.642768999998</v>
      </c>
      <c r="J31" s="51">
        <v>63701.747514000002</v>
      </c>
      <c r="K31" s="51">
        <v>55282.658799999997</v>
      </c>
      <c r="L31" s="51">
        <v>44836.168899999997</v>
      </c>
      <c r="M31" s="51">
        <v>66824.902600000001</v>
      </c>
      <c r="N31" s="51">
        <v>100412.5027</v>
      </c>
      <c r="O31" s="51">
        <v>76192.1253</v>
      </c>
      <c r="P31" s="51">
        <v>88893.2448</v>
      </c>
      <c r="Q31" s="32"/>
      <c r="R31" s="32"/>
      <c r="S31" s="32">
        <v>0</v>
      </c>
      <c r="T31" s="32">
        <v>392355.65</v>
      </c>
      <c r="U31" s="32">
        <v>1949888.82</v>
      </c>
      <c r="V31" s="32">
        <v>2047773.55</v>
      </c>
      <c r="W31" s="32">
        <v>3602749.26</v>
      </c>
      <c r="X31" s="32">
        <v>1656476.34</v>
      </c>
      <c r="Y31" s="32">
        <v>1426363.75</v>
      </c>
      <c r="Z31" s="32">
        <v>2357434.52</v>
      </c>
      <c r="AA31" s="32">
        <v>2094701.45</v>
      </c>
      <c r="AB31" s="32">
        <v>2285103.08</v>
      </c>
      <c r="AE31" s="2">
        <v>3.6</v>
      </c>
      <c r="AF31" s="2">
        <v>3.6</v>
      </c>
      <c r="AG31" s="2">
        <v>3.6</v>
      </c>
      <c r="AH31" s="2">
        <v>3.6</v>
      </c>
      <c r="AI31" s="2">
        <v>3.6</v>
      </c>
      <c r="AJ31" s="2">
        <v>3.6</v>
      </c>
      <c r="AK31" s="2">
        <v>3.6</v>
      </c>
      <c r="AL31" s="2">
        <v>3.6</v>
      </c>
      <c r="AM31" s="2">
        <v>3.6</v>
      </c>
      <c r="AN31" s="2">
        <v>3.6</v>
      </c>
      <c r="AO31" s="33"/>
      <c r="AP31" s="33"/>
      <c r="AQ31" s="33">
        <v>0</v>
      </c>
      <c r="AR31" s="33">
        <v>14124.8</v>
      </c>
      <c r="AS31" s="33">
        <v>70196</v>
      </c>
      <c r="AT31" s="33">
        <v>73719.850000000006</v>
      </c>
      <c r="AU31" s="33">
        <v>129698.97</v>
      </c>
      <c r="AV31" s="33">
        <v>59633.15</v>
      </c>
      <c r="AW31" s="33">
        <v>51349.1</v>
      </c>
      <c r="AX31" s="33">
        <v>84867.64</v>
      </c>
      <c r="AY31" s="33">
        <v>75409.25</v>
      </c>
      <c r="AZ31" s="33">
        <v>82263.710000000006</v>
      </c>
      <c r="BA31" s="31">
        <f t="shared" si="26"/>
        <v>0</v>
      </c>
      <c r="BB31" s="31">
        <f t="shared" si="26"/>
        <v>0</v>
      </c>
      <c r="BC31" s="31">
        <f t="shared" si="26"/>
        <v>0</v>
      </c>
      <c r="BD31" s="31">
        <f t="shared" si="26"/>
        <v>-588.53</v>
      </c>
      <c r="BE31" s="31">
        <f t="shared" si="26"/>
        <v>-2924.83</v>
      </c>
      <c r="BF31" s="31">
        <f t="shared" si="26"/>
        <v>-3071.66</v>
      </c>
      <c r="BG31" s="31">
        <f t="shared" si="26"/>
        <v>5404.12</v>
      </c>
      <c r="BH31" s="31">
        <f t="shared" si="26"/>
        <v>2484.71</v>
      </c>
      <c r="BI31" s="31">
        <f t="shared" si="26"/>
        <v>2139.5500000000002</v>
      </c>
      <c r="BJ31" s="31">
        <f t="shared" si="26"/>
        <v>15794.81</v>
      </c>
      <c r="BK31" s="31">
        <f t="shared" si="26"/>
        <v>14034.5</v>
      </c>
      <c r="BL31" s="31">
        <f t="shared" si="26"/>
        <v>15310.19</v>
      </c>
      <c r="BM31" s="6">
        <f t="shared" ca="1" si="27"/>
        <v>8.0000000000000002E-3</v>
      </c>
      <c r="BN31" s="6">
        <f t="shared" ca="1" si="27"/>
        <v>8.0000000000000002E-3</v>
      </c>
      <c r="BO31" s="6">
        <f t="shared" ca="1" si="27"/>
        <v>8.0000000000000002E-3</v>
      </c>
      <c r="BP31" s="6">
        <f t="shared" ca="1" si="27"/>
        <v>8.0000000000000002E-3</v>
      </c>
      <c r="BQ31" s="6">
        <f t="shared" ca="1" si="27"/>
        <v>8.0000000000000002E-3</v>
      </c>
      <c r="BR31" s="6">
        <f t="shared" ca="1" si="27"/>
        <v>8.0000000000000002E-3</v>
      </c>
      <c r="BS31" s="6">
        <f t="shared" ca="1" si="27"/>
        <v>8.0000000000000002E-3</v>
      </c>
      <c r="BT31" s="6">
        <f t="shared" ca="1" si="27"/>
        <v>8.0000000000000002E-3</v>
      </c>
      <c r="BU31" s="6">
        <f t="shared" ca="1" si="27"/>
        <v>8.0000000000000002E-3</v>
      </c>
      <c r="BV31" s="6">
        <f t="shared" ca="1" si="27"/>
        <v>8.0000000000000002E-3</v>
      </c>
      <c r="BW31" s="6">
        <f t="shared" ca="1" si="27"/>
        <v>8.0000000000000002E-3</v>
      </c>
      <c r="BX31" s="6">
        <f t="shared" ca="1" si="27"/>
        <v>8.0000000000000002E-3</v>
      </c>
      <c r="BY31" s="31">
        <f t="shared" ca="1" si="31"/>
        <v>0</v>
      </c>
      <c r="BZ31" s="31">
        <f t="shared" ca="1" si="31"/>
        <v>0</v>
      </c>
      <c r="CA31" s="31">
        <f t="shared" ca="1" si="31"/>
        <v>0</v>
      </c>
      <c r="CB31" s="31">
        <f t="shared" ca="1" si="30"/>
        <v>3138.85</v>
      </c>
      <c r="CC31" s="31">
        <f t="shared" ca="1" si="30"/>
        <v>15599.11</v>
      </c>
      <c r="CD31" s="31">
        <f t="shared" ca="1" si="30"/>
        <v>16382.19</v>
      </c>
      <c r="CE31" s="31">
        <f t="shared" ca="1" si="30"/>
        <v>28821.99</v>
      </c>
      <c r="CF31" s="31">
        <f t="shared" ca="1" si="30"/>
        <v>13251.81</v>
      </c>
      <c r="CG31" s="31">
        <f t="shared" ca="1" si="30"/>
        <v>11410.91</v>
      </c>
      <c r="CH31" s="31">
        <f t="shared" ca="1" si="30"/>
        <v>18859.48</v>
      </c>
      <c r="CI31" s="31">
        <f t="shared" ca="1" si="30"/>
        <v>16757.61</v>
      </c>
      <c r="CJ31" s="31">
        <f t="shared" ca="1" si="30"/>
        <v>18280.82</v>
      </c>
      <c r="CK31" s="32">
        <f t="shared" ca="1" si="28"/>
        <v>0</v>
      </c>
      <c r="CL31" s="32">
        <f t="shared" ca="1" si="28"/>
        <v>0</v>
      </c>
      <c r="CM31" s="32">
        <f t="shared" ca="1" si="28"/>
        <v>0</v>
      </c>
      <c r="CN31" s="32">
        <f t="shared" ca="1" si="28"/>
        <v>274.64999999999998</v>
      </c>
      <c r="CO31" s="32">
        <f t="shared" ca="1" si="28"/>
        <v>1364.92</v>
      </c>
      <c r="CP31" s="32">
        <f t="shared" ca="1" si="28"/>
        <v>1433.44</v>
      </c>
      <c r="CQ31" s="32">
        <f t="shared" ca="1" si="28"/>
        <v>2521.92</v>
      </c>
      <c r="CR31" s="32">
        <f t="shared" ca="1" si="28"/>
        <v>1159.53</v>
      </c>
      <c r="CS31" s="32">
        <f t="shared" ca="1" si="28"/>
        <v>998.45</v>
      </c>
      <c r="CT31" s="32">
        <f t="shared" ca="1" si="28"/>
        <v>1650.2</v>
      </c>
      <c r="CU31" s="32">
        <f t="shared" ca="1" si="28"/>
        <v>1466.29</v>
      </c>
      <c r="CV31" s="32">
        <f t="shared" ca="1" si="28"/>
        <v>1599.57</v>
      </c>
      <c r="CW31" s="31">
        <f t="shared" ca="1" si="29"/>
        <v>0</v>
      </c>
      <c r="CX31" s="31">
        <f t="shared" ca="1" si="29"/>
        <v>0</v>
      </c>
      <c r="CY31" s="31">
        <f t="shared" ca="1" si="29"/>
        <v>0</v>
      </c>
      <c r="CZ31" s="31">
        <f t="shared" ca="1" si="29"/>
        <v>-10122.769999999999</v>
      </c>
      <c r="DA31" s="31">
        <f t="shared" ca="1" si="29"/>
        <v>-50307.14</v>
      </c>
      <c r="DB31" s="31">
        <f t="shared" ca="1" si="29"/>
        <v>-52832.56</v>
      </c>
      <c r="DC31" s="31">
        <f t="shared" ca="1" si="29"/>
        <v>-103759.18</v>
      </c>
      <c r="DD31" s="31">
        <f t="shared" ca="1" si="29"/>
        <v>-47706.52</v>
      </c>
      <c r="DE31" s="31">
        <f t="shared" ca="1" si="29"/>
        <v>-41079.29</v>
      </c>
      <c r="DF31" s="31">
        <f t="shared" ca="1" si="29"/>
        <v>-80152.77</v>
      </c>
      <c r="DG31" s="31">
        <f t="shared" ca="1" si="29"/>
        <v>-71219.850000000006</v>
      </c>
      <c r="DH31" s="31">
        <f t="shared" ca="1" si="29"/>
        <v>-77693.510000000009</v>
      </c>
      <c r="DI31" s="32">
        <f t="shared" ca="1" si="22"/>
        <v>0</v>
      </c>
      <c r="DJ31" s="32">
        <f t="shared" ca="1" si="22"/>
        <v>0</v>
      </c>
      <c r="DK31" s="32">
        <f t="shared" ca="1" si="22"/>
        <v>0</v>
      </c>
      <c r="DL31" s="32">
        <f t="shared" ca="1" si="22"/>
        <v>-506.14</v>
      </c>
      <c r="DM31" s="32">
        <f t="shared" ca="1" si="22"/>
        <v>-2515.36</v>
      </c>
      <c r="DN31" s="32">
        <f t="shared" ca="1" si="22"/>
        <v>-2641.63</v>
      </c>
      <c r="DO31" s="32">
        <f t="shared" ca="1" si="22"/>
        <v>-5187.96</v>
      </c>
      <c r="DP31" s="32">
        <f t="shared" ca="1" si="22"/>
        <v>-2385.33</v>
      </c>
      <c r="DQ31" s="32">
        <f t="shared" ca="1" si="22"/>
        <v>-2053.96</v>
      </c>
      <c r="DR31" s="32">
        <f t="shared" ca="1" si="22"/>
        <v>-4007.64</v>
      </c>
      <c r="DS31" s="32">
        <f t="shared" ca="1" si="22"/>
        <v>-3560.99</v>
      </c>
      <c r="DT31" s="32">
        <f t="shared" ca="1" si="22"/>
        <v>-3884.68</v>
      </c>
      <c r="DU31" s="31">
        <f t="shared" ca="1" si="23"/>
        <v>0</v>
      </c>
      <c r="DV31" s="31">
        <f t="shared" ca="1" si="23"/>
        <v>0</v>
      </c>
      <c r="DW31" s="31">
        <f t="shared" ca="1" si="23"/>
        <v>0</v>
      </c>
      <c r="DX31" s="31">
        <f t="shared" ca="1" si="23"/>
        <v>-1818.39</v>
      </c>
      <c r="DY31" s="31">
        <f t="shared" ca="1" si="23"/>
        <v>-8923.15</v>
      </c>
      <c r="DZ31" s="31">
        <f t="shared" ca="1" si="23"/>
        <v>-9247.7000000000007</v>
      </c>
      <c r="EA31" s="31">
        <f t="shared" ca="1" si="23"/>
        <v>-17927.259999999998</v>
      </c>
      <c r="EB31" s="31">
        <f t="shared" ca="1" si="23"/>
        <v>-8131.19</v>
      </c>
      <c r="EC31" s="31">
        <f t="shared" ca="1" si="23"/>
        <v>-6905.69</v>
      </c>
      <c r="ED31" s="31">
        <f t="shared" ca="1" si="23"/>
        <v>-13293.02</v>
      </c>
      <c r="EE31" s="31">
        <f t="shared" ca="1" si="23"/>
        <v>-11645.19</v>
      </c>
      <c r="EF31" s="31">
        <f t="shared" ca="1" si="23"/>
        <v>-12528.09</v>
      </c>
      <c r="EG31" s="32">
        <f t="shared" ca="1" si="24"/>
        <v>0</v>
      </c>
      <c r="EH31" s="32">
        <f t="shared" ca="1" si="24"/>
        <v>0</v>
      </c>
      <c r="EI31" s="32">
        <f t="shared" ca="1" si="24"/>
        <v>0</v>
      </c>
      <c r="EJ31" s="32">
        <f t="shared" ca="1" si="24"/>
        <v>-12447.299999999997</v>
      </c>
      <c r="EK31" s="32">
        <f t="shared" ca="1" si="24"/>
        <v>-61745.65</v>
      </c>
      <c r="EL31" s="32">
        <f t="shared" ca="1" si="24"/>
        <v>-64721.89</v>
      </c>
      <c r="EM31" s="32">
        <f t="shared" ca="1" si="24"/>
        <v>-126874.4</v>
      </c>
      <c r="EN31" s="32">
        <f t="shared" ca="1" si="24"/>
        <v>-58223.040000000001</v>
      </c>
      <c r="EO31" s="32">
        <f t="shared" ca="1" si="24"/>
        <v>-50038.94</v>
      </c>
      <c r="EP31" s="32">
        <f t="shared" ca="1" si="24"/>
        <v>-97453.430000000008</v>
      </c>
      <c r="EQ31" s="32">
        <f t="shared" ca="1" si="24"/>
        <v>-86426.030000000013</v>
      </c>
      <c r="ER31" s="32">
        <f t="shared" ca="1" si="24"/>
        <v>-94106.28</v>
      </c>
    </row>
    <row r="32" spans="1:148" x14ac:dyDescent="0.25">
      <c r="A32" t="s">
        <v>460</v>
      </c>
      <c r="B32" s="1" t="s">
        <v>158</v>
      </c>
      <c r="C32" t="str">
        <f t="shared" ca="1" si="1"/>
        <v>BTR1</v>
      </c>
      <c r="D32" t="str">
        <f t="shared" ca="1" si="2"/>
        <v>Blue Trail Wind Facility</v>
      </c>
      <c r="E32" s="51">
        <v>18253.922200000001</v>
      </c>
      <c r="F32" s="51">
        <v>11777.106900000001</v>
      </c>
      <c r="G32" s="51">
        <v>12024.229799999999</v>
      </c>
      <c r="H32" s="51">
        <v>17719.8475</v>
      </c>
      <c r="I32" s="51">
        <v>8960.1216999999997</v>
      </c>
      <c r="J32" s="51">
        <v>7432.3224</v>
      </c>
      <c r="K32" s="51">
        <v>7263.0955000000004</v>
      </c>
      <c r="L32" s="51">
        <v>6755.1831000000002</v>
      </c>
      <c r="M32" s="51">
        <v>11962.1582</v>
      </c>
      <c r="N32" s="51">
        <v>19980.950199999999</v>
      </c>
      <c r="O32" s="51">
        <v>14848.6474</v>
      </c>
      <c r="P32" s="51">
        <v>21374.734700000001</v>
      </c>
      <c r="Q32" s="32">
        <v>599210.94999999995</v>
      </c>
      <c r="R32" s="32">
        <v>673876.52</v>
      </c>
      <c r="S32" s="32">
        <v>303497.94</v>
      </c>
      <c r="T32" s="32">
        <v>457663.3</v>
      </c>
      <c r="U32" s="32">
        <v>433515.99</v>
      </c>
      <c r="V32" s="32">
        <v>203968.45</v>
      </c>
      <c r="W32" s="32">
        <v>392976.32</v>
      </c>
      <c r="X32" s="32">
        <v>207564.48</v>
      </c>
      <c r="Y32" s="32">
        <v>239619.71</v>
      </c>
      <c r="Z32" s="32">
        <v>465006.64</v>
      </c>
      <c r="AA32" s="32">
        <v>387669.32</v>
      </c>
      <c r="AB32" s="32">
        <v>520244.26</v>
      </c>
      <c r="AC32" s="2">
        <v>3.99</v>
      </c>
      <c r="AD32" s="2">
        <v>3.99</v>
      </c>
      <c r="AE32" s="2">
        <v>3.99</v>
      </c>
      <c r="AF32" s="2">
        <v>3.99</v>
      </c>
      <c r="AG32" s="2">
        <v>3.99</v>
      </c>
      <c r="AH32" s="2">
        <v>3.99</v>
      </c>
      <c r="AI32" s="2">
        <v>3.99</v>
      </c>
      <c r="AJ32" s="2">
        <v>3.99</v>
      </c>
      <c r="AK32" s="2">
        <v>3.99</v>
      </c>
      <c r="AL32" s="2">
        <v>3.99</v>
      </c>
      <c r="AM32" s="2">
        <v>3.99</v>
      </c>
      <c r="AN32" s="2">
        <v>3.99</v>
      </c>
      <c r="AO32" s="33">
        <v>23908.52</v>
      </c>
      <c r="AP32" s="33">
        <v>26887.67</v>
      </c>
      <c r="AQ32" s="33">
        <v>12109.57</v>
      </c>
      <c r="AR32" s="33">
        <v>18260.77</v>
      </c>
      <c r="AS32" s="33">
        <v>17297.29</v>
      </c>
      <c r="AT32" s="33">
        <v>8138.34</v>
      </c>
      <c r="AU32" s="33">
        <v>15679.76</v>
      </c>
      <c r="AV32" s="33">
        <v>8281.82</v>
      </c>
      <c r="AW32" s="33">
        <v>9560.83</v>
      </c>
      <c r="AX32" s="33">
        <v>18553.759999999998</v>
      </c>
      <c r="AY32" s="33">
        <v>15468.01</v>
      </c>
      <c r="AZ32" s="33">
        <v>20757.75</v>
      </c>
      <c r="BA32" s="31">
        <f t="shared" si="26"/>
        <v>-659.13</v>
      </c>
      <c r="BB32" s="31">
        <f t="shared" si="26"/>
        <v>-741.26</v>
      </c>
      <c r="BC32" s="31">
        <f t="shared" si="26"/>
        <v>-333.85</v>
      </c>
      <c r="BD32" s="31">
        <f t="shared" si="26"/>
        <v>-686.49</v>
      </c>
      <c r="BE32" s="31">
        <f t="shared" si="26"/>
        <v>-650.27</v>
      </c>
      <c r="BF32" s="31">
        <f t="shared" si="26"/>
        <v>-305.95</v>
      </c>
      <c r="BG32" s="31">
        <f t="shared" si="26"/>
        <v>589.46</v>
      </c>
      <c r="BH32" s="31">
        <f t="shared" si="26"/>
        <v>311.35000000000002</v>
      </c>
      <c r="BI32" s="31">
        <f t="shared" si="26"/>
        <v>359.43</v>
      </c>
      <c r="BJ32" s="31">
        <f t="shared" si="26"/>
        <v>3115.54</v>
      </c>
      <c r="BK32" s="31">
        <f t="shared" si="26"/>
        <v>2597.38</v>
      </c>
      <c r="BL32" s="31">
        <f t="shared" si="26"/>
        <v>3485.64</v>
      </c>
      <c r="BM32" s="6">
        <f t="shared" ca="1" si="27"/>
        <v>4.7500000000000001E-2</v>
      </c>
      <c r="BN32" s="6">
        <f t="shared" ca="1" si="27"/>
        <v>4.7500000000000001E-2</v>
      </c>
      <c r="BO32" s="6">
        <f t="shared" ca="1" si="27"/>
        <v>4.7500000000000001E-2</v>
      </c>
      <c r="BP32" s="6">
        <f t="shared" ca="1" si="27"/>
        <v>4.7500000000000001E-2</v>
      </c>
      <c r="BQ32" s="6">
        <f t="shared" ca="1" si="27"/>
        <v>4.7500000000000001E-2</v>
      </c>
      <c r="BR32" s="6">
        <f t="shared" ca="1" si="27"/>
        <v>4.7500000000000001E-2</v>
      </c>
      <c r="BS32" s="6">
        <f t="shared" ca="1" si="27"/>
        <v>4.7500000000000001E-2</v>
      </c>
      <c r="BT32" s="6">
        <f t="shared" ca="1" si="27"/>
        <v>4.7500000000000001E-2</v>
      </c>
      <c r="BU32" s="6">
        <f t="shared" ca="1" si="27"/>
        <v>4.7500000000000001E-2</v>
      </c>
      <c r="BV32" s="6">
        <f t="shared" ca="1" si="27"/>
        <v>4.7500000000000001E-2</v>
      </c>
      <c r="BW32" s="6">
        <f t="shared" ca="1" si="27"/>
        <v>4.7500000000000001E-2</v>
      </c>
      <c r="BX32" s="6">
        <f t="shared" ca="1" si="27"/>
        <v>4.7500000000000001E-2</v>
      </c>
      <c r="BY32" s="31">
        <f t="shared" ca="1" si="31"/>
        <v>28462.52</v>
      </c>
      <c r="BZ32" s="31">
        <f t="shared" ca="1" si="31"/>
        <v>32009.13</v>
      </c>
      <c r="CA32" s="31">
        <f t="shared" ca="1" si="31"/>
        <v>14416.15</v>
      </c>
      <c r="CB32" s="31">
        <f t="shared" ca="1" si="30"/>
        <v>21739.01</v>
      </c>
      <c r="CC32" s="31">
        <f t="shared" ca="1" si="30"/>
        <v>20592.009999999998</v>
      </c>
      <c r="CD32" s="31">
        <f t="shared" ca="1" si="30"/>
        <v>9688.5</v>
      </c>
      <c r="CE32" s="31">
        <f t="shared" ca="1" si="30"/>
        <v>18666.38</v>
      </c>
      <c r="CF32" s="31">
        <f t="shared" ca="1" si="30"/>
        <v>9859.31</v>
      </c>
      <c r="CG32" s="31">
        <f t="shared" ca="1" si="30"/>
        <v>11381.94</v>
      </c>
      <c r="CH32" s="31">
        <f t="shared" ca="1" si="30"/>
        <v>22087.82</v>
      </c>
      <c r="CI32" s="31">
        <f t="shared" ca="1" si="30"/>
        <v>18414.29</v>
      </c>
      <c r="CJ32" s="31">
        <f t="shared" ca="1" si="30"/>
        <v>24711.599999999999</v>
      </c>
      <c r="CK32" s="32">
        <f t="shared" ca="1" si="28"/>
        <v>419.45</v>
      </c>
      <c r="CL32" s="32">
        <f t="shared" ca="1" si="28"/>
        <v>471.71</v>
      </c>
      <c r="CM32" s="32">
        <f t="shared" ca="1" si="28"/>
        <v>212.45</v>
      </c>
      <c r="CN32" s="32">
        <f t="shared" ca="1" si="28"/>
        <v>320.36</v>
      </c>
      <c r="CO32" s="32">
        <f t="shared" ca="1" si="28"/>
        <v>303.45999999999998</v>
      </c>
      <c r="CP32" s="32">
        <f t="shared" ca="1" si="28"/>
        <v>142.78</v>
      </c>
      <c r="CQ32" s="32">
        <f t="shared" ca="1" si="28"/>
        <v>275.08</v>
      </c>
      <c r="CR32" s="32">
        <f t="shared" ca="1" si="28"/>
        <v>145.30000000000001</v>
      </c>
      <c r="CS32" s="32">
        <f t="shared" ca="1" si="28"/>
        <v>167.73</v>
      </c>
      <c r="CT32" s="32">
        <f t="shared" ca="1" si="28"/>
        <v>325.5</v>
      </c>
      <c r="CU32" s="32">
        <f t="shared" ca="1" si="28"/>
        <v>271.37</v>
      </c>
      <c r="CV32" s="32">
        <f t="shared" ca="1" si="28"/>
        <v>364.17</v>
      </c>
      <c r="CW32" s="31">
        <f t="shared" ca="1" si="29"/>
        <v>5632.5800000000008</v>
      </c>
      <c r="CX32" s="31">
        <f t="shared" ca="1" si="29"/>
        <v>6334.4300000000021</v>
      </c>
      <c r="CY32" s="31">
        <f t="shared" ca="1" si="29"/>
        <v>2852.8800000000006</v>
      </c>
      <c r="CZ32" s="31">
        <f t="shared" ca="1" si="29"/>
        <v>4485.0899999999983</v>
      </c>
      <c r="DA32" s="31">
        <f t="shared" ca="1" si="29"/>
        <v>4248.4499999999971</v>
      </c>
      <c r="DB32" s="31">
        <f t="shared" ca="1" si="29"/>
        <v>1998.8900000000006</v>
      </c>
      <c r="DC32" s="31">
        <f t="shared" ca="1" si="29"/>
        <v>2672.2400000000025</v>
      </c>
      <c r="DD32" s="31">
        <f t="shared" ca="1" si="29"/>
        <v>1411.4399999999991</v>
      </c>
      <c r="DE32" s="31">
        <f t="shared" ca="1" si="29"/>
        <v>1629.41</v>
      </c>
      <c r="DF32" s="31">
        <f t="shared" ca="1" si="29"/>
        <v>744.02000000000135</v>
      </c>
      <c r="DG32" s="31">
        <f t="shared" ca="1" si="29"/>
        <v>620.26999999999953</v>
      </c>
      <c r="DH32" s="31">
        <f t="shared" ca="1" si="29"/>
        <v>832.37999999999693</v>
      </c>
      <c r="DI32" s="32">
        <f t="shared" ca="1" si="22"/>
        <v>281.63</v>
      </c>
      <c r="DJ32" s="32">
        <f t="shared" ca="1" si="22"/>
        <v>316.72000000000003</v>
      </c>
      <c r="DK32" s="32">
        <f t="shared" ca="1" si="22"/>
        <v>142.63999999999999</v>
      </c>
      <c r="DL32" s="32">
        <f t="shared" ca="1" si="22"/>
        <v>224.25</v>
      </c>
      <c r="DM32" s="32">
        <f t="shared" ca="1" si="22"/>
        <v>212.42</v>
      </c>
      <c r="DN32" s="32">
        <f t="shared" ca="1" si="22"/>
        <v>99.94</v>
      </c>
      <c r="DO32" s="32">
        <f t="shared" ca="1" si="22"/>
        <v>133.61000000000001</v>
      </c>
      <c r="DP32" s="32">
        <f t="shared" ca="1" si="22"/>
        <v>70.569999999999993</v>
      </c>
      <c r="DQ32" s="32">
        <f t="shared" ca="1" si="22"/>
        <v>81.47</v>
      </c>
      <c r="DR32" s="32">
        <f t="shared" ca="1" si="22"/>
        <v>37.200000000000003</v>
      </c>
      <c r="DS32" s="32">
        <f t="shared" ca="1" si="22"/>
        <v>31.01</v>
      </c>
      <c r="DT32" s="32">
        <f t="shared" ca="1" si="22"/>
        <v>41.62</v>
      </c>
      <c r="DU32" s="31">
        <f t="shared" ca="1" si="23"/>
        <v>1049.99</v>
      </c>
      <c r="DV32" s="31">
        <f t="shared" ca="1" si="23"/>
        <v>1166.04</v>
      </c>
      <c r="DW32" s="31">
        <f t="shared" ca="1" si="23"/>
        <v>519.14</v>
      </c>
      <c r="DX32" s="31">
        <f t="shared" ca="1" si="23"/>
        <v>805.67</v>
      </c>
      <c r="DY32" s="31">
        <f t="shared" ca="1" si="23"/>
        <v>753.56</v>
      </c>
      <c r="DZ32" s="31">
        <f t="shared" ca="1" si="23"/>
        <v>349.88</v>
      </c>
      <c r="EA32" s="31">
        <f t="shared" ca="1" si="23"/>
        <v>461.7</v>
      </c>
      <c r="EB32" s="31">
        <f t="shared" ca="1" si="23"/>
        <v>240.57</v>
      </c>
      <c r="EC32" s="31">
        <f t="shared" ca="1" si="23"/>
        <v>273.91000000000003</v>
      </c>
      <c r="ED32" s="31">
        <f t="shared" ca="1" si="23"/>
        <v>123.39</v>
      </c>
      <c r="EE32" s="31">
        <f t="shared" ca="1" si="23"/>
        <v>101.42</v>
      </c>
      <c r="EF32" s="31">
        <f t="shared" ca="1" si="23"/>
        <v>134.22</v>
      </c>
      <c r="EG32" s="32">
        <f t="shared" ca="1" si="24"/>
        <v>6964.2000000000007</v>
      </c>
      <c r="EH32" s="32">
        <f t="shared" ca="1" si="24"/>
        <v>7817.1900000000023</v>
      </c>
      <c r="EI32" s="32">
        <f t="shared" ca="1" si="24"/>
        <v>3514.6600000000003</v>
      </c>
      <c r="EJ32" s="32">
        <f t="shared" ca="1" si="24"/>
        <v>5515.0099999999984</v>
      </c>
      <c r="EK32" s="32">
        <f t="shared" ca="1" si="24"/>
        <v>5214.4299999999967</v>
      </c>
      <c r="EL32" s="32">
        <f t="shared" ca="1" si="24"/>
        <v>2448.7100000000005</v>
      </c>
      <c r="EM32" s="32">
        <f t="shared" ca="1" si="24"/>
        <v>3267.5500000000025</v>
      </c>
      <c r="EN32" s="32">
        <f t="shared" ca="1" si="24"/>
        <v>1722.579999999999</v>
      </c>
      <c r="EO32" s="32">
        <f t="shared" ca="1" si="24"/>
        <v>1984.7900000000002</v>
      </c>
      <c r="EP32" s="32">
        <f t="shared" ca="1" si="24"/>
        <v>904.61000000000138</v>
      </c>
      <c r="EQ32" s="32">
        <f t="shared" ca="1" si="24"/>
        <v>752.69999999999948</v>
      </c>
      <c r="ER32" s="32">
        <f t="shared" ca="1" si="24"/>
        <v>1008.219999999997</v>
      </c>
    </row>
    <row r="33" spans="1:148" x14ac:dyDescent="0.25">
      <c r="A33" t="s">
        <v>461</v>
      </c>
      <c r="B33" s="1" t="s">
        <v>126</v>
      </c>
      <c r="C33" t="str">
        <f t="shared" ca="1" si="1"/>
        <v>CAS</v>
      </c>
      <c r="D33" t="str">
        <f t="shared" ca="1" si="2"/>
        <v>Cascade Hydro Facility</v>
      </c>
      <c r="E33" s="51">
        <v>10337.456564</v>
      </c>
      <c r="F33" s="51">
        <v>8522.6613959999995</v>
      </c>
      <c r="G33" s="51">
        <v>7871.4012295000002</v>
      </c>
      <c r="H33" s="51">
        <v>4281.7385553000004</v>
      </c>
      <c r="I33" s="51">
        <v>2970.8964356000001</v>
      </c>
      <c r="J33" s="51">
        <v>1340.4908347999999</v>
      </c>
      <c r="K33" s="51">
        <v>1298.3856868</v>
      </c>
      <c r="L33" s="51">
        <v>1395.0917469999999</v>
      </c>
      <c r="M33" s="51">
        <v>1529.6303963</v>
      </c>
      <c r="N33" s="51">
        <v>2235.3597885999998</v>
      </c>
      <c r="O33" s="51">
        <v>3975.5903896</v>
      </c>
      <c r="P33" s="51">
        <v>6046.7884254999999</v>
      </c>
      <c r="Q33" s="32">
        <v>512036.26</v>
      </c>
      <c r="R33" s="32">
        <v>898487.75</v>
      </c>
      <c r="S33" s="32">
        <v>386559.1</v>
      </c>
      <c r="T33" s="32">
        <v>155853.87</v>
      </c>
      <c r="U33" s="32">
        <v>207832.65</v>
      </c>
      <c r="V33" s="32">
        <v>60021.78</v>
      </c>
      <c r="W33" s="32">
        <v>320024.11</v>
      </c>
      <c r="X33" s="32">
        <v>92122.32</v>
      </c>
      <c r="Y33" s="32">
        <v>41941.379999999997</v>
      </c>
      <c r="Z33" s="32">
        <v>66232.97</v>
      </c>
      <c r="AA33" s="32">
        <v>176996.93</v>
      </c>
      <c r="AB33" s="32">
        <v>181376.5</v>
      </c>
      <c r="AC33" s="2">
        <v>-0.46</v>
      </c>
      <c r="AD33" s="2">
        <v>-0.46</v>
      </c>
      <c r="AE33" s="2">
        <v>-0.46</v>
      </c>
      <c r="AF33" s="2">
        <v>-0.46</v>
      </c>
      <c r="AG33" s="2">
        <v>-0.46</v>
      </c>
      <c r="AH33" s="2">
        <v>-0.46</v>
      </c>
      <c r="AI33" s="2">
        <v>-0.46</v>
      </c>
      <c r="AJ33" s="2">
        <v>-0.46</v>
      </c>
      <c r="AK33" s="2">
        <v>-0.46</v>
      </c>
      <c r="AL33" s="2">
        <v>-0.46</v>
      </c>
      <c r="AM33" s="2">
        <v>-0.46</v>
      </c>
      <c r="AN33" s="2">
        <v>-0.46</v>
      </c>
      <c r="AO33" s="33">
        <v>-2355.37</v>
      </c>
      <c r="AP33" s="33">
        <v>-4133.04</v>
      </c>
      <c r="AQ33" s="33">
        <v>-1778.17</v>
      </c>
      <c r="AR33" s="33">
        <v>-716.93</v>
      </c>
      <c r="AS33" s="33">
        <v>-956.03</v>
      </c>
      <c r="AT33" s="33">
        <v>-276.10000000000002</v>
      </c>
      <c r="AU33" s="33">
        <v>-1472.11</v>
      </c>
      <c r="AV33" s="33">
        <v>-423.76</v>
      </c>
      <c r="AW33" s="33">
        <v>-192.93</v>
      </c>
      <c r="AX33" s="33">
        <v>-304.67</v>
      </c>
      <c r="AY33" s="33">
        <v>-814.19</v>
      </c>
      <c r="AZ33" s="33">
        <v>-834.33</v>
      </c>
      <c r="BA33" s="31">
        <f t="shared" si="26"/>
        <v>-563.24</v>
      </c>
      <c r="BB33" s="31">
        <f t="shared" si="26"/>
        <v>-988.34</v>
      </c>
      <c r="BC33" s="31">
        <f t="shared" si="26"/>
        <v>-425.22</v>
      </c>
      <c r="BD33" s="31">
        <f t="shared" si="26"/>
        <v>-233.78</v>
      </c>
      <c r="BE33" s="31">
        <f t="shared" si="26"/>
        <v>-311.75</v>
      </c>
      <c r="BF33" s="31">
        <f t="shared" si="26"/>
        <v>-90.03</v>
      </c>
      <c r="BG33" s="31">
        <f t="shared" si="26"/>
        <v>480.04</v>
      </c>
      <c r="BH33" s="31">
        <f t="shared" si="26"/>
        <v>138.18</v>
      </c>
      <c r="BI33" s="31">
        <f t="shared" si="26"/>
        <v>62.91</v>
      </c>
      <c r="BJ33" s="31">
        <f t="shared" si="26"/>
        <v>443.76</v>
      </c>
      <c r="BK33" s="31">
        <f t="shared" si="26"/>
        <v>1185.8800000000001</v>
      </c>
      <c r="BL33" s="31">
        <f t="shared" si="26"/>
        <v>1215.22</v>
      </c>
      <c r="BM33" s="6">
        <f t="shared" ca="1" si="27"/>
        <v>-5.5500000000000001E-2</v>
      </c>
      <c r="BN33" s="6">
        <f t="shared" ca="1" si="27"/>
        <v>-5.5500000000000001E-2</v>
      </c>
      <c r="BO33" s="6">
        <f t="shared" ca="1" si="27"/>
        <v>-5.5500000000000001E-2</v>
      </c>
      <c r="BP33" s="6">
        <f t="shared" ca="1" si="27"/>
        <v>-5.5500000000000001E-2</v>
      </c>
      <c r="BQ33" s="6">
        <f t="shared" ca="1" si="27"/>
        <v>-5.5500000000000001E-2</v>
      </c>
      <c r="BR33" s="6">
        <f t="shared" ca="1" si="27"/>
        <v>-5.5500000000000001E-2</v>
      </c>
      <c r="BS33" s="6">
        <f t="shared" ca="1" si="27"/>
        <v>-5.5500000000000001E-2</v>
      </c>
      <c r="BT33" s="6">
        <f t="shared" ca="1" si="27"/>
        <v>-5.5500000000000001E-2</v>
      </c>
      <c r="BU33" s="6">
        <f t="shared" ca="1" si="27"/>
        <v>-5.5500000000000001E-2</v>
      </c>
      <c r="BV33" s="6">
        <f t="shared" ca="1" si="27"/>
        <v>-5.5500000000000001E-2</v>
      </c>
      <c r="BW33" s="6">
        <f t="shared" ca="1" si="27"/>
        <v>-5.5500000000000001E-2</v>
      </c>
      <c r="BX33" s="6">
        <f t="shared" ca="1" si="27"/>
        <v>-5.5500000000000001E-2</v>
      </c>
      <c r="BY33" s="31">
        <f t="shared" ca="1" si="31"/>
        <v>-28418.01</v>
      </c>
      <c r="BZ33" s="31">
        <f t="shared" ca="1" si="31"/>
        <v>-49866.07</v>
      </c>
      <c r="CA33" s="31">
        <f t="shared" ca="1" si="31"/>
        <v>-21454.03</v>
      </c>
      <c r="CB33" s="31">
        <f t="shared" ca="1" si="30"/>
        <v>-8649.89</v>
      </c>
      <c r="CC33" s="31">
        <f t="shared" ca="1" si="30"/>
        <v>-11534.71</v>
      </c>
      <c r="CD33" s="31">
        <f t="shared" ca="1" si="30"/>
        <v>-3331.21</v>
      </c>
      <c r="CE33" s="31">
        <f t="shared" ca="1" si="30"/>
        <v>-17761.34</v>
      </c>
      <c r="CF33" s="31">
        <f t="shared" ca="1" si="30"/>
        <v>-5112.79</v>
      </c>
      <c r="CG33" s="31">
        <f t="shared" ca="1" si="30"/>
        <v>-2327.75</v>
      </c>
      <c r="CH33" s="31">
        <f t="shared" ca="1" si="30"/>
        <v>-3675.93</v>
      </c>
      <c r="CI33" s="31">
        <f t="shared" ca="1" si="30"/>
        <v>-9823.33</v>
      </c>
      <c r="CJ33" s="31">
        <f t="shared" ca="1" si="30"/>
        <v>-10066.4</v>
      </c>
      <c r="CK33" s="32">
        <f t="shared" ca="1" si="28"/>
        <v>358.43</v>
      </c>
      <c r="CL33" s="32">
        <f t="shared" ca="1" si="28"/>
        <v>628.94000000000005</v>
      </c>
      <c r="CM33" s="32">
        <f t="shared" ca="1" si="28"/>
        <v>270.58999999999997</v>
      </c>
      <c r="CN33" s="32">
        <f t="shared" ca="1" si="28"/>
        <v>109.1</v>
      </c>
      <c r="CO33" s="32">
        <f t="shared" ca="1" si="28"/>
        <v>145.47999999999999</v>
      </c>
      <c r="CP33" s="32">
        <f t="shared" ca="1" si="28"/>
        <v>42.02</v>
      </c>
      <c r="CQ33" s="32">
        <f t="shared" ca="1" si="28"/>
        <v>224.02</v>
      </c>
      <c r="CR33" s="32">
        <f t="shared" ca="1" si="28"/>
        <v>64.489999999999995</v>
      </c>
      <c r="CS33" s="32">
        <f t="shared" ca="1" si="28"/>
        <v>29.36</v>
      </c>
      <c r="CT33" s="32">
        <f t="shared" ca="1" si="28"/>
        <v>46.36</v>
      </c>
      <c r="CU33" s="32">
        <f t="shared" ca="1" si="28"/>
        <v>123.9</v>
      </c>
      <c r="CV33" s="32">
        <f t="shared" ca="1" si="28"/>
        <v>126.96</v>
      </c>
      <c r="CW33" s="31">
        <f t="shared" ca="1" si="29"/>
        <v>-25140.969999999998</v>
      </c>
      <c r="CX33" s="31">
        <f t="shared" ca="1" si="29"/>
        <v>-44115.75</v>
      </c>
      <c r="CY33" s="31">
        <f t="shared" ca="1" si="29"/>
        <v>-18980.049999999996</v>
      </c>
      <c r="CZ33" s="31">
        <f t="shared" ca="1" si="29"/>
        <v>-7590.079999999999</v>
      </c>
      <c r="DA33" s="31">
        <f t="shared" ca="1" si="29"/>
        <v>-10121.449999999999</v>
      </c>
      <c r="DB33" s="31">
        <f t="shared" ca="1" si="29"/>
        <v>-2923.06</v>
      </c>
      <c r="DC33" s="31">
        <f t="shared" ca="1" si="29"/>
        <v>-16545.25</v>
      </c>
      <c r="DD33" s="31">
        <f t="shared" ca="1" si="29"/>
        <v>-4762.72</v>
      </c>
      <c r="DE33" s="31">
        <f t="shared" ca="1" si="29"/>
        <v>-2168.37</v>
      </c>
      <c r="DF33" s="31">
        <f t="shared" ca="1" si="29"/>
        <v>-3768.66</v>
      </c>
      <c r="DG33" s="31">
        <f t="shared" ca="1" si="29"/>
        <v>-10071.119999999999</v>
      </c>
      <c r="DH33" s="31">
        <f t="shared" ca="1" si="29"/>
        <v>-10320.33</v>
      </c>
      <c r="DI33" s="32">
        <f t="shared" ca="1" si="22"/>
        <v>-1257.05</v>
      </c>
      <c r="DJ33" s="32">
        <f t="shared" ca="1" si="22"/>
        <v>-2205.79</v>
      </c>
      <c r="DK33" s="32">
        <f t="shared" ca="1" si="22"/>
        <v>-949</v>
      </c>
      <c r="DL33" s="32">
        <f t="shared" ca="1" si="22"/>
        <v>-379.5</v>
      </c>
      <c r="DM33" s="32">
        <f t="shared" ca="1" si="22"/>
        <v>-506.07</v>
      </c>
      <c r="DN33" s="32">
        <f t="shared" ca="1" si="22"/>
        <v>-146.15</v>
      </c>
      <c r="DO33" s="32">
        <f t="shared" ca="1" si="22"/>
        <v>-827.26</v>
      </c>
      <c r="DP33" s="32">
        <f t="shared" ca="1" si="22"/>
        <v>-238.14</v>
      </c>
      <c r="DQ33" s="32">
        <f t="shared" ca="1" si="22"/>
        <v>-108.42</v>
      </c>
      <c r="DR33" s="32">
        <f t="shared" ca="1" si="22"/>
        <v>-188.43</v>
      </c>
      <c r="DS33" s="32">
        <f t="shared" ca="1" si="22"/>
        <v>-503.56</v>
      </c>
      <c r="DT33" s="32">
        <f t="shared" ca="1" si="22"/>
        <v>-516.02</v>
      </c>
      <c r="DU33" s="31">
        <f t="shared" ca="1" si="23"/>
        <v>-4686.6400000000003</v>
      </c>
      <c r="DV33" s="31">
        <f t="shared" ca="1" si="23"/>
        <v>-8120.78</v>
      </c>
      <c r="DW33" s="31">
        <f t="shared" ca="1" si="23"/>
        <v>-3453.79</v>
      </c>
      <c r="DX33" s="31">
        <f t="shared" ca="1" si="23"/>
        <v>-1363.43</v>
      </c>
      <c r="DY33" s="31">
        <f t="shared" ca="1" si="23"/>
        <v>-1795.28</v>
      </c>
      <c r="DZ33" s="31">
        <f t="shared" ca="1" si="23"/>
        <v>-511.65</v>
      </c>
      <c r="EA33" s="31">
        <f t="shared" ca="1" si="23"/>
        <v>-2858.65</v>
      </c>
      <c r="EB33" s="31">
        <f t="shared" ca="1" si="23"/>
        <v>-811.77</v>
      </c>
      <c r="EC33" s="31">
        <f t="shared" ca="1" si="23"/>
        <v>-364.52</v>
      </c>
      <c r="ED33" s="31">
        <f t="shared" ca="1" si="23"/>
        <v>-625.02</v>
      </c>
      <c r="EE33" s="31">
        <f t="shared" ca="1" si="23"/>
        <v>-1646.73</v>
      </c>
      <c r="EF33" s="31">
        <f t="shared" ca="1" si="23"/>
        <v>-1664.15</v>
      </c>
      <c r="EG33" s="32">
        <f t="shared" ca="1" si="24"/>
        <v>-31084.659999999996</v>
      </c>
      <c r="EH33" s="32">
        <f t="shared" ca="1" si="24"/>
        <v>-54442.32</v>
      </c>
      <c r="EI33" s="32">
        <f t="shared" ca="1" si="24"/>
        <v>-23382.839999999997</v>
      </c>
      <c r="EJ33" s="32">
        <f t="shared" ca="1" si="24"/>
        <v>-9333.0099999999984</v>
      </c>
      <c r="EK33" s="32">
        <f t="shared" ca="1" si="24"/>
        <v>-12422.8</v>
      </c>
      <c r="EL33" s="32">
        <f t="shared" ca="1" si="24"/>
        <v>-3580.86</v>
      </c>
      <c r="EM33" s="32">
        <f t="shared" ca="1" si="24"/>
        <v>-20231.16</v>
      </c>
      <c r="EN33" s="32">
        <f t="shared" ca="1" si="24"/>
        <v>-5812.630000000001</v>
      </c>
      <c r="EO33" s="32">
        <f t="shared" ca="1" si="24"/>
        <v>-2641.31</v>
      </c>
      <c r="EP33" s="32">
        <f t="shared" ca="1" si="24"/>
        <v>-4582.1099999999997</v>
      </c>
      <c r="EQ33" s="32">
        <f t="shared" ca="1" si="24"/>
        <v>-12221.409999999998</v>
      </c>
      <c r="ER33" s="32">
        <f t="shared" ca="1" si="24"/>
        <v>-12500.5</v>
      </c>
    </row>
    <row r="34" spans="1:148" x14ac:dyDescent="0.25">
      <c r="A34" t="s">
        <v>466</v>
      </c>
      <c r="B34" s="1" t="s">
        <v>34</v>
      </c>
      <c r="C34" t="str">
        <f t="shared" ca="1" si="1"/>
        <v>CES1/CES2</v>
      </c>
      <c r="D34" t="str">
        <f t="shared" ca="1" si="2"/>
        <v>Calgary Energy Centre</v>
      </c>
      <c r="E34" s="51">
        <v>75646.601699999999</v>
      </c>
      <c r="F34" s="51">
        <v>83641.649699999994</v>
      </c>
      <c r="G34" s="51">
        <v>69745.898700000005</v>
      </c>
      <c r="H34" s="51">
        <v>34982.628519999998</v>
      </c>
      <c r="I34" s="51">
        <v>34608.232799999998</v>
      </c>
      <c r="J34" s="51">
        <v>28910.639899999998</v>
      </c>
      <c r="K34" s="51">
        <v>59749.670899999997</v>
      </c>
      <c r="L34" s="51">
        <v>53843.661999999997</v>
      </c>
      <c r="M34" s="51">
        <v>21914.3115</v>
      </c>
      <c r="N34" s="51">
        <v>16660.7379</v>
      </c>
      <c r="O34" s="51">
        <v>61977.358399999997</v>
      </c>
      <c r="P34" s="51">
        <v>66113.289399999994</v>
      </c>
      <c r="Q34" s="32">
        <v>4146943.37</v>
      </c>
      <c r="R34" s="32">
        <v>9562239.0399999991</v>
      </c>
      <c r="S34" s="32">
        <v>3899098.27</v>
      </c>
      <c r="T34" s="32">
        <v>1236700.43</v>
      </c>
      <c r="U34" s="32">
        <v>3975734.1</v>
      </c>
      <c r="V34" s="32">
        <v>2139375.2400000002</v>
      </c>
      <c r="W34" s="32">
        <v>13338002.619999999</v>
      </c>
      <c r="X34" s="32">
        <v>3925735.97</v>
      </c>
      <c r="Y34" s="32">
        <v>739905.67</v>
      </c>
      <c r="Z34" s="32">
        <v>567784.59</v>
      </c>
      <c r="AA34" s="32">
        <v>2996015.97</v>
      </c>
      <c r="AB34" s="32">
        <v>1934949.3</v>
      </c>
      <c r="AC34" s="2">
        <v>0.51</v>
      </c>
      <c r="AD34" s="2">
        <v>0.51</v>
      </c>
      <c r="AE34" s="2">
        <v>0.51</v>
      </c>
      <c r="AF34" s="2">
        <v>0.51</v>
      </c>
      <c r="AG34" s="2">
        <v>0.51</v>
      </c>
      <c r="AH34" s="2">
        <v>0.51</v>
      </c>
      <c r="AI34" s="2">
        <v>0.51</v>
      </c>
      <c r="AJ34" s="2">
        <v>0.51</v>
      </c>
      <c r="AK34" s="2">
        <v>0.51</v>
      </c>
      <c r="AL34" s="2">
        <v>0.51</v>
      </c>
      <c r="AM34" s="2">
        <v>0.51</v>
      </c>
      <c r="AN34" s="2">
        <v>0.51</v>
      </c>
      <c r="AO34" s="33">
        <v>21149.41</v>
      </c>
      <c r="AP34" s="33">
        <v>48767.42</v>
      </c>
      <c r="AQ34" s="33">
        <v>19885.400000000001</v>
      </c>
      <c r="AR34" s="33">
        <v>6307.17</v>
      </c>
      <c r="AS34" s="33">
        <v>20276.240000000002</v>
      </c>
      <c r="AT34" s="33">
        <v>10910.81</v>
      </c>
      <c r="AU34" s="33">
        <v>68023.81</v>
      </c>
      <c r="AV34" s="33">
        <v>20021.25</v>
      </c>
      <c r="AW34" s="33">
        <v>3773.52</v>
      </c>
      <c r="AX34" s="33">
        <v>2895.7</v>
      </c>
      <c r="AY34" s="33">
        <v>15279.68</v>
      </c>
      <c r="AZ34" s="33">
        <v>9868.24</v>
      </c>
      <c r="BA34" s="31">
        <f t="shared" si="26"/>
        <v>-4561.6400000000003</v>
      </c>
      <c r="BB34" s="31">
        <f t="shared" si="26"/>
        <v>-10518.46</v>
      </c>
      <c r="BC34" s="31">
        <f t="shared" si="26"/>
        <v>-4289.01</v>
      </c>
      <c r="BD34" s="31">
        <f t="shared" si="26"/>
        <v>-1855.05</v>
      </c>
      <c r="BE34" s="31">
        <f t="shared" si="26"/>
        <v>-5963.6</v>
      </c>
      <c r="BF34" s="31">
        <f t="shared" si="26"/>
        <v>-3209.06</v>
      </c>
      <c r="BG34" s="31">
        <f t="shared" si="26"/>
        <v>20007</v>
      </c>
      <c r="BH34" s="31">
        <f t="shared" si="26"/>
        <v>5888.6</v>
      </c>
      <c r="BI34" s="31">
        <f t="shared" si="26"/>
        <v>1109.8599999999999</v>
      </c>
      <c r="BJ34" s="31">
        <f t="shared" si="26"/>
        <v>3804.16</v>
      </c>
      <c r="BK34" s="31">
        <f t="shared" si="26"/>
        <v>20073.310000000001</v>
      </c>
      <c r="BL34" s="31">
        <f t="shared" si="26"/>
        <v>12964.16</v>
      </c>
      <c r="BM34" s="6">
        <f t="shared" ca="1" si="27"/>
        <v>-3.8800000000000001E-2</v>
      </c>
      <c r="BN34" s="6">
        <f t="shared" ca="1" si="27"/>
        <v>-3.8800000000000001E-2</v>
      </c>
      <c r="BO34" s="6">
        <f t="shared" ca="1" si="27"/>
        <v>-3.8800000000000001E-2</v>
      </c>
      <c r="BP34" s="6">
        <f t="shared" ca="1" si="27"/>
        <v>-3.8800000000000001E-2</v>
      </c>
      <c r="BQ34" s="6">
        <f t="shared" ca="1" si="27"/>
        <v>-3.8800000000000001E-2</v>
      </c>
      <c r="BR34" s="6">
        <f t="shared" ca="1" si="27"/>
        <v>-3.8800000000000001E-2</v>
      </c>
      <c r="BS34" s="6">
        <f t="shared" ca="1" si="27"/>
        <v>-3.8800000000000001E-2</v>
      </c>
      <c r="BT34" s="6">
        <f t="shared" ca="1" si="27"/>
        <v>-3.8800000000000001E-2</v>
      </c>
      <c r="BU34" s="6">
        <f t="shared" ca="1" si="27"/>
        <v>-3.8800000000000001E-2</v>
      </c>
      <c r="BV34" s="6">
        <f t="shared" ca="1" si="27"/>
        <v>-3.8800000000000001E-2</v>
      </c>
      <c r="BW34" s="6">
        <f t="shared" ca="1" si="27"/>
        <v>-3.8800000000000001E-2</v>
      </c>
      <c r="BX34" s="6">
        <f t="shared" ca="1" si="27"/>
        <v>-3.8800000000000001E-2</v>
      </c>
      <c r="BY34" s="31">
        <f t="shared" ca="1" si="31"/>
        <v>-160901.4</v>
      </c>
      <c r="BZ34" s="31">
        <f t="shared" ca="1" si="31"/>
        <v>-371014.87</v>
      </c>
      <c r="CA34" s="31">
        <f t="shared" ca="1" si="31"/>
        <v>-151285.01</v>
      </c>
      <c r="CB34" s="31">
        <f t="shared" ca="1" si="30"/>
        <v>-47983.98</v>
      </c>
      <c r="CC34" s="31">
        <f t="shared" ca="1" si="30"/>
        <v>-154258.48000000001</v>
      </c>
      <c r="CD34" s="31">
        <f t="shared" ca="1" si="30"/>
        <v>-83007.759999999995</v>
      </c>
      <c r="CE34" s="31">
        <f t="shared" ca="1" si="30"/>
        <v>-517514.5</v>
      </c>
      <c r="CF34" s="31">
        <f t="shared" ca="1" si="30"/>
        <v>-152318.56</v>
      </c>
      <c r="CG34" s="31">
        <f t="shared" ca="1" si="30"/>
        <v>-28708.34</v>
      </c>
      <c r="CH34" s="31">
        <f t="shared" ca="1" si="30"/>
        <v>-22030.04</v>
      </c>
      <c r="CI34" s="31">
        <f t="shared" ca="1" si="30"/>
        <v>-116245.42</v>
      </c>
      <c r="CJ34" s="31">
        <f t="shared" ca="1" si="30"/>
        <v>-75076.03</v>
      </c>
      <c r="CK34" s="32">
        <f t="shared" ca="1" si="28"/>
        <v>2902.86</v>
      </c>
      <c r="CL34" s="32">
        <f t="shared" ca="1" si="28"/>
        <v>6693.57</v>
      </c>
      <c r="CM34" s="32">
        <f t="shared" ca="1" si="28"/>
        <v>2729.37</v>
      </c>
      <c r="CN34" s="32">
        <f t="shared" ca="1" si="28"/>
        <v>865.69</v>
      </c>
      <c r="CO34" s="32">
        <f t="shared" ca="1" si="28"/>
        <v>2783.01</v>
      </c>
      <c r="CP34" s="32">
        <f t="shared" ca="1" si="28"/>
        <v>1497.56</v>
      </c>
      <c r="CQ34" s="32">
        <f t="shared" ca="1" si="28"/>
        <v>9336.6</v>
      </c>
      <c r="CR34" s="32">
        <f t="shared" ca="1" si="28"/>
        <v>2748.02</v>
      </c>
      <c r="CS34" s="32">
        <f t="shared" ca="1" si="28"/>
        <v>517.92999999999995</v>
      </c>
      <c r="CT34" s="32">
        <f t="shared" ca="1" si="28"/>
        <v>397.45</v>
      </c>
      <c r="CU34" s="32">
        <f t="shared" ca="1" si="28"/>
        <v>2097.21</v>
      </c>
      <c r="CV34" s="32">
        <f t="shared" ca="1" si="28"/>
        <v>1354.46</v>
      </c>
      <c r="CW34" s="31">
        <f t="shared" ca="1" si="29"/>
        <v>-174586.31</v>
      </c>
      <c r="CX34" s="31">
        <f t="shared" ca="1" si="29"/>
        <v>-402570.25999999995</v>
      </c>
      <c r="CY34" s="31">
        <f t="shared" ca="1" si="29"/>
        <v>-164152.03</v>
      </c>
      <c r="CZ34" s="31">
        <f t="shared" ca="1" si="29"/>
        <v>-51570.409999999996</v>
      </c>
      <c r="DA34" s="31">
        <f t="shared" ca="1" si="29"/>
        <v>-165788.10999999999</v>
      </c>
      <c r="DB34" s="31">
        <f t="shared" ca="1" si="29"/>
        <v>-89211.95</v>
      </c>
      <c r="DC34" s="31">
        <f t="shared" ca="1" si="29"/>
        <v>-596208.71</v>
      </c>
      <c r="DD34" s="31">
        <f t="shared" ca="1" si="29"/>
        <v>-175480.39</v>
      </c>
      <c r="DE34" s="31">
        <f t="shared" ca="1" si="29"/>
        <v>-33073.79</v>
      </c>
      <c r="DF34" s="31">
        <f t="shared" ca="1" si="29"/>
        <v>-28332.45</v>
      </c>
      <c r="DG34" s="31">
        <f t="shared" ca="1" si="29"/>
        <v>-149501.19999999998</v>
      </c>
      <c r="DH34" s="31">
        <f t="shared" ca="1" si="29"/>
        <v>-96553.97</v>
      </c>
      <c r="DI34" s="32">
        <f t="shared" ca="1" si="22"/>
        <v>-8729.32</v>
      </c>
      <c r="DJ34" s="32">
        <f t="shared" ca="1" si="22"/>
        <v>-20128.509999999998</v>
      </c>
      <c r="DK34" s="32">
        <f t="shared" ca="1" si="22"/>
        <v>-8207.6</v>
      </c>
      <c r="DL34" s="32">
        <f t="shared" ca="1" si="22"/>
        <v>-2578.52</v>
      </c>
      <c r="DM34" s="32">
        <f t="shared" ca="1" si="22"/>
        <v>-8289.41</v>
      </c>
      <c r="DN34" s="32">
        <f t="shared" ca="1" si="22"/>
        <v>-4460.6000000000004</v>
      </c>
      <c r="DO34" s="32">
        <f t="shared" ca="1" si="22"/>
        <v>-29810.44</v>
      </c>
      <c r="DP34" s="32">
        <f t="shared" ca="1" si="22"/>
        <v>-8774.02</v>
      </c>
      <c r="DQ34" s="32">
        <f t="shared" ca="1" si="22"/>
        <v>-1653.69</v>
      </c>
      <c r="DR34" s="32">
        <f t="shared" ca="1" si="22"/>
        <v>-1416.62</v>
      </c>
      <c r="DS34" s="32">
        <f t="shared" ca="1" si="22"/>
        <v>-7475.06</v>
      </c>
      <c r="DT34" s="32">
        <f t="shared" ca="1" si="22"/>
        <v>-4827.7</v>
      </c>
      <c r="DU34" s="31">
        <f t="shared" ca="1" si="23"/>
        <v>-32545.43</v>
      </c>
      <c r="DV34" s="31">
        <f t="shared" ca="1" si="23"/>
        <v>-74104.7</v>
      </c>
      <c r="DW34" s="31">
        <f t="shared" ca="1" si="23"/>
        <v>-29870.639999999999</v>
      </c>
      <c r="DX34" s="31">
        <f t="shared" ca="1" si="23"/>
        <v>-9263.7900000000009</v>
      </c>
      <c r="DY34" s="31">
        <f t="shared" ca="1" si="23"/>
        <v>-29406.41</v>
      </c>
      <c r="DZ34" s="31">
        <f t="shared" ca="1" si="23"/>
        <v>-15615.47</v>
      </c>
      <c r="EA34" s="31">
        <f t="shared" ca="1" si="23"/>
        <v>-103011.49</v>
      </c>
      <c r="EB34" s="31">
        <f t="shared" ca="1" si="23"/>
        <v>-29909.22</v>
      </c>
      <c r="EC34" s="31">
        <f t="shared" ca="1" si="23"/>
        <v>-5559.91</v>
      </c>
      <c r="ED34" s="31">
        <f t="shared" ca="1" si="23"/>
        <v>-4698.83</v>
      </c>
      <c r="EE34" s="31">
        <f t="shared" ca="1" si="23"/>
        <v>-24445.01</v>
      </c>
      <c r="EF34" s="31">
        <f t="shared" ca="1" si="23"/>
        <v>-15569.34</v>
      </c>
      <c r="EG34" s="32">
        <f t="shared" ca="1" si="24"/>
        <v>-215861.06</v>
      </c>
      <c r="EH34" s="32">
        <f t="shared" ca="1" si="24"/>
        <v>-496803.47</v>
      </c>
      <c r="EI34" s="32">
        <f t="shared" ca="1" si="24"/>
        <v>-202230.27000000002</v>
      </c>
      <c r="EJ34" s="32">
        <f t="shared" ca="1" si="24"/>
        <v>-63412.719999999994</v>
      </c>
      <c r="EK34" s="32">
        <f t="shared" ca="1" si="24"/>
        <v>-203483.93</v>
      </c>
      <c r="EL34" s="32">
        <f t="shared" ca="1" si="24"/>
        <v>-109288.02</v>
      </c>
      <c r="EM34" s="32">
        <f t="shared" ca="1" si="24"/>
        <v>-729030.6399999999</v>
      </c>
      <c r="EN34" s="32">
        <f t="shared" ca="1" si="24"/>
        <v>-214163.63</v>
      </c>
      <c r="EO34" s="32">
        <f t="shared" ca="1" si="24"/>
        <v>-40287.39</v>
      </c>
      <c r="EP34" s="32">
        <f t="shared" ca="1" si="24"/>
        <v>-34447.9</v>
      </c>
      <c r="EQ34" s="32">
        <f t="shared" ca="1" si="24"/>
        <v>-181421.27</v>
      </c>
      <c r="ER34" s="32">
        <f t="shared" ca="1" si="24"/>
        <v>-116951.01</v>
      </c>
    </row>
    <row r="35" spans="1:148" x14ac:dyDescent="0.25">
      <c r="A35" t="s">
        <v>466</v>
      </c>
      <c r="B35" s="1" t="s">
        <v>35</v>
      </c>
      <c r="C35" t="str">
        <f t="shared" ca="1" si="1"/>
        <v>CES1/CES2</v>
      </c>
      <c r="D35" t="str">
        <f t="shared" ca="1" si="2"/>
        <v>Calgary Energy Centre</v>
      </c>
      <c r="E35" s="51">
        <v>41727.927000000003</v>
      </c>
      <c r="F35" s="51">
        <v>45434.780599999998</v>
      </c>
      <c r="G35" s="51">
        <v>39350.704400000002</v>
      </c>
      <c r="H35" s="51">
        <v>22009.035940000002</v>
      </c>
      <c r="I35" s="51">
        <v>21917.6963</v>
      </c>
      <c r="J35" s="51">
        <v>18096.350200000001</v>
      </c>
      <c r="K35" s="51">
        <v>39404.086600000002</v>
      </c>
      <c r="L35" s="51">
        <v>35843.112500000003</v>
      </c>
      <c r="M35" s="51">
        <v>13623.2798</v>
      </c>
      <c r="N35" s="51">
        <v>10130.106900000001</v>
      </c>
      <c r="O35" s="51">
        <v>36040.317000000003</v>
      </c>
      <c r="P35" s="51">
        <v>38089.034899999999</v>
      </c>
      <c r="Q35" s="32">
        <v>2168287.38</v>
      </c>
      <c r="R35" s="32">
        <v>5267211.46</v>
      </c>
      <c r="S35" s="32">
        <v>2133016.59</v>
      </c>
      <c r="T35" s="32">
        <v>764514.98</v>
      </c>
      <c r="U35" s="32">
        <v>2656750.54</v>
      </c>
      <c r="V35" s="32">
        <v>1257558.32</v>
      </c>
      <c r="W35" s="32">
        <v>9236169.4299999997</v>
      </c>
      <c r="X35" s="32">
        <v>2697877.97</v>
      </c>
      <c r="Y35" s="32">
        <v>462817.17</v>
      </c>
      <c r="Z35" s="32">
        <v>340763.4</v>
      </c>
      <c r="AA35" s="32">
        <v>1647022.09</v>
      </c>
      <c r="AB35" s="32">
        <v>1089143.68</v>
      </c>
      <c r="AC35" s="2">
        <v>0.51</v>
      </c>
      <c r="AD35" s="2">
        <v>0.51</v>
      </c>
      <c r="AE35" s="2">
        <v>0.51</v>
      </c>
      <c r="AF35" s="2">
        <v>0.51</v>
      </c>
      <c r="AG35" s="2">
        <v>0.51</v>
      </c>
      <c r="AH35" s="2">
        <v>0.51</v>
      </c>
      <c r="AI35" s="2">
        <v>0.51</v>
      </c>
      <c r="AJ35" s="2">
        <v>0.51</v>
      </c>
      <c r="AK35" s="2">
        <v>0.51</v>
      </c>
      <c r="AL35" s="2">
        <v>0.51</v>
      </c>
      <c r="AM35" s="2">
        <v>0.51</v>
      </c>
      <c r="AN35" s="2">
        <v>0.51</v>
      </c>
      <c r="AO35" s="33">
        <v>11058.27</v>
      </c>
      <c r="AP35" s="33">
        <v>26862.78</v>
      </c>
      <c r="AQ35" s="33">
        <v>10878.38</v>
      </c>
      <c r="AR35" s="33">
        <v>3899.03</v>
      </c>
      <c r="AS35" s="33">
        <v>13549.43</v>
      </c>
      <c r="AT35" s="33">
        <v>6413.55</v>
      </c>
      <c r="AU35" s="33">
        <v>47104.46</v>
      </c>
      <c r="AV35" s="33">
        <v>13759.18</v>
      </c>
      <c r="AW35" s="33">
        <v>2360.37</v>
      </c>
      <c r="AX35" s="33">
        <v>1737.89</v>
      </c>
      <c r="AY35" s="33">
        <v>8399.81</v>
      </c>
      <c r="AZ35" s="33">
        <v>5554.63</v>
      </c>
      <c r="BA35" s="31">
        <f t="shared" si="26"/>
        <v>-2385.12</v>
      </c>
      <c r="BB35" s="31">
        <f t="shared" si="26"/>
        <v>-5793.93</v>
      </c>
      <c r="BC35" s="31">
        <f t="shared" si="26"/>
        <v>-2346.3200000000002</v>
      </c>
      <c r="BD35" s="31">
        <f t="shared" si="26"/>
        <v>-1146.77</v>
      </c>
      <c r="BE35" s="31">
        <f t="shared" si="26"/>
        <v>-3985.13</v>
      </c>
      <c r="BF35" s="31">
        <f t="shared" si="26"/>
        <v>-1886.34</v>
      </c>
      <c r="BG35" s="31">
        <f t="shared" si="26"/>
        <v>13854.25</v>
      </c>
      <c r="BH35" s="31">
        <f t="shared" si="26"/>
        <v>4046.82</v>
      </c>
      <c r="BI35" s="31">
        <f t="shared" si="26"/>
        <v>694.23</v>
      </c>
      <c r="BJ35" s="31">
        <f t="shared" si="26"/>
        <v>2283.11</v>
      </c>
      <c r="BK35" s="31">
        <f t="shared" si="26"/>
        <v>11035.05</v>
      </c>
      <c r="BL35" s="31">
        <f t="shared" si="26"/>
        <v>7297.26</v>
      </c>
      <c r="BM35" s="6">
        <f t="shared" ca="1" si="27"/>
        <v>-3.8800000000000001E-2</v>
      </c>
      <c r="BN35" s="6">
        <f t="shared" ca="1" si="27"/>
        <v>-3.8800000000000001E-2</v>
      </c>
      <c r="BO35" s="6">
        <f t="shared" ca="1" si="27"/>
        <v>-3.8800000000000001E-2</v>
      </c>
      <c r="BP35" s="6">
        <f t="shared" ca="1" si="27"/>
        <v>-3.8800000000000001E-2</v>
      </c>
      <c r="BQ35" s="6">
        <f t="shared" ca="1" si="27"/>
        <v>-3.8800000000000001E-2</v>
      </c>
      <c r="BR35" s="6">
        <f t="shared" ca="1" si="27"/>
        <v>-3.8800000000000001E-2</v>
      </c>
      <c r="BS35" s="6">
        <f t="shared" ca="1" si="27"/>
        <v>-3.8800000000000001E-2</v>
      </c>
      <c r="BT35" s="6">
        <f t="shared" ca="1" si="27"/>
        <v>-3.8800000000000001E-2</v>
      </c>
      <c r="BU35" s="6">
        <f t="shared" ca="1" si="27"/>
        <v>-3.8800000000000001E-2</v>
      </c>
      <c r="BV35" s="6">
        <f t="shared" ca="1" si="27"/>
        <v>-3.8800000000000001E-2</v>
      </c>
      <c r="BW35" s="6">
        <f t="shared" ca="1" si="27"/>
        <v>-3.8800000000000001E-2</v>
      </c>
      <c r="BX35" s="6">
        <f t="shared" ca="1" si="27"/>
        <v>-3.8800000000000001E-2</v>
      </c>
      <c r="BY35" s="31">
        <f t="shared" ca="1" si="31"/>
        <v>-84129.55</v>
      </c>
      <c r="BZ35" s="31">
        <f t="shared" ca="1" si="31"/>
        <v>-204367.8</v>
      </c>
      <c r="CA35" s="31">
        <f t="shared" ca="1" si="31"/>
        <v>-82761.039999999994</v>
      </c>
      <c r="CB35" s="31">
        <f t="shared" ca="1" si="30"/>
        <v>-29663.18</v>
      </c>
      <c r="CC35" s="31">
        <f t="shared" ca="1" si="30"/>
        <v>-103081.92</v>
      </c>
      <c r="CD35" s="31">
        <f t="shared" ca="1" si="30"/>
        <v>-48793.26</v>
      </c>
      <c r="CE35" s="31">
        <f t="shared" ca="1" si="30"/>
        <v>-358363.37</v>
      </c>
      <c r="CF35" s="31">
        <f t="shared" ca="1" si="30"/>
        <v>-104677.67</v>
      </c>
      <c r="CG35" s="31">
        <f t="shared" ca="1" si="30"/>
        <v>-17957.310000000001</v>
      </c>
      <c r="CH35" s="31">
        <f t="shared" ca="1" si="30"/>
        <v>-13221.62</v>
      </c>
      <c r="CI35" s="31">
        <f t="shared" ca="1" si="30"/>
        <v>-63904.46</v>
      </c>
      <c r="CJ35" s="31">
        <f t="shared" ca="1" si="30"/>
        <v>-42258.77</v>
      </c>
      <c r="CK35" s="32">
        <f t="shared" ca="1" si="28"/>
        <v>1517.8</v>
      </c>
      <c r="CL35" s="32">
        <f t="shared" ca="1" si="28"/>
        <v>3687.05</v>
      </c>
      <c r="CM35" s="32">
        <f t="shared" ca="1" si="28"/>
        <v>1493.11</v>
      </c>
      <c r="CN35" s="32">
        <f t="shared" ca="1" si="28"/>
        <v>535.16</v>
      </c>
      <c r="CO35" s="32">
        <f t="shared" ca="1" si="28"/>
        <v>1859.73</v>
      </c>
      <c r="CP35" s="32">
        <f t="shared" ca="1" si="28"/>
        <v>880.29</v>
      </c>
      <c r="CQ35" s="32">
        <f t="shared" ca="1" si="28"/>
        <v>6465.32</v>
      </c>
      <c r="CR35" s="32">
        <f t="shared" ca="1" si="28"/>
        <v>1888.51</v>
      </c>
      <c r="CS35" s="32">
        <f t="shared" ca="1" si="28"/>
        <v>323.97000000000003</v>
      </c>
      <c r="CT35" s="32">
        <f t="shared" ca="1" si="28"/>
        <v>238.53</v>
      </c>
      <c r="CU35" s="32">
        <f t="shared" ca="1" si="28"/>
        <v>1152.92</v>
      </c>
      <c r="CV35" s="32">
        <f t="shared" ca="1" si="28"/>
        <v>762.4</v>
      </c>
      <c r="CW35" s="31">
        <f t="shared" ca="1" si="29"/>
        <v>-91284.900000000009</v>
      </c>
      <c r="CX35" s="31">
        <f t="shared" ca="1" si="29"/>
        <v>-221749.6</v>
      </c>
      <c r="CY35" s="31">
        <f t="shared" ca="1" si="29"/>
        <v>-89799.989999999991</v>
      </c>
      <c r="CZ35" s="31">
        <f t="shared" ca="1" si="29"/>
        <v>-31880.280000000002</v>
      </c>
      <c r="DA35" s="31">
        <f t="shared" ca="1" si="29"/>
        <v>-110786.48999999999</v>
      </c>
      <c r="DB35" s="31">
        <f t="shared" ca="1" si="29"/>
        <v>-52440.180000000008</v>
      </c>
      <c r="DC35" s="31">
        <f t="shared" ca="1" si="29"/>
        <v>-412856.76</v>
      </c>
      <c r="DD35" s="31">
        <f t="shared" ca="1" si="29"/>
        <v>-120595.16</v>
      </c>
      <c r="DE35" s="31">
        <f t="shared" ca="1" si="29"/>
        <v>-20687.939999999999</v>
      </c>
      <c r="DF35" s="31">
        <f t="shared" ca="1" si="29"/>
        <v>-17004.09</v>
      </c>
      <c r="DG35" s="31">
        <f t="shared" ca="1" si="29"/>
        <v>-82186.400000000009</v>
      </c>
      <c r="DH35" s="31">
        <f t="shared" ca="1" si="29"/>
        <v>-54348.259999999995</v>
      </c>
      <c r="DI35" s="32">
        <f t="shared" ca="1" si="22"/>
        <v>-4564.25</v>
      </c>
      <c r="DJ35" s="32">
        <f t="shared" ca="1" si="22"/>
        <v>-11087.48</v>
      </c>
      <c r="DK35" s="32">
        <f t="shared" ca="1" si="22"/>
        <v>-4490</v>
      </c>
      <c r="DL35" s="32">
        <f t="shared" ca="1" si="22"/>
        <v>-1594.01</v>
      </c>
      <c r="DM35" s="32">
        <f t="shared" ca="1" si="22"/>
        <v>-5539.32</v>
      </c>
      <c r="DN35" s="32">
        <f t="shared" ca="1" si="22"/>
        <v>-2622.01</v>
      </c>
      <c r="DO35" s="32">
        <f t="shared" ca="1" si="22"/>
        <v>-20642.84</v>
      </c>
      <c r="DP35" s="32">
        <f t="shared" ca="1" si="22"/>
        <v>-6029.76</v>
      </c>
      <c r="DQ35" s="32">
        <f t="shared" ca="1" si="22"/>
        <v>-1034.4000000000001</v>
      </c>
      <c r="DR35" s="32">
        <f t="shared" ca="1" si="22"/>
        <v>-850.2</v>
      </c>
      <c r="DS35" s="32">
        <f t="shared" ca="1" si="22"/>
        <v>-4109.32</v>
      </c>
      <c r="DT35" s="32">
        <f t="shared" ca="1" si="22"/>
        <v>-2717.41</v>
      </c>
      <c r="DU35" s="31">
        <f t="shared" ca="1" si="23"/>
        <v>-17016.830000000002</v>
      </c>
      <c r="DV35" s="31">
        <f t="shared" ca="1" si="23"/>
        <v>-40819.43</v>
      </c>
      <c r="DW35" s="31">
        <f t="shared" ca="1" si="23"/>
        <v>-16340.85</v>
      </c>
      <c r="DX35" s="31">
        <f t="shared" ca="1" si="23"/>
        <v>-5726.77</v>
      </c>
      <c r="DY35" s="31">
        <f t="shared" ca="1" si="23"/>
        <v>-19650.580000000002</v>
      </c>
      <c r="DZ35" s="31">
        <f t="shared" ca="1" si="23"/>
        <v>-9179.02</v>
      </c>
      <c r="EA35" s="31">
        <f t="shared" ca="1" si="23"/>
        <v>-71332.39</v>
      </c>
      <c r="EB35" s="31">
        <f t="shared" ca="1" si="23"/>
        <v>-20554.47</v>
      </c>
      <c r="EC35" s="31">
        <f t="shared" ca="1" si="23"/>
        <v>-3477.77</v>
      </c>
      <c r="ED35" s="31">
        <f t="shared" ca="1" si="23"/>
        <v>-2820.06</v>
      </c>
      <c r="EE35" s="31">
        <f t="shared" ca="1" si="23"/>
        <v>-13438.33</v>
      </c>
      <c r="EF35" s="31">
        <f t="shared" ca="1" si="23"/>
        <v>-8763.67</v>
      </c>
      <c r="EG35" s="32">
        <f t="shared" ca="1" si="24"/>
        <v>-112865.98000000001</v>
      </c>
      <c r="EH35" s="32">
        <f t="shared" ca="1" si="24"/>
        <v>-273656.51</v>
      </c>
      <c r="EI35" s="32">
        <f t="shared" ca="1" si="24"/>
        <v>-110630.84</v>
      </c>
      <c r="EJ35" s="32">
        <f t="shared" ca="1" si="24"/>
        <v>-39201.06</v>
      </c>
      <c r="EK35" s="32">
        <f t="shared" ca="1" si="24"/>
        <v>-135976.39000000001</v>
      </c>
      <c r="EL35" s="32">
        <f t="shared" ca="1" si="24"/>
        <v>-64241.210000000006</v>
      </c>
      <c r="EM35" s="32">
        <f t="shared" ca="1" si="24"/>
        <v>-504831.99000000005</v>
      </c>
      <c r="EN35" s="32">
        <f t="shared" ca="1" si="24"/>
        <v>-147179.39000000001</v>
      </c>
      <c r="EO35" s="32">
        <f t="shared" ca="1" si="24"/>
        <v>-25200.11</v>
      </c>
      <c r="EP35" s="32">
        <f t="shared" ca="1" si="24"/>
        <v>-20674.350000000002</v>
      </c>
      <c r="EQ35" s="32">
        <f t="shared" ca="1" si="24"/>
        <v>-99734.05</v>
      </c>
      <c r="ER35" s="32">
        <f t="shared" ca="1" si="24"/>
        <v>-65829.34</v>
      </c>
    </row>
    <row r="36" spans="1:148" x14ac:dyDescent="0.25">
      <c r="A36" t="s">
        <v>467</v>
      </c>
      <c r="B36" s="1" t="s">
        <v>85</v>
      </c>
      <c r="C36" t="str">
        <f t="shared" ca="1" si="1"/>
        <v>CHIN</v>
      </c>
      <c r="D36" t="str">
        <f t="shared" ca="1" si="2"/>
        <v>Chin Chute Hydro Facility</v>
      </c>
      <c r="H36" s="51">
        <v>1112.1728000000001</v>
      </c>
      <c r="I36" s="51">
        <v>5030.3786</v>
      </c>
      <c r="J36" s="51">
        <v>5630.3311999999996</v>
      </c>
      <c r="K36" s="51">
        <v>2178.0462000000002</v>
      </c>
      <c r="L36" s="51">
        <v>4388.4879000000001</v>
      </c>
      <c r="M36" s="51">
        <v>6120.1133</v>
      </c>
      <c r="N36" s="51">
        <v>1288.4831999999999</v>
      </c>
      <c r="O36" s="51">
        <v>0</v>
      </c>
      <c r="P36" s="51">
        <v>0</v>
      </c>
      <c r="Q36" s="32"/>
      <c r="R36" s="32"/>
      <c r="S36" s="32"/>
      <c r="T36" s="32">
        <v>36196.160000000003</v>
      </c>
      <c r="U36" s="32">
        <v>252865.86</v>
      </c>
      <c r="V36" s="32">
        <v>259003.9</v>
      </c>
      <c r="W36" s="32">
        <v>274670.8</v>
      </c>
      <c r="X36" s="32">
        <v>113805.65</v>
      </c>
      <c r="Y36" s="32">
        <v>138787.79999999999</v>
      </c>
      <c r="Z36" s="32">
        <v>37532.21</v>
      </c>
      <c r="AA36" s="32">
        <v>0</v>
      </c>
      <c r="AB36" s="32">
        <v>0</v>
      </c>
      <c r="AF36" s="2">
        <v>2.5</v>
      </c>
      <c r="AG36" s="2">
        <v>2.5</v>
      </c>
      <c r="AH36" s="2">
        <v>2.5</v>
      </c>
      <c r="AI36" s="2">
        <v>2.5</v>
      </c>
      <c r="AJ36" s="2">
        <v>2.5</v>
      </c>
      <c r="AK36" s="2">
        <v>2.5</v>
      </c>
      <c r="AL36" s="2">
        <v>2.5</v>
      </c>
      <c r="AM36" s="2">
        <v>2.5</v>
      </c>
      <c r="AN36" s="2">
        <v>2.5</v>
      </c>
      <c r="AO36" s="33"/>
      <c r="AP36" s="33"/>
      <c r="AQ36" s="33"/>
      <c r="AR36" s="33">
        <v>904.9</v>
      </c>
      <c r="AS36" s="33">
        <v>6321.65</v>
      </c>
      <c r="AT36" s="33">
        <v>6475.1</v>
      </c>
      <c r="AU36" s="33">
        <v>6866.77</v>
      </c>
      <c r="AV36" s="33">
        <v>2845.14</v>
      </c>
      <c r="AW36" s="33">
        <v>3469.7</v>
      </c>
      <c r="AX36" s="33">
        <v>938.31</v>
      </c>
      <c r="AY36" s="33">
        <v>0</v>
      </c>
      <c r="AZ36" s="33">
        <v>0</v>
      </c>
      <c r="BA36" s="31">
        <f t="shared" si="26"/>
        <v>0</v>
      </c>
      <c r="BB36" s="31">
        <f t="shared" si="26"/>
        <v>0</v>
      </c>
      <c r="BC36" s="31">
        <f t="shared" si="26"/>
        <v>0</v>
      </c>
      <c r="BD36" s="31">
        <f t="shared" si="26"/>
        <v>-54.29</v>
      </c>
      <c r="BE36" s="31">
        <f t="shared" si="26"/>
        <v>-379.3</v>
      </c>
      <c r="BF36" s="31">
        <f t="shared" si="26"/>
        <v>-388.51</v>
      </c>
      <c r="BG36" s="31">
        <f t="shared" si="26"/>
        <v>412.01</v>
      </c>
      <c r="BH36" s="31">
        <f t="shared" si="26"/>
        <v>170.71</v>
      </c>
      <c r="BI36" s="31">
        <f t="shared" si="26"/>
        <v>208.18</v>
      </c>
      <c r="BJ36" s="31">
        <f t="shared" si="26"/>
        <v>251.47</v>
      </c>
      <c r="BK36" s="31">
        <f t="shared" si="26"/>
        <v>0</v>
      </c>
      <c r="BL36" s="31">
        <f t="shared" si="26"/>
        <v>0</v>
      </c>
      <c r="BM36" s="6">
        <f t="shared" ca="1" si="27"/>
        <v>-1.2699999999999999E-2</v>
      </c>
      <c r="BN36" s="6">
        <f t="shared" ca="1" si="27"/>
        <v>-1.2699999999999999E-2</v>
      </c>
      <c r="BO36" s="6">
        <f t="shared" ca="1" si="27"/>
        <v>-1.2699999999999999E-2</v>
      </c>
      <c r="BP36" s="6">
        <f t="shared" ca="1" si="27"/>
        <v>-1.2699999999999999E-2</v>
      </c>
      <c r="BQ36" s="6">
        <f t="shared" ca="1" si="27"/>
        <v>-1.2699999999999999E-2</v>
      </c>
      <c r="BR36" s="6">
        <f t="shared" ca="1" si="27"/>
        <v>-1.2699999999999999E-2</v>
      </c>
      <c r="BS36" s="6">
        <f t="shared" ca="1" si="27"/>
        <v>-1.2699999999999999E-2</v>
      </c>
      <c r="BT36" s="6">
        <f t="shared" ca="1" si="27"/>
        <v>-1.2699999999999999E-2</v>
      </c>
      <c r="BU36" s="6">
        <f t="shared" ca="1" si="27"/>
        <v>-1.2699999999999999E-2</v>
      </c>
      <c r="BV36" s="6">
        <f t="shared" ca="1" si="27"/>
        <v>-1.2699999999999999E-2</v>
      </c>
      <c r="BW36" s="6">
        <f t="shared" ca="1" si="27"/>
        <v>-1.2699999999999999E-2</v>
      </c>
      <c r="BX36" s="6">
        <f t="shared" ca="1" si="27"/>
        <v>-1.2699999999999999E-2</v>
      </c>
      <c r="BY36" s="31">
        <f t="shared" ca="1" si="31"/>
        <v>0</v>
      </c>
      <c r="BZ36" s="31">
        <f t="shared" ca="1" si="31"/>
        <v>0</v>
      </c>
      <c r="CA36" s="31">
        <f t="shared" ca="1" si="31"/>
        <v>0</v>
      </c>
      <c r="CB36" s="31">
        <f t="shared" ca="1" si="30"/>
        <v>-459.69</v>
      </c>
      <c r="CC36" s="31">
        <f t="shared" ca="1" si="30"/>
        <v>-3211.4</v>
      </c>
      <c r="CD36" s="31">
        <f t="shared" ca="1" si="30"/>
        <v>-3289.35</v>
      </c>
      <c r="CE36" s="31">
        <f t="shared" ca="1" si="30"/>
        <v>-3488.32</v>
      </c>
      <c r="CF36" s="31">
        <f t="shared" ca="1" si="30"/>
        <v>-1445.33</v>
      </c>
      <c r="CG36" s="31">
        <f t="shared" ca="1" si="30"/>
        <v>-1762.61</v>
      </c>
      <c r="CH36" s="31">
        <f t="shared" ca="1" si="30"/>
        <v>-476.66</v>
      </c>
      <c r="CI36" s="31">
        <f t="shared" ca="1" si="30"/>
        <v>0</v>
      </c>
      <c r="CJ36" s="31">
        <f t="shared" ca="1" si="30"/>
        <v>0</v>
      </c>
      <c r="CK36" s="32">
        <f t="shared" ca="1" si="28"/>
        <v>0</v>
      </c>
      <c r="CL36" s="32">
        <f t="shared" ca="1" si="28"/>
        <v>0</v>
      </c>
      <c r="CM36" s="32">
        <f t="shared" ca="1" si="28"/>
        <v>0</v>
      </c>
      <c r="CN36" s="32">
        <f t="shared" ca="1" si="28"/>
        <v>25.34</v>
      </c>
      <c r="CO36" s="32">
        <f t="shared" ca="1" si="28"/>
        <v>177.01</v>
      </c>
      <c r="CP36" s="32">
        <f t="shared" ca="1" si="28"/>
        <v>181.3</v>
      </c>
      <c r="CQ36" s="32">
        <f t="shared" ca="1" si="28"/>
        <v>192.27</v>
      </c>
      <c r="CR36" s="32">
        <f t="shared" ca="1" si="28"/>
        <v>79.66</v>
      </c>
      <c r="CS36" s="32">
        <f t="shared" ca="1" si="28"/>
        <v>97.15</v>
      </c>
      <c r="CT36" s="32">
        <f t="shared" ca="1" si="28"/>
        <v>26.27</v>
      </c>
      <c r="CU36" s="32">
        <f t="shared" ca="1" si="28"/>
        <v>0</v>
      </c>
      <c r="CV36" s="32">
        <f t="shared" ca="1" si="28"/>
        <v>0</v>
      </c>
      <c r="CW36" s="31">
        <f t="shared" ca="1" si="29"/>
        <v>0</v>
      </c>
      <c r="CX36" s="31">
        <f t="shared" ca="1" si="29"/>
        <v>0</v>
      </c>
      <c r="CY36" s="31">
        <f t="shared" ca="1" si="29"/>
        <v>0</v>
      </c>
      <c r="CZ36" s="31">
        <f t="shared" ca="1" si="29"/>
        <v>-1284.96</v>
      </c>
      <c r="DA36" s="31">
        <f t="shared" ca="1" si="29"/>
        <v>-8976.7400000000016</v>
      </c>
      <c r="DB36" s="31">
        <f t="shared" ca="1" si="29"/>
        <v>-9194.64</v>
      </c>
      <c r="DC36" s="31">
        <f t="shared" ca="1" si="29"/>
        <v>-10574.83</v>
      </c>
      <c r="DD36" s="31">
        <f t="shared" ca="1" si="29"/>
        <v>-4381.5199999999995</v>
      </c>
      <c r="DE36" s="31">
        <f t="shared" ca="1" si="29"/>
        <v>-5343.34</v>
      </c>
      <c r="DF36" s="31">
        <f t="shared" ca="1" si="29"/>
        <v>-1640.17</v>
      </c>
      <c r="DG36" s="31">
        <f t="shared" ca="1" si="29"/>
        <v>0</v>
      </c>
      <c r="DH36" s="31">
        <f t="shared" ca="1" si="29"/>
        <v>0</v>
      </c>
      <c r="DI36" s="32">
        <f t="shared" ca="1" si="22"/>
        <v>0</v>
      </c>
      <c r="DJ36" s="32">
        <f t="shared" ca="1" si="22"/>
        <v>0</v>
      </c>
      <c r="DK36" s="32">
        <f t="shared" ca="1" si="22"/>
        <v>0</v>
      </c>
      <c r="DL36" s="32">
        <f t="shared" ca="1" si="22"/>
        <v>-64.25</v>
      </c>
      <c r="DM36" s="32">
        <f t="shared" ca="1" si="22"/>
        <v>-448.84</v>
      </c>
      <c r="DN36" s="32">
        <f t="shared" ca="1" si="22"/>
        <v>-459.73</v>
      </c>
      <c r="DO36" s="32">
        <f t="shared" ca="1" si="22"/>
        <v>-528.74</v>
      </c>
      <c r="DP36" s="32">
        <f t="shared" ca="1" si="22"/>
        <v>-219.08</v>
      </c>
      <c r="DQ36" s="32">
        <f t="shared" ca="1" si="22"/>
        <v>-267.17</v>
      </c>
      <c r="DR36" s="32">
        <f t="shared" ca="1" si="22"/>
        <v>-82.01</v>
      </c>
      <c r="DS36" s="32">
        <f t="shared" ca="1" si="22"/>
        <v>0</v>
      </c>
      <c r="DT36" s="32">
        <f t="shared" ca="1" si="22"/>
        <v>0</v>
      </c>
      <c r="DU36" s="31">
        <f t="shared" ca="1" si="23"/>
        <v>0</v>
      </c>
      <c r="DV36" s="31">
        <f t="shared" ca="1" si="23"/>
        <v>0</v>
      </c>
      <c r="DW36" s="31">
        <f t="shared" ca="1" si="23"/>
        <v>0</v>
      </c>
      <c r="DX36" s="31">
        <f t="shared" ca="1" si="23"/>
        <v>-230.82</v>
      </c>
      <c r="DY36" s="31">
        <f t="shared" ca="1" si="23"/>
        <v>-1592.24</v>
      </c>
      <c r="DZ36" s="31">
        <f t="shared" ca="1" si="23"/>
        <v>-1609.41</v>
      </c>
      <c r="EA36" s="31">
        <f t="shared" ca="1" si="23"/>
        <v>-1827.09</v>
      </c>
      <c r="EB36" s="31">
        <f t="shared" ca="1" si="23"/>
        <v>-746.79</v>
      </c>
      <c r="EC36" s="31">
        <f t="shared" ca="1" si="23"/>
        <v>-898.25</v>
      </c>
      <c r="ED36" s="31">
        <f t="shared" ca="1" si="23"/>
        <v>-272.02</v>
      </c>
      <c r="EE36" s="31">
        <f t="shared" ca="1" si="23"/>
        <v>0</v>
      </c>
      <c r="EF36" s="31">
        <f t="shared" ca="1" si="23"/>
        <v>0</v>
      </c>
      <c r="EG36" s="32">
        <f t="shared" ca="1" si="24"/>
        <v>0</v>
      </c>
      <c r="EH36" s="32">
        <f t="shared" ca="1" si="24"/>
        <v>0</v>
      </c>
      <c r="EI36" s="32">
        <f t="shared" ca="1" si="24"/>
        <v>0</v>
      </c>
      <c r="EJ36" s="32">
        <f t="shared" ca="1" si="24"/>
        <v>-1580.03</v>
      </c>
      <c r="EK36" s="32">
        <f t="shared" ca="1" si="24"/>
        <v>-11017.820000000002</v>
      </c>
      <c r="EL36" s="32">
        <f t="shared" ca="1" si="24"/>
        <v>-11263.779999999999</v>
      </c>
      <c r="EM36" s="32">
        <f t="shared" ca="1" si="24"/>
        <v>-12930.66</v>
      </c>
      <c r="EN36" s="32">
        <f t="shared" ca="1" si="24"/>
        <v>-5347.3899999999994</v>
      </c>
      <c r="EO36" s="32">
        <f t="shared" ca="1" si="24"/>
        <v>-6508.76</v>
      </c>
      <c r="EP36" s="32">
        <f t="shared" ca="1" si="24"/>
        <v>-1994.2</v>
      </c>
      <c r="EQ36" s="32">
        <f t="shared" ca="1" si="24"/>
        <v>0</v>
      </c>
      <c r="ER36" s="32">
        <f t="shared" ca="1" si="24"/>
        <v>0</v>
      </c>
    </row>
    <row r="37" spans="1:148" x14ac:dyDescent="0.25">
      <c r="A37" t="s">
        <v>468</v>
      </c>
      <c r="B37" s="1" t="s">
        <v>44</v>
      </c>
      <c r="C37" t="str">
        <f t="shared" ca="1" si="1"/>
        <v>CMH1</v>
      </c>
      <c r="D37" t="str">
        <f t="shared" ca="1" si="2"/>
        <v>City of Medicine Hat</v>
      </c>
      <c r="E37" s="51">
        <v>10836.0092</v>
      </c>
      <c r="F37" s="51">
        <v>16965.805</v>
      </c>
      <c r="G37" s="51">
        <v>6314.9696000000004</v>
      </c>
      <c r="H37" s="51">
        <v>4355.1329999999998</v>
      </c>
      <c r="I37" s="51">
        <v>7960.7084999999997</v>
      </c>
      <c r="J37" s="51">
        <v>7594.7245000000003</v>
      </c>
      <c r="K37" s="51">
        <v>16384.8832</v>
      </c>
      <c r="L37" s="51">
        <v>10521.297</v>
      </c>
      <c r="M37" s="51">
        <v>6401.6464999999998</v>
      </c>
      <c r="N37" s="51">
        <v>6590.2452000000003</v>
      </c>
      <c r="O37" s="51">
        <v>10247.026099999999</v>
      </c>
      <c r="P37" s="51">
        <v>5040.2753000000002</v>
      </c>
      <c r="Q37" s="32">
        <v>717340.45</v>
      </c>
      <c r="R37" s="32">
        <v>2852143.9</v>
      </c>
      <c r="S37" s="32">
        <v>481790.29</v>
      </c>
      <c r="T37" s="32">
        <v>178415.93</v>
      </c>
      <c r="U37" s="32">
        <v>1189531.8500000001</v>
      </c>
      <c r="V37" s="32">
        <v>892078.47</v>
      </c>
      <c r="W37" s="32">
        <v>4382026.54</v>
      </c>
      <c r="X37" s="32">
        <v>1000963.36</v>
      </c>
      <c r="Y37" s="32">
        <v>220695.72</v>
      </c>
      <c r="Z37" s="32">
        <v>226879.67</v>
      </c>
      <c r="AA37" s="32">
        <v>794505.12</v>
      </c>
      <c r="AB37" s="32">
        <v>164174.85</v>
      </c>
      <c r="AC37" s="2">
        <v>1.1399999999999999</v>
      </c>
      <c r="AD37" s="2">
        <v>1.1399999999999999</v>
      </c>
      <c r="AE37" s="2">
        <v>1.1399999999999999</v>
      </c>
      <c r="AF37" s="2">
        <v>1.1399999999999999</v>
      </c>
      <c r="AG37" s="2">
        <v>1.1399999999999999</v>
      </c>
      <c r="AH37" s="2">
        <v>1.1399999999999999</v>
      </c>
      <c r="AI37" s="2">
        <v>1.1399999999999999</v>
      </c>
      <c r="AJ37" s="2">
        <v>1.1399999999999999</v>
      </c>
      <c r="AK37" s="2">
        <v>1.1399999999999999</v>
      </c>
      <c r="AL37" s="2">
        <v>1.1399999999999999</v>
      </c>
      <c r="AM37" s="2">
        <v>1.1399999999999999</v>
      </c>
      <c r="AN37" s="2">
        <v>1.1399999999999999</v>
      </c>
      <c r="AO37" s="33">
        <v>8177.68</v>
      </c>
      <c r="AP37" s="33">
        <v>32514.44</v>
      </c>
      <c r="AQ37" s="33">
        <v>5492.41</v>
      </c>
      <c r="AR37" s="33">
        <v>2033.94</v>
      </c>
      <c r="AS37" s="33">
        <v>13560.66</v>
      </c>
      <c r="AT37" s="33">
        <v>10169.69</v>
      </c>
      <c r="AU37" s="33">
        <v>49955.1</v>
      </c>
      <c r="AV37" s="33">
        <v>11410.98</v>
      </c>
      <c r="AW37" s="33">
        <v>2515.9299999999998</v>
      </c>
      <c r="AX37" s="33">
        <v>2586.4299999999998</v>
      </c>
      <c r="AY37" s="33">
        <v>9057.36</v>
      </c>
      <c r="AZ37" s="33">
        <v>1871.59</v>
      </c>
      <c r="BA37" s="31">
        <f t="shared" si="26"/>
        <v>-789.07</v>
      </c>
      <c r="BB37" s="31">
        <f t="shared" si="26"/>
        <v>-3137.36</v>
      </c>
      <c r="BC37" s="31">
        <f t="shared" si="26"/>
        <v>-529.97</v>
      </c>
      <c r="BD37" s="31">
        <f t="shared" si="26"/>
        <v>-267.62</v>
      </c>
      <c r="BE37" s="31">
        <f t="shared" si="26"/>
        <v>-1784.3</v>
      </c>
      <c r="BF37" s="31">
        <f t="shared" si="26"/>
        <v>-1338.12</v>
      </c>
      <c r="BG37" s="31">
        <f t="shared" si="26"/>
        <v>6573.04</v>
      </c>
      <c r="BH37" s="31">
        <f t="shared" si="26"/>
        <v>1501.45</v>
      </c>
      <c r="BI37" s="31">
        <f t="shared" si="26"/>
        <v>331.04</v>
      </c>
      <c r="BJ37" s="31">
        <f t="shared" si="26"/>
        <v>1520.09</v>
      </c>
      <c r="BK37" s="31">
        <f t="shared" si="26"/>
        <v>5323.18</v>
      </c>
      <c r="BL37" s="31">
        <f t="shared" si="26"/>
        <v>1099.97</v>
      </c>
      <c r="BM37" s="6">
        <f t="shared" ca="1" si="27"/>
        <v>-4.3900000000000002E-2</v>
      </c>
      <c r="BN37" s="6">
        <f t="shared" ca="1" si="27"/>
        <v>-4.3900000000000002E-2</v>
      </c>
      <c r="BO37" s="6">
        <f t="shared" ca="1" si="27"/>
        <v>-4.3900000000000002E-2</v>
      </c>
      <c r="BP37" s="6">
        <f t="shared" ca="1" si="27"/>
        <v>-4.3900000000000002E-2</v>
      </c>
      <c r="BQ37" s="6">
        <f t="shared" ca="1" si="27"/>
        <v>-4.3900000000000002E-2</v>
      </c>
      <c r="BR37" s="6">
        <f t="shared" ca="1" si="27"/>
        <v>-4.3900000000000002E-2</v>
      </c>
      <c r="BS37" s="6">
        <f t="shared" ca="1" si="27"/>
        <v>-4.3900000000000002E-2</v>
      </c>
      <c r="BT37" s="6">
        <f t="shared" ca="1" si="27"/>
        <v>-4.3900000000000002E-2</v>
      </c>
      <c r="BU37" s="6">
        <f t="shared" ca="1" si="27"/>
        <v>-4.3900000000000002E-2</v>
      </c>
      <c r="BV37" s="6">
        <f t="shared" ca="1" si="27"/>
        <v>-4.3900000000000002E-2</v>
      </c>
      <c r="BW37" s="6">
        <f t="shared" ca="1" si="27"/>
        <v>-4.3900000000000002E-2</v>
      </c>
      <c r="BX37" s="6">
        <f t="shared" ca="1" si="27"/>
        <v>-4.3900000000000002E-2</v>
      </c>
      <c r="BY37" s="31">
        <f t="shared" ca="1" si="31"/>
        <v>-31491.25</v>
      </c>
      <c r="BZ37" s="31">
        <f t="shared" ca="1" si="31"/>
        <v>-125209.12</v>
      </c>
      <c r="CA37" s="31">
        <f t="shared" ca="1" si="31"/>
        <v>-21150.59</v>
      </c>
      <c r="CB37" s="31">
        <f t="shared" ca="1" si="30"/>
        <v>-7832.46</v>
      </c>
      <c r="CC37" s="31">
        <f t="shared" ca="1" si="30"/>
        <v>-52220.45</v>
      </c>
      <c r="CD37" s="31">
        <f t="shared" ca="1" si="30"/>
        <v>-39162.239999999998</v>
      </c>
      <c r="CE37" s="31">
        <f t="shared" ca="1" si="30"/>
        <v>-192370.97</v>
      </c>
      <c r="CF37" s="31">
        <f t="shared" ca="1" si="30"/>
        <v>-43942.29</v>
      </c>
      <c r="CG37" s="31">
        <f t="shared" ca="1" si="30"/>
        <v>-9688.5400000000009</v>
      </c>
      <c r="CH37" s="31">
        <f t="shared" ca="1" si="30"/>
        <v>-9960.02</v>
      </c>
      <c r="CI37" s="31">
        <f t="shared" ca="1" si="30"/>
        <v>-34878.769999999997</v>
      </c>
      <c r="CJ37" s="31">
        <f t="shared" ca="1" si="30"/>
        <v>-7207.28</v>
      </c>
      <c r="CK37" s="32">
        <f t="shared" ca="1" si="28"/>
        <v>502.14</v>
      </c>
      <c r="CL37" s="32">
        <f t="shared" ca="1" si="28"/>
        <v>1996.5</v>
      </c>
      <c r="CM37" s="32">
        <f t="shared" ca="1" si="28"/>
        <v>337.25</v>
      </c>
      <c r="CN37" s="32">
        <f t="shared" ca="1" si="28"/>
        <v>124.89</v>
      </c>
      <c r="CO37" s="32">
        <f t="shared" ca="1" si="28"/>
        <v>832.67</v>
      </c>
      <c r="CP37" s="32">
        <f t="shared" ca="1" si="28"/>
        <v>624.45000000000005</v>
      </c>
      <c r="CQ37" s="32">
        <f t="shared" ca="1" si="28"/>
        <v>3067.42</v>
      </c>
      <c r="CR37" s="32">
        <f t="shared" ca="1" si="28"/>
        <v>700.67</v>
      </c>
      <c r="CS37" s="32">
        <f t="shared" ca="1" si="28"/>
        <v>154.49</v>
      </c>
      <c r="CT37" s="32">
        <f t="shared" ca="1" si="28"/>
        <v>158.82</v>
      </c>
      <c r="CU37" s="32">
        <f t="shared" ca="1" si="28"/>
        <v>556.15</v>
      </c>
      <c r="CV37" s="32">
        <f t="shared" ca="1" si="28"/>
        <v>114.92</v>
      </c>
      <c r="CW37" s="31">
        <f t="shared" ca="1" si="29"/>
        <v>-38377.72</v>
      </c>
      <c r="CX37" s="31">
        <f t="shared" ca="1" si="29"/>
        <v>-152589.70000000001</v>
      </c>
      <c r="CY37" s="31">
        <f t="shared" ca="1" si="29"/>
        <v>-25775.78</v>
      </c>
      <c r="CZ37" s="31">
        <f t="shared" ca="1" si="29"/>
        <v>-9473.89</v>
      </c>
      <c r="DA37" s="31">
        <f t="shared" ca="1" si="29"/>
        <v>-63164.14</v>
      </c>
      <c r="DB37" s="31">
        <f t="shared" ca="1" si="29"/>
        <v>-47369.36</v>
      </c>
      <c r="DC37" s="31">
        <f t="shared" ca="1" si="29"/>
        <v>-245831.69</v>
      </c>
      <c r="DD37" s="31">
        <f t="shared" ca="1" si="29"/>
        <v>-56154.05</v>
      </c>
      <c r="DE37" s="31">
        <f t="shared" ca="1" si="29"/>
        <v>-12381.020000000002</v>
      </c>
      <c r="DF37" s="31">
        <f t="shared" ca="1" si="29"/>
        <v>-13907.720000000001</v>
      </c>
      <c r="DG37" s="31">
        <f t="shared" ca="1" si="29"/>
        <v>-48703.159999999996</v>
      </c>
      <c r="DH37" s="31">
        <f t="shared" ca="1" si="29"/>
        <v>-10063.919999999998</v>
      </c>
      <c r="DI37" s="32">
        <f t="shared" ca="1" si="22"/>
        <v>-1918.89</v>
      </c>
      <c r="DJ37" s="32">
        <f t="shared" ca="1" si="22"/>
        <v>-7629.49</v>
      </c>
      <c r="DK37" s="32">
        <f t="shared" ca="1" si="22"/>
        <v>-1288.79</v>
      </c>
      <c r="DL37" s="32">
        <f t="shared" ca="1" si="22"/>
        <v>-473.69</v>
      </c>
      <c r="DM37" s="32">
        <f t="shared" ca="1" si="22"/>
        <v>-3158.21</v>
      </c>
      <c r="DN37" s="32">
        <f t="shared" ca="1" si="22"/>
        <v>-2368.4699999999998</v>
      </c>
      <c r="DO37" s="32">
        <f t="shared" ca="1" si="22"/>
        <v>-12291.58</v>
      </c>
      <c r="DP37" s="32">
        <f t="shared" ca="1" si="22"/>
        <v>-2807.7</v>
      </c>
      <c r="DQ37" s="32">
        <f t="shared" ca="1" si="22"/>
        <v>-619.04999999999995</v>
      </c>
      <c r="DR37" s="32">
        <f t="shared" ca="1" si="22"/>
        <v>-695.39</v>
      </c>
      <c r="DS37" s="32">
        <f t="shared" ca="1" si="22"/>
        <v>-2435.16</v>
      </c>
      <c r="DT37" s="32">
        <f t="shared" ca="1" si="22"/>
        <v>-503.2</v>
      </c>
      <c r="DU37" s="31">
        <f t="shared" ca="1" si="23"/>
        <v>-7154.17</v>
      </c>
      <c r="DV37" s="31">
        <f t="shared" ca="1" si="23"/>
        <v>-28088.55</v>
      </c>
      <c r="DW37" s="31">
        <f t="shared" ca="1" si="23"/>
        <v>-4690.3999999999996</v>
      </c>
      <c r="DX37" s="31">
        <f t="shared" ca="1" si="23"/>
        <v>-1701.83</v>
      </c>
      <c r="DY37" s="31">
        <f t="shared" ca="1" si="23"/>
        <v>-11203.64</v>
      </c>
      <c r="DZ37" s="31">
        <f t="shared" ca="1" si="23"/>
        <v>-8291.43</v>
      </c>
      <c r="EA37" s="31">
        <f t="shared" ca="1" si="23"/>
        <v>-42474.2</v>
      </c>
      <c r="EB37" s="31">
        <f t="shared" ca="1" si="23"/>
        <v>-9571.01</v>
      </c>
      <c r="EC37" s="31">
        <f t="shared" ca="1" si="23"/>
        <v>-2081.33</v>
      </c>
      <c r="ED37" s="31">
        <f t="shared" ca="1" si="23"/>
        <v>-2306.54</v>
      </c>
      <c r="EE37" s="31">
        <f t="shared" ca="1" si="23"/>
        <v>-7963.48</v>
      </c>
      <c r="EF37" s="31">
        <f t="shared" ca="1" si="23"/>
        <v>-1622.81</v>
      </c>
      <c r="EG37" s="32">
        <f t="shared" ca="1" si="24"/>
        <v>-47450.78</v>
      </c>
      <c r="EH37" s="32">
        <f t="shared" ca="1" si="24"/>
        <v>-188307.74</v>
      </c>
      <c r="EI37" s="32">
        <f t="shared" ca="1" si="24"/>
        <v>-31754.97</v>
      </c>
      <c r="EJ37" s="32">
        <f t="shared" ca="1" si="24"/>
        <v>-11649.41</v>
      </c>
      <c r="EK37" s="32">
        <f t="shared" ca="1" si="24"/>
        <v>-77525.990000000005</v>
      </c>
      <c r="EL37" s="32">
        <f t="shared" ca="1" si="24"/>
        <v>-58029.26</v>
      </c>
      <c r="EM37" s="32">
        <f t="shared" ca="1" si="24"/>
        <v>-300597.46999999997</v>
      </c>
      <c r="EN37" s="32">
        <f t="shared" ca="1" si="24"/>
        <v>-68532.759999999995</v>
      </c>
      <c r="EO37" s="32">
        <f t="shared" ca="1" si="24"/>
        <v>-15081.400000000001</v>
      </c>
      <c r="EP37" s="32">
        <f t="shared" ca="1" si="24"/>
        <v>-16909.650000000001</v>
      </c>
      <c r="EQ37" s="32">
        <f t="shared" ca="1" si="24"/>
        <v>-59101.799999999988</v>
      </c>
      <c r="ER37" s="32">
        <f t="shared" ca="1" si="24"/>
        <v>-12189.929999999998</v>
      </c>
    </row>
    <row r="38" spans="1:148" x14ac:dyDescent="0.25">
      <c r="A38" t="s">
        <v>469</v>
      </c>
      <c r="B38" s="1" t="s">
        <v>45</v>
      </c>
      <c r="C38" t="str">
        <f t="shared" ca="1" si="1"/>
        <v>CNR5</v>
      </c>
      <c r="D38" t="str">
        <f t="shared" ca="1" si="2"/>
        <v>CNRL Horizon Industrial System</v>
      </c>
      <c r="E38" s="51">
        <v>105.4686</v>
      </c>
      <c r="F38" s="51">
        <v>0</v>
      </c>
      <c r="G38" s="51">
        <v>0</v>
      </c>
      <c r="H38" s="51">
        <v>4.2373000000000003</v>
      </c>
      <c r="I38" s="51">
        <v>92.394499999999994</v>
      </c>
      <c r="J38" s="51">
        <v>26.5031</v>
      </c>
      <c r="K38" s="51">
        <v>13.261799999999999</v>
      </c>
      <c r="L38" s="51">
        <v>0.89539999999999997</v>
      </c>
      <c r="M38" s="51">
        <v>4829.5914000000002</v>
      </c>
      <c r="N38" s="51">
        <v>0</v>
      </c>
      <c r="O38" s="51">
        <v>0</v>
      </c>
      <c r="P38" s="51">
        <v>26.841200000000001</v>
      </c>
      <c r="Q38" s="32">
        <v>3612.6</v>
      </c>
      <c r="R38" s="32">
        <v>0</v>
      </c>
      <c r="S38" s="32">
        <v>0</v>
      </c>
      <c r="T38" s="32">
        <v>125.32</v>
      </c>
      <c r="U38" s="32">
        <v>5649.96</v>
      </c>
      <c r="V38" s="32">
        <v>4035.92</v>
      </c>
      <c r="W38" s="32">
        <v>2889.01</v>
      </c>
      <c r="X38" s="32">
        <v>22.95</v>
      </c>
      <c r="Y38" s="32">
        <v>80646.73</v>
      </c>
      <c r="Z38" s="32">
        <v>0</v>
      </c>
      <c r="AA38" s="32">
        <v>0</v>
      </c>
      <c r="AB38" s="32">
        <v>741.31</v>
      </c>
      <c r="AC38" s="2">
        <v>2.97</v>
      </c>
      <c r="AD38" s="2">
        <v>2.97</v>
      </c>
      <c r="AE38" s="2">
        <v>2.97</v>
      </c>
      <c r="AF38" s="2">
        <v>2.97</v>
      </c>
      <c r="AG38" s="2">
        <v>2.97</v>
      </c>
      <c r="AH38" s="2">
        <v>2.5</v>
      </c>
      <c r="AI38" s="2">
        <v>2.5</v>
      </c>
      <c r="AJ38" s="2">
        <v>2.5</v>
      </c>
      <c r="AK38" s="2">
        <v>2.5</v>
      </c>
      <c r="AL38" s="2">
        <v>2.5</v>
      </c>
      <c r="AM38" s="2">
        <v>2.5</v>
      </c>
      <c r="AN38" s="2">
        <v>2.5</v>
      </c>
      <c r="AO38" s="33">
        <v>107.29</v>
      </c>
      <c r="AP38" s="33">
        <v>0</v>
      </c>
      <c r="AQ38" s="33">
        <v>0</v>
      </c>
      <c r="AR38" s="33">
        <v>3.72</v>
      </c>
      <c r="AS38" s="33">
        <v>167.8</v>
      </c>
      <c r="AT38" s="33">
        <v>100.9</v>
      </c>
      <c r="AU38" s="33">
        <v>72.23</v>
      </c>
      <c r="AV38" s="33">
        <v>0.56999999999999995</v>
      </c>
      <c r="AW38" s="33">
        <v>2016.17</v>
      </c>
      <c r="AX38" s="33">
        <v>0</v>
      </c>
      <c r="AY38" s="33">
        <v>0</v>
      </c>
      <c r="AZ38" s="33">
        <v>18.53</v>
      </c>
      <c r="BA38" s="31">
        <f t="shared" si="26"/>
        <v>-3.97</v>
      </c>
      <c r="BB38" s="31">
        <f t="shared" si="26"/>
        <v>0</v>
      </c>
      <c r="BC38" s="31">
        <f t="shared" si="26"/>
        <v>0</v>
      </c>
      <c r="BD38" s="31">
        <f t="shared" si="26"/>
        <v>-0.19</v>
      </c>
      <c r="BE38" s="31">
        <f t="shared" si="26"/>
        <v>-8.4700000000000006</v>
      </c>
      <c r="BF38" s="31">
        <f t="shared" si="26"/>
        <v>-6.05</v>
      </c>
      <c r="BG38" s="31">
        <f t="shared" si="26"/>
        <v>4.33</v>
      </c>
      <c r="BH38" s="31">
        <f t="shared" si="26"/>
        <v>0.03</v>
      </c>
      <c r="BI38" s="31">
        <f t="shared" si="26"/>
        <v>120.97</v>
      </c>
      <c r="BJ38" s="31">
        <f t="shared" si="26"/>
        <v>0</v>
      </c>
      <c r="BK38" s="31">
        <f t="shared" si="26"/>
        <v>0</v>
      </c>
      <c r="BL38" s="31">
        <f t="shared" si="26"/>
        <v>4.97</v>
      </c>
      <c r="BM38" s="6">
        <f t="shared" ca="1" si="27"/>
        <v>9.9400000000000002E-2</v>
      </c>
      <c r="BN38" s="6">
        <f t="shared" ca="1" si="27"/>
        <v>9.9400000000000002E-2</v>
      </c>
      <c r="BO38" s="6">
        <f t="shared" ca="1" si="27"/>
        <v>9.9400000000000002E-2</v>
      </c>
      <c r="BP38" s="6">
        <f t="shared" ca="1" si="27"/>
        <v>9.9400000000000002E-2</v>
      </c>
      <c r="BQ38" s="6">
        <f t="shared" ca="1" si="27"/>
        <v>9.9400000000000002E-2</v>
      </c>
      <c r="BR38" s="6">
        <f t="shared" ca="1" si="27"/>
        <v>9.9400000000000002E-2</v>
      </c>
      <c r="BS38" s="6">
        <f t="shared" ca="1" si="27"/>
        <v>9.9400000000000002E-2</v>
      </c>
      <c r="BT38" s="6">
        <f t="shared" ca="1" si="27"/>
        <v>9.9400000000000002E-2</v>
      </c>
      <c r="BU38" s="6">
        <f t="shared" ca="1" si="27"/>
        <v>9.9400000000000002E-2</v>
      </c>
      <c r="BV38" s="6">
        <f t="shared" ca="1" si="27"/>
        <v>9.9400000000000002E-2</v>
      </c>
      <c r="BW38" s="6">
        <f t="shared" ca="1" si="27"/>
        <v>9.9400000000000002E-2</v>
      </c>
      <c r="BX38" s="6">
        <f t="shared" ca="1" si="27"/>
        <v>9.9400000000000002E-2</v>
      </c>
      <c r="BY38" s="31">
        <f t="shared" ca="1" si="31"/>
        <v>359.09</v>
      </c>
      <c r="BZ38" s="31">
        <f t="shared" ca="1" si="31"/>
        <v>0</v>
      </c>
      <c r="CA38" s="31">
        <f t="shared" ca="1" si="31"/>
        <v>0</v>
      </c>
      <c r="CB38" s="31">
        <f t="shared" ca="1" si="30"/>
        <v>12.46</v>
      </c>
      <c r="CC38" s="31">
        <f t="shared" ca="1" si="30"/>
        <v>561.61</v>
      </c>
      <c r="CD38" s="31">
        <f t="shared" ca="1" si="30"/>
        <v>401.17</v>
      </c>
      <c r="CE38" s="31">
        <f t="shared" ca="1" si="30"/>
        <v>287.17</v>
      </c>
      <c r="CF38" s="31">
        <f t="shared" ca="1" si="30"/>
        <v>2.2799999999999998</v>
      </c>
      <c r="CG38" s="31">
        <f t="shared" ca="1" si="30"/>
        <v>8016.28</v>
      </c>
      <c r="CH38" s="31">
        <f t="shared" ca="1" si="30"/>
        <v>0</v>
      </c>
      <c r="CI38" s="31">
        <f t="shared" ca="1" si="30"/>
        <v>0</v>
      </c>
      <c r="CJ38" s="31">
        <f t="shared" ca="1" si="30"/>
        <v>73.69</v>
      </c>
      <c r="CK38" s="32">
        <f t="shared" ca="1" si="28"/>
        <v>2.5299999999999998</v>
      </c>
      <c r="CL38" s="32">
        <f t="shared" ca="1" si="28"/>
        <v>0</v>
      </c>
      <c r="CM38" s="32">
        <f t="shared" ca="1" si="28"/>
        <v>0</v>
      </c>
      <c r="CN38" s="32">
        <f t="shared" ca="1" si="28"/>
        <v>0.09</v>
      </c>
      <c r="CO38" s="32">
        <f t="shared" ca="1" si="28"/>
        <v>3.95</v>
      </c>
      <c r="CP38" s="32">
        <f t="shared" ca="1" si="28"/>
        <v>2.83</v>
      </c>
      <c r="CQ38" s="32">
        <f t="shared" ca="1" si="28"/>
        <v>2.02</v>
      </c>
      <c r="CR38" s="32">
        <f t="shared" ca="1" si="28"/>
        <v>0.02</v>
      </c>
      <c r="CS38" s="32">
        <f t="shared" ca="1" si="28"/>
        <v>56.45</v>
      </c>
      <c r="CT38" s="32">
        <f t="shared" ca="1" si="28"/>
        <v>0</v>
      </c>
      <c r="CU38" s="32">
        <f t="shared" ca="1" si="28"/>
        <v>0</v>
      </c>
      <c r="CV38" s="32">
        <f t="shared" ca="1" si="28"/>
        <v>0.52</v>
      </c>
      <c r="CW38" s="31">
        <f t="shared" ca="1" si="29"/>
        <v>258.29999999999995</v>
      </c>
      <c r="CX38" s="31">
        <f t="shared" ca="1" si="29"/>
        <v>0</v>
      </c>
      <c r="CY38" s="31">
        <f t="shared" ca="1" si="29"/>
        <v>0</v>
      </c>
      <c r="CZ38" s="31">
        <f t="shared" ca="1" si="29"/>
        <v>9.02</v>
      </c>
      <c r="DA38" s="31">
        <f t="shared" ca="1" si="29"/>
        <v>406.23000000000008</v>
      </c>
      <c r="DB38" s="31">
        <f t="shared" ca="1" si="29"/>
        <v>309.15000000000003</v>
      </c>
      <c r="DC38" s="31">
        <f t="shared" ca="1" si="29"/>
        <v>212.62999999999997</v>
      </c>
      <c r="DD38" s="31">
        <f t="shared" ca="1" si="29"/>
        <v>1.7</v>
      </c>
      <c r="DE38" s="31">
        <f t="shared" ca="1" si="29"/>
        <v>5935.5899999999992</v>
      </c>
      <c r="DF38" s="31">
        <f t="shared" ca="1" si="29"/>
        <v>0</v>
      </c>
      <c r="DG38" s="31">
        <f t="shared" ca="1" si="29"/>
        <v>0</v>
      </c>
      <c r="DH38" s="31">
        <f t="shared" ca="1" si="29"/>
        <v>50.709999999999994</v>
      </c>
      <c r="DI38" s="32">
        <f t="shared" ca="1" si="22"/>
        <v>12.92</v>
      </c>
      <c r="DJ38" s="32">
        <f t="shared" ca="1" si="22"/>
        <v>0</v>
      </c>
      <c r="DK38" s="32">
        <f t="shared" ca="1" si="22"/>
        <v>0</v>
      </c>
      <c r="DL38" s="32">
        <f t="shared" ca="1" si="22"/>
        <v>0.45</v>
      </c>
      <c r="DM38" s="32">
        <f t="shared" ca="1" si="22"/>
        <v>20.309999999999999</v>
      </c>
      <c r="DN38" s="32">
        <f t="shared" ca="1" si="22"/>
        <v>15.46</v>
      </c>
      <c r="DO38" s="32">
        <f t="shared" ca="1" si="22"/>
        <v>10.63</v>
      </c>
      <c r="DP38" s="32">
        <f t="shared" ca="1" si="22"/>
        <v>0.09</v>
      </c>
      <c r="DQ38" s="32">
        <f t="shared" ca="1" si="22"/>
        <v>296.77999999999997</v>
      </c>
      <c r="DR38" s="32">
        <f t="shared" ca="1" si="22"/>
        <v>0</v>
      </c>
      <c r="DS38" s="32">
        <f t="shared" ca="1" si="22"/>
        <v>0</v>
      </c>
      <c r="DT38" s="32">
        <f t="shared" ca="1" si="22"/>
        <v>2.54</v>
      </c>
      <c r="DU38" s="31">
        <f t="shared" ca="1" si="23"/>
        <v>48.15</v>
      </c>
      <c r="DV38" s="31">
        <f t="shared" ca="1" si="23"/>
        <v>0</v>
      </c>
      <c r="DW38" s="31">
        <f t="shared" ca="1" si="23"/>
        <v>0</v>
      </c>
      <c r="DX38" s="31">
        <f t="shared" ca="1" si="23"/>
        <v>1.62</v>
      </c>
      <c r="DY38" s="31">
        <f t="shared" ca="1" si="23"/>
        <v>72.05</v>
      </c>
      <c r="DZ38" s="31">
        <f t="shared" ca="1" si="23"/>
        <v>54.11</v>
      </c>
      <c r="EA38" s="31">
        <f t="shared" ca="1" si="23"/>
        <v>36.74</v>
      </c>
      <c r="EB38" s="31">
        <f t="shared" ca="1" si="23"/>
        <v>0.28999999999999998</v>
      </c>
      <c r="EC38" s="31">
        <f t="shared" ca="1" si="23"/>
        <v>997.81</v>
      </c>
      <c r="ED38" s="31">
        <f t="shared" ca="1" si="23"/>
        <v>0</v>
      </c>
      <c r="EE38" s="31">
        <f t="shared" ca="1" si="23"/>
        <v>0</v>
      </c>
      <c r="EF38" s="31">
        <f t="shared" ca="1" si="23"/>
        <v>8.18</v>
      </c>
      <c r="EG38" s="32">
        <f t="shared" ca="1" si="24"/>
        <v>319.36999999999995</v>
      </c>
      <c r="EH38" s="32">
        <f t="shared" ca="1" si="24"/>
        <v>0</v>
      </c>
      <c r="EI38" s="32">
        <f t="shared" ca="1" si="24"/>
        <v>0</v>
      </c>
      <c r="EJ38" s="32">
        <f t="shared" ca="1" si="24"/>
        <v>11.09</v>
      </c>
      <c r="EK38" s="32">
        <f t="shared" ca="1" si="24"/>
        <v>498.59000000000009</v>
      </c>
      <c r="EL38" s="32">
        <f t="shared" ca="1" si="24"/>
        <v>378.72</v>
      </c>
      <c r="EM38" s="32">
        <f t="shared" ca="1" si="24"/>
        <v>259.99999999999994</v>
      </c>
      <c r="EN38" s="32">
        <f t="shared" ca="1" si="24"/>
        <v>2.08</v>
      </c>
      <c r="EO38" s="32">
        <f t="shared" ca="1" si="24"/>
        <v>7230.1799999999985</v>
      </c>
      <c r="EP38" s="32">
        <f t="shared" ca="1" si="24"/>
        <v>0</v>
      </c>
      <c r="EQ38" s="32">
        <f t="shared" ca="1" si="24"/>
        <v>0</v>
      </c>
      <c r="ER38" s="32">
        <f t="shared" ca="1" si="24"/>
        <v>61.429999999999993</v>
      </c>
    </row>
    <row r="39" spans="1:148" x14ac:dyDescent="0.25">
      <c r="A39" t="s">
        <v>460</v>
      </c>
      <c r="B39" s="1" t="s">
        <v>159</v>
      </c>
      <c r="C39" t="str">
        <f t="shared" ca="1" si="1"/>
        <v>CR1</v>
      </c>
      <c r="D39" t="str">
        <f t="shared" ca="1" si="2"/>
        <v>Castle River #1 Wind Facility</v>
      </c>
      <c r="E39" s="51">
        <v>14718.7135</v>
      </c>
      <c r="F39" s="51">
        <v>7658.1710999999996</v>
      </c>
      <c r="G39" s="51">
        <v>7458.8512000000001</v>
      </c>
      <c r="H39" s="51">
        <v>9932.1844000000001</v>
      </c>
      <c r="I39" s="51">
        <v>4193.9072999999999</v>
      </c>
      <c r="J39" s="51">
        <v>4780.8371999999999</v>
      </c>
      <c r="K39" s="51">
        <v>4611.5208000000002</v>
      </c>
      <c r="L39" s="51">
        <v>3192.3744999999999</v>
      </c>
      <c r="M39" s="51">
        <v>5452.0065000000004</v>
      </c>
      <c r="N39" s="51">
        <v>11774.4722</v>
      </c>
      <c r="O39" s="51">
        <v>6275.4268000000002</v>
      </c>
      <c r="P39" s="51">
        <v>11906.507799999999</v>
      </c>
      <c r="Q39" s="32">
        <v>456080.08</v>
      </c>
      <c r="R39" s="32">
        <v>432942.44</v>
      </c>
      <c r="S39" s="32">
        <v>189396.07</v>
      </c>
      <c r="T39" s="32">
        <v>264877.81</v>
      </c>
      <c r="U39" s="32">
        <v>291944.87</v>
      </c>
      <c r="V39" s="32">
        <v>135660.57</v>
      </c>
      <c r="W39" s="32">
        <v>309816.71000000002</v>
      </c>
      <c r="X39" s="32">
        <v>108544.42</v>
      </c>
      <c r="Y39" s="32">
        <v>113703.1</v>
      </c>
      <c r="Z39" s="32">
        <v>277440.64000000001</v>
      </c>
      <c r="AA39" s="32">
        <v>173462.66</v>
      </c>
      <c r="AB39" s="32">
        <v>288074.59999999998</v>
      </c>
      <c r="AC39" s="2">
        <v>3.06</v>
      </c>
      <c r="AD39" s="2">
        <v>3.06</v>
      </c>
      <c r="AE39" s="2">
        <v>3.06</v>
      </c>
      <c r="AF39" s="2">
        <v>3.06</v>
      </c>
      <c r="AG39" s="2">
        <v>3.06</v>
      </c>
      <c r="AH39" s="2">
        <v>3.06</v>
      </c>
      <c r="AI39" s="2">
        <v>3.06</v>
      </c>
      <c r="AJ39" s="2">
        <v>3.06</v>
      </c>
      <c r="AK39" s="2">
        <v>3.06</v>
      </c>
      <c r="AL39" s="2">
        <v>3.06</v>
      </c>
      <c r="AM39" s="2">
        <v>3.06</v>
      </c>
      <c r="AN39" s="2">
        <v>3.06</v>
      </c>
      <c r="AO39" s="33">
        <v>13956.05</v>
      </c>
      <c r="AP39" s="33">
        <v>13248.04</v>
      </c>
      <c r="AQ39" s="33">
        <v>5795.52</v>
      </c>
      <c r="AR39" s="33">
        <v>8105.26</v>
      </c>
      <c r="AS39" s="33">
        <v>8933.51</v>
      </c>
      <c r="AT39" s="33">
        <v>4151.21</v>
      </c>
      <c r="AU39" s="33">
        <v>9480.39</v>
      </c>
      <c r="AV39" s="33">
        <v>3321.46</v>
      </c>
      <c r="AW39" s="33">
        <v>3479.31</v>
      </c>
      <c r="AX39" s="33">
        <v>8489.68</v>
      </c>
      <c r="AY39" s="33">
        <v>5307.96</v>
      </c>
      <c r="AZ39" s="33">
        <v>8815.08</v>
      </c>
      <c r="BA39" s="31">
        <f t="shared" si="26"/>
        <v>-501.69</v>
      </c>
      <c r="BB39" s="31">
        <f t="shared" si="26"/>
        <v>-476.24</v>
      </c>
      <c r="BC39" s="31">
        <f t="shared" si="26"/>
        <v>-208.34</v>
      </c>
      <c r="BD39" s="31">
        <f t="shared" si="26"/>
        <v>-397.32</v>
      </c>
      <c r="BE39" s="31">
        <f t="shared" si="26"/>
        <v>-437.92</v>
      </c>
      <c r="BF39" s="31">
        <f t="shared" si="26"/>
        <v>-203.49</v>
      </c>
      <c r="BG39" s="31">
        <f t="shared" si="26"/>
        <v>464.73</v>
      </c>
      <c r="BH39" s="31">
        <f t="shared" si="26"/>
        <v>162.82</v>
      </c>
      <c r="BI39" s="31">
        <f t="shared" si="26"/>
        <v>170.55</v>
      </c>
      <c r="BJ39" s="31">
        <f t="shared" si="26"/>
        <v>1858.85</v>
      </c>
      <c r="BK39" s="31">
        <f t="shared" si="26"/>
        <v>1162.2</v>
      </c>
      <c r="BL39" s="31">
        <f t="shared" si="26"/>
        <v>1930.1</v>
      </c>
      <c r="BM39" s="6">
        <f t="shared" ca="1" si="27"/>
        <v>2.4199999999999999E-2</v>
      </c>
      <c r="BN39" s="6">
        <f t="shared" ca="1" si="27"/>
        <v>2.4199999999999999E-2</v>
      </c>
      <c r="BO39" s="6">
        <f t="shared" ca="1" si="27"/>
        <v>2.4199999999999999E-2</v>
      </c>
      <c r="BP39" s="6">
        <f t="shared" ca="1" si="27"/>
        <v>2.4199999999999999E-2</v>
      </c>
      <c r="BQ39" s="6">
        <f t="shared" ca="1" si="27"/>
        <v>2.4199999999999999E-2</v>
      </c>
      <c r="BR39" s="6">
        <f t="shared" ca="1" si="27"/>
        <v>2.4199999999999999E-2</v>
      </c>
      <c r="BS39" s="6">
        <f t="shared" ca="1" si="27"/>
        <v>2.4199999999999999E-2</v>
      </c>
      <c r="BT39" s="6">
        <f t="shared" ca="1" si="27"/>
        <v>2.4199999999999999E-2</v>
      </c>
      <c r="BU39" s="6">
        <f t="shared" ca="1" si="27"/>
        <v>2.4199999999999999E-2</v>
      </c>
      <c r="BV39" s="6">
        <f t="shared" ca="1" si="27"/>
        <v>2.4199999999999999E-2</v>
      </c>
      <c r="BW39" s="6">
        <f t="shared" ca="1" si="27"/>
        <v>2.4199999999999999E-2</v>
      </c>
      <c r="BX39" s="6">
        <f t="shared" ca="1" si="27"/>
        <v>2.4199999999999999E-2</v>
      </c>
      <c r="BY39" s="31">
        <f t="shared" ca="1" si="31"/>
        <v>11037.14</v>
      </c>
      <c r="BZ39" s="31">
        <f t="shared" ca="1" si="31"/>
        <v>10477.209999999999</v>
      </c>
      <c r="CA39" s="31">
        <f t="shared" ca="1" si="31"/>
        <v>4583.38</v>
      </c>
      <c r="CB39" s="31">
        <f t="shared" ca="1" si="30"/>
        <v>6410.04</v>
      </c>
      <c r="CC39" s="31">
        <f t="shared" ca="1" si="30"/>
        <v>7065.07</v>
      </c>
      <c r="CD39" s="31">
        <f t="shared" ca="1" si="30"/>
        <v>3282.99</v>
      </c>
      <c r="CE39" s="31">
        <f t="shared" ca="1" si="30"/>
        <v>7497.56</v>
      </c>
      <c r="CF39" s="31">
        <f t="shared" ca="1" si="30"/>
        <v>2626.77</v>
      </c>
      <c r="CG39" s="31">
        <f t="shared" ca="1" si="30"/>
        <v>2751.62</v>
      </c>
      <c r="CH39" s="31">
        <f t="shared" ca="1" si="30"/>
        <v>6714.06</v>
      </c>
      <c r="CI39" s="31">
        <f t="shared" ca="1" si="30"/>
        <v>4197.8</v>
      </c>
      <c r="CJ39" s="31">
        <f t="shared" ca="1" si="30"/>
        <v>6971.41</v>
      </c>
      <c r="CK39" s="32">
        <f t="shared" ca="1" si="28"/>
        <v>319.26</v>
      </c>
      <c r="CL39" s="32">
        <f t="shared" ca="1" si="28"/>
        <v>303.06</v>
      </c>
      <c r="CM39" s="32">
        <f t="shared" ca="1" si="28"/>
        <v>132.58000000000001</v>
      </c>
      <c r="CN39" s="32">
        <f t="shared" ca="1" si="28"/>
        <v>185.41</v>
      </c>
      <c r="CO39" s="32">
        <f t="shared" ca="1" si="28"/>
        <v>204.36</v>
      </c>
      <c r="CP39" s="32">
        <f t="shared" ca="1" si="28"/>
        <v>94.96</v>
      </c>
      <c r="CQ39" s="32">
        <f t="shared" ca="1" si="28"/>
        <v>216.87</v>
      </c>
      <c r="CR39" s="32">
        <f t="shared" ca="1" si="28"/>
        <v>75.98</v>
      </c>
      <c r="CS39" s="32">
        <f t="shared" ca="1" si="28"/>
        <v>79.59</v>
      </c>
      <c r="CT39" s="32">
        <f t="shared" ca="1" si="28"/>
        <v>194.21</v>
      </c>
      <c r="CU39" s="32">
        <f t="shared" ca="1" si="28"/>
        <v>121.42</v>
      </c>
      <c r="CV39" s="32">
        <f t="shared" ca="1" si="28"/>
        <v>201.65</v>
      </c>
      <c r="CW39" s="31">
        <f t="shared" ca="1" si="29"/>
        <v>-2097.9599999999996</v>
      </c>
      <c r="CX39" s="31">
        <f t="shared" ca="1" si="29"/>
        <v>-1991.5300000000022</v>
      </c>
      <c r="CY39" s="31">
        <f t="shared" ca="1" si="29"/>
        <v>-871.22000000000037</v>
      </c>
      <c r="CZ39" s="31">
        <f t="shared" ca="1" si="29"/>
        <v>-1112.4900000000005</v>
      </c>
      <c r="DA39" s="31">
        <f t="shared" ca="1" si="29"/>
        <v>-1226.1600000000008</v>
      </c>
      <c r="DB39" s="31">
        <f t="shared" ca="1" si="29"/>
        <v>-569.77000000000021</v>
      </c>
      <c r="DC39" s="31">
        <f t="shared" ca="1" si="29"/>
        <v>-2230.6899999999991</v>
      </c>
      <c r="DD39" s="31">
        <f t="shared" ca="1" si="29"/>
        <v>-781.53</v>
      </c>
      <c r="DE39" s="31">
        <f t="shared" ca="1" si="29"/>
        <v>-818.64999999999986</v>
      </c>
      <c r="DF39" s="31">
        <f t="shared" ca="1" si="29"/>
        <v>-3440.2599999999998</v>
      </c>
      <c r="DG39" s="31">
        <f t="shared" ca="1" si="29"/>
        <v>-2150.9399999999996</v>
      </c>
      <c r="DH39" s="31">
        <f t="shared" ca="1" si="29"/>
        <v>-3572.1200000000003</v>
      </c>
      <c r="DI39" s="32">
        <f t="shared" ca="1" si="22"/>
        <v>-104.9</v>
      </c>
      <c r="DJ39" s="32">
        <f t="shared" ca="1" si="22"/>
        <v>-99.58</v>
      </c>
      <c r="DK39" s="32">
        <f t="shared" ca="1" si="22"/>
        <v>-43.56</v>
      </c>
      <c r="DL39" s="32">
        <f t="shared" ca="1" si="22"/>
        <v>-55.62</v>
      </c>
      <c r="DM39" s="32">
        <f t="shared" ca="1" si="22"/>
        <v>-61.31</v>
      </c>
      <c r="DN39" s="32">
        <f t="shared" ca="1" si="22"/>
        <v>-28.49</v>
      </c>
      <c r="DO39" s="32">
        <f t="shared" ca="1" si="22"/>
        <v>-111.53</v>
      </c>
      <c r="DP39" s="32">
        <f t="shared" ca="1" si="22"/>
        <v>-39.08</v>
      </c>
      <c r="DQ39" s="32">
        <f t="shared" ca="1" si="22"/>
        <v>-40.93</v>
      </c>
      <c r="DR39" s="32">
        <f t="shared" ca="1" si="22"/>
        <v>-172.01</v>
      </c>
      <c r="DS39" s="32">
        <f t="shared" ca="1" si="22"/>
        <v>-107.55</v>
      </c>
      <c r="DT39" s="32">
        <f t="shared" ca="1" si="22"/>
        <v>-178.61</v>
      </c>
      <c r="DU39" s="31">
        <f t="shared" ca="1" si="23"/>
        <v>-391.09</v>
      </c>
      <c r="DV39" s="31">
        <f t="shared" ca="1" si="23"/>
        <v>-366.6</v>
      </c>
      <c r="DW39" s="31">
        <f t="shared" ca="1" si="23"/>
        <v>-158.54</v>
      </c>
      <c r="DX39" s="31">
        <f t="shared" ca="1" si="23"/>
        <v>-199.84</v>
      </c>
      <c r="DY39" s="31">
        <f t="shared" ca="1" si="23"/>
        <v>-217.49</v>
      </c>
      <c r="DZ39" s="31">
        <f t="shared" ca="1" si="23"/>
        <v>-99.73</v>
      </c>
      <c r="EA39" s="31">
        <f t="shared" ca="1" si="23"/>
        <v>-385.41</v>
      </c>
      <c r="EB39" s="31">
        <f t="shared" ca="1" si="23"/>
        <v>-133.21</v>
      </c>
      <c r="EC39" s="31">
        <f t="shared" ca="1" si="23"/>
        <v>-137.62</v>
      </c>
      <c r="ED39" s="31">
        <f t="shared" ca="1" si="23"/>
        <v>-570.54999999999995</v>
      </c>
      <c r="EE39" s="31">
        <f t="shared" ca="1" si="23"/>
        <v>-351.7</v>
      </c>
      <c r="EF39" s="31">
        <f t="shared" ca="1" si="23"/>
        <v>-576</v>
      </c>
      <c r="EG39" s="32">
        <f t="shared" ca="1" si="24"/>
        <v>-2593.9499999999998</v>
      </c>
      <c r="EH39" s="32">
        <f t="shared" ca="1" si="24"/>
        <v>-2457.7100000000023</v>
      </c>
      <c r="EI39" s="32">
        <f t="shared" ca="1" si="24"/>
        <v>-1073.3200000000004</v>
      </c>
      <c r="EJ39" s="32">
        <f t="shared" ca="1" si="24"/>
        <v>-1367.9500000000003</v>
      </c>
      <c r="EK39" s="32">
        <f t="shared" ca="1" si="24"/>
        <v>-1504.9600000000007</v>
      </c>
      <c r="EL39" s="32">
        <f t="shared" ca="1" si="24"/>
        <v>-697.99000000000024</v>
      </c>
      <c r="EM39" s="32">
        <f t="shared" ca="1" si="24"/>
        <v>-2727.6299999999992</v>
      </c>
      <c r="EN39" s="32">
        <f t="shared" ca="1" si="24"/>
        <v>-953.82</v>
      </c>
      <c r="EO39" s="32">
        <f t="shared" ca="1" si="24"/>
        <v>-997.19999999999982</v>
      </c>
      <c r="EP39" s="32">
        <f t="shared" ca="1" si="24"/>
        <v>-4182.82</v>
      </c>
      <c r="EQ39" s="32">
        <f t="shared" ca="1" si="24"/>
        <v>-2610.1899999999996</v>
      </c>
      <c r="ER39" s="32">
        <f t="shared" ca="1" si="24"/>
        <v>-4326.7300000000005</v>
      </c>
    </row>
    <row r="40" spans="1:148" x14ac:dyDescent="0.25">
      <c r="A40" t="s">
        <v>548</v>
      </c>
      <c r="B40" s="1" t="s">
        <v>237</v>
      </c>
      <c r="C40" t="str">
        <f t="shared" ca="1" si="1"/>
        <v>CRE1</v>
      </c>
      <c r="D40" t="str">
        <f t="shared" ca="1" si="2"/>
        <v>Cowley Ridge Expansion #1 Wind Facility</v>
      </c>
      <c r="E40" s="51">
        <v>0</v>
      </c>
      <c r="Q40" s="32">
        <v>0</v>
      </c>
      <c r="R40" s="32"/>
      <c r="S40" s="32"/>
      <c r="T40" s="32"/>
      <c r="U40" s="32"/>
      <c r="V40" s="32"/>
      <c r="W40" s="32"/>
      <c r="X40" s="32"/>
      <c r="Y40" s="32"/>
      <c r="Z40" s="32"/>
      <c r="AA40" s="32"/>
      <c r="AB40" s="32"/>
      <c r="AC40" s="2">
        <v>4.47</v>
      </c>
      <c r="AO40" s="33">
        <v>0</v>
      </c>
      <c r="AP40" s="33"/>
      <c r="AQ40" s="33"/>
      <c r="AR40" s="33"/>
      <c r="AS40" s="33"/>
      <c r="AT40" s="33"/>
      <c r="AU40" s="33"/>
      <c r="AV40" s="33"/>
      <c r="AW40" s="33"/>
      <c r="AX40" s="33"/>
      <c r="AY40" s="33"/>
      <c r="AZ40" s="33"/>
      <c r="BA40" s="31">
        <f t="shared" si="26"/>
        <v>0</v>
      </c>
      <c r="BB40" s="31">
        <f t="shared" si="26"/>
        <v>0</v>
      </c>
      <c r="BC40" s="31">
        <f t="shared" si="26"/>
        <v>0</v>
      </c>
      <c r="BD40" s="31">
        <f t="shared" si="26"/>
        <v>0</v>
      </c>
      <c r="BE40" s="31">
        <f t="shared" si="26"/>
        <v>0</v>
      </c>
      <c r="BF40" s="31">
        <f t="shared" si="26"/>
        <v>0</v>
      </c>
      <c r="BG40" s="31">
        <f t="shared" si="26"/>
        <v>0</v>
      </c>
      <c r="BH40" s="31">
        <f t="shared" si="26"/>
        <v>0</v>
      </c>
      <c r="BI40" s="31">
        <f t="shared" si="26"/>
        <v>0</v>
      </c>
      <c r="BJ40" s="31">
        <f t="shared" si="26"/>
        <v>0</v>
      </c>
      <c r="BK40" s="31">
        <f t="shared" si="26"/>
        <v>0</v>
      </c>
      <c r="BL40" s="31">
        <f t="shared" si="26"/>
        <v>0</v>
      </c>
      <c r="BM40" s="6">
        <f t="shared" ca="1" si="27"/>
        <v>0.12</v>
      </c>
      <c r="BN40" s="6">
        <f t="shared" ca="1" si="27"/>
        <v>0.12</v>
      </c>
      <c r="BO40" s="6">
        <f t="shared" ca="1" si="27"/>
        <v>0.12</v>
      </c>
      <c r="BP40" s="6">
        <f t="shared" ca="1" si="27"/>
        <v>0.12</v>
      </c>
      <c r="BQ40" s="6">
        <f t="shared" ca="1" si="27"/>
        <v>0.12</v>
      </c>
      <c r="BR40" s="6">
        <f t="shared" ca="1" si="27"/>
        <v>0.12</v>
      </c>
      <c r="BS40" s="6">
        <f t="shared" ca="1" si="27"/>
        <v>0.12</v>
      </c>
      <c r="BT40" s="6">
        <f t="shared" ca="1" si="27"/>
        <v>0.12</v>
      </c>
      <c r="BU40" s="6">
        <f t="shared" ca="1" si="27"/>
        <v>0.12</v>
      </c>
      <c r="BV40" s="6">
        <f t="shared" ca="1" si="27"/>
        <v>0.12</v>
      </c>
      <c r="BW40" s="6">
        <f t="shared" ca="1" si="27"/>
        <v>0.12</v>
      </c>
      <c r="BX40" s="6">
        <f t="shared" ca="1" si="27"/>
        <v>0.12</v>
      </c>
      <c r="BY40" s="31">
        <f t="shared" ca="1" si="31"/>
        <v>0</v>
      </c>
      <c r="BZ40" s="31">
        <f t="shared" ca="1" si="31"/>
        <v>0</v>
      </c>
      <c r="CA40" s="31">
        <f t="shared" ca="1" si="31"/>
        <v>0</v>
      </c>
      <c r="CB40" s="31">
        <f t="shared" ca="1" si="30"/>
        <v>0</v>
      </c>
      <c r="CC40" s="31">
        <f t="shared" ca="1" si="30"/>
        <v>0</v>
      </c>
      <c r="CD40" s="31">
        <f t="shared" ca="1" si="30"/>
        <v>0</v>
      </c>
      <c r="CE40" s="31">
        <f t="shared" ca="1" si="30"/>
        <v>0</v>
      </c>
      <c r="CF40" s="31">
        <f t="shared" ca="1" si="30"/>
        <v>0</v>
      </c>
      <c r="CG40" s="31">
        <f t="shared" ca="1" si="30"/>
        <v>0</v>
      </c>
      <c r="CH40" s="31">
        <f t="shared" ca="1" si="30"/>
        <v>0</v>
      </c>
      <c r="CI40" s="31">
        <f t="shared" ca="1" si="30"/>
        <v>0</v>
      </c>
      <c r="CJ40" s="31">
        <f t="shared" ca="1" si="30"/>
        <v>0</v>
      </c>
      <c r="CK40" s="32">
        <f t="shared" ca="1" si="28"/>
        <v>0</v>
      </c>
      <c r="CL40" s="32">
        <f t="shared" ca="1" si="28"/>
        <v>0</v>
      </c>
      <c r="CM40" s="32">
        <f t="shared" ca="1" si="28"/>
        <v>0</v>
      </c>
      <c r="CN40" s="32">
        <f t="shared" ca="1" si="28"/>
        <v>0</v>
      </c>
      <c r="CO40" s="32">
        <f t="shared" ca="1" si="28"/>
        <v>0</v>
      </c>
      <c r="CP40" s="32">
        <f t="shared" ca="1" si="28"/>
        <v>0</v>
      </c>
      <c r="CQ40" s="32">
        <f t="shared" ca="1" si="28"/>
        <v>0</v>
      </c>
      <c r="CR40" s="32">
        <f t="shared" ca="1" si="28"/>
        <v>0</v>
      </c>
      <c r="CS40" s="32">
        <f t="shared" ca="1" si="28"/>
        <v>0</v>
      </c>
      <c r="CT40" s="32">
        <f t="shared" ca="1" si="28"/>
        <v>0</v>
      </c>
      <c r="CU40" s="32">
        <f t="shared" ca="1" si="28"/>
        <v>0</v>
      </c>
      <c r="CV40" s="32">
        <f t="shared" ca="1" si="28"/>
        <v>0</v>
      </c>
      <c r="CW40" s="31">
        <f t="shared" ca="1" si="29"/>
        <v>0</v>
      </c>
      <c r="CX40" s="31">
        <f t="shared" ca="1" si="29"/>
        <v>0</v>
      </c>
      <c r="CY40" s="31">
        <f t="shared" ca="1" si="29"/>
        <v>0</v>
      </c>
      <c r="CZ40" s="31">
        <f t="shared" ca="1" si="29"/>
        <v>0</v>
      </c>
      <c r="DA40" s="31">
        <f t="shared" ca="1" si="29"/>
        <v>0</v>
      </c>
      <c r="DB40" s="31">
        <f t="shared" ca="1" si="29"/>
        <v>0</v>
      </c>
      <c r="DC40" s="31">
        <f t="shared" ca="1" si="29"/>
        <v>0</v>
      </c>
      <c r="DD40" s="31">
        <f t="shared" ca="1" si="29"/>
        <v>0</v>
      </c>
      <c r="DE40" s="31">
        <f t="shared" ca="1" si="29"/>
        <v>0</v>
      </c>
      <c r="DF40" s="31">
        <f t="shared" ca="1" si="29"/>
        <v>0</v>
      </c>
      <c r="DG40" s="31">
        <f t="shared" ca="1" si="29"/>
        <v>0</v>
      </c>
      <c r="DH40" s="31">
        <f t="shared" ca="1" si="29"/>
        <v>0</v>
      </c>
      <c r="DI40" s="32">
        <f t="shared" ca="1" si="22"/>
        <v>0</v>
      </c>
      <c r="DJ40" s="32">
        <f t="shared" ca="1" si="22"/>
        <v>0</v>
      </c>
      <c r="DK40" s="32">
        <f t="shared" ca="1" si="22"/>
        <v>0</v>
      </c>
      <c r="DL40" s="32">
        <f t="shared" ca="1" si="22"/>
        <v>0</v>
      </c>
      <c r="DM40" s="32">
        <f t="shared" ca="1" si="22"/>
        <v>0</v>
      </c>
      <c r="DN40" s="32">
        <f t="shared" ca="1" si="22"/>
        <v>0</v>
      </c>
      <c r="DO40" s="32">
        <f t="shared" ca="1" si="22"/>
        <v>0</v>
      </c>
      <c r="DP40" s="32">
        <f t="shared" ca="1" si="22"/>
        <v>0</v>
      </c>
      <c r="DQ40" s="32">
        <f t="shared" ca="1" si="22"/>
        <v>0</v>
      </c>
      <c r="DR40" s="32">
        <f t="shared" ca="1" si="22"/>
        <v>0</v>
      </c>
      <c r="DS40" s="32">
        <f t="shared" ca="1" si="22"/>
        <v>0</v>
      </c>
      <c r="DT40" s="32">
        <f t="shared" ca="1" si="22"/>
        <v>0</v>
      </c>
      <c r="DU40" s="31">
        <f t="shared" ca="1" si="23"/>
        <v>0</v>
      </c>
      <c r="DV40" s="31">
        <f t="shared" ca="1" si="23"/>
        <v>0</v>
      </c>
      <c r="DW40" s="31">
        <f t="shared" ca="1" si="23"/>
        <v>0</v>
      </c>
      <c r="DX40" s="31">
        <f t="shared" ca="1" si="23"/>
        <v>0</v>
      </c>
      <c r="DY40" s="31">
        <f t="shared" ca="1" si="23"/>
        <v>0</v>
      </c>
      <c r="DZ40" s="31">
        <f t="shared" ca="1" si="23"/>
        <v>0</v>
      </c>
      <c r="EA40" s="31">
        <f t="shared" ca="1" si="23"/>
        <v>0</v>
      </c>
      <c r="EB40" s="31">
        <f t="shared" ca="1" si="23"/>
        <v>0</v>
      </c>
      <c r="EC40" s="31">
        <f t="shared" ca="1" si="23"/>
        <v>0</v>
      </c>
      <c r="ED40" s="31">
        <f t="shared" ca="1" si="23"/>
        <v>0</v>
      </c>
      <c r="EE40" s="31">
        <f t="shared" ca="1" si="23"/>
        <v>0</v>
      </c>
      <c r="EF40" s="31">
        <f t="shared" ca="1" si="23"/>
        <v>0</v>
      </c>
      <c r="EG40" s="32">
        <f t="shared" ca="1" si="24"/>
        <v>0</v>
      </c>
      <c r="EH40" s="32">
        <f t="shared" ca="1" si="24"/>
        <v>0</v>
      </c>
      <c r="EI40" s="32">
        <f t="shared" ca="1" si="24"/>
        <v>0</v>
      </c>
      <c r="EJ40" s="32">
        <f t="shared" ca="1" si="24"/>
        <v>0</v>
      </c>
      <c r="EK40" s="32">
        <f t="shared" ca="1" si="24"/>
        <v>0</v>
      </c>
      <c r="EL40" s="32">
        <f t="shared" ca="1" si="24"/>
        <v>0</v>
      </c>
      <c r="EM40" s="32">
        <f t="shared" ca="1" si="24"/>
        <v>0</v>
      </c>
      <c r="EN40" s="32">
        <f t="shared" ca="1" si="24"/>
        <v>0</v>
      </c>
      <c r="EO40" s="32">
        <f t="shared" ca="1" si="24"/>
        <v>0</v>
      </c>
      <c r="EP40" s="32">
        <f t="shared" ca="1" si="24"/>
        <v>0</v>
      </c>
      <c r="EQ40" s="32">
        <f t="shared" ca="1" si="24"/>
        <v>0</v>
      </c>
      <c r="ER40" s="32">
        <f t="shared" ca="1" si="24"/>
        <v>0</v>
      </c>
    </row>
    <row r="41" spans="1:148" x14ac:dyDescent="0.25">
      <c r="A41" t="s">
        <v>472</v>
      </c>
      <c r="B41" s="1" t="s">
        <v>237</v>
      </c>
      <c r="C41" t="str">
        <f t="shared" ca="1" si="1"/>
        <v>CRE1</v>
      </c>
      <c r="D41" t="str">
        <f t="shared" ca="1" si="2"/>
        <v>Cowley Ridge Expansion #1 Wind Facility</v>
      </c>
      <c r="G41" s="51">
        <v>137.27837199999999</v>
      </c>
      <c r="H41" s="51">
        <v>168.47872699999999</v>
      </c>
      <c r="I41" s="51">
        <v>75.676499000000007</v>
      </c>
      <c r="J41" s="51">
        <v>69.953665000000001</v>
      </c>
      <c r="K41" s="51">
        <v>34.031587000000002</v>
      </c>
      <c r="L41" s="51">
        <v>25.096188000000001</v>
      </c>
      <c r="M41" s="51">
        <v>45.761316999999998</v>
      </c>
      <c r="N41" s="51">
        <v>92.892754999999994</v>
      </c>
      <c r="O41" s="51">
        <v>23.800280999999998</v>
      </c>
      <c r="P41" s="51">
        <v>0</v>
      </c>
      <c r="Q41" s="32"/>
      <c r="R41" s="32"/>
      <c r="S41" s="32">
        <v>3591.88</v>
      </c>
      <c r="T41" s="32">
        <v>4609.22</v>
      </c>
      <c r="U41" s="32">
        <v>5889.43</v>
      </c>
      <c r="V41" s="32">
        <v>2128.71</v>
      </c>
      <c r="W41" s="32">
        <v>2896.16</v>
      </c>
      <c r="X41" s="32">
        <v>696.39</v>
      </c>
      <c r="Y41" s="32">
        <v>1003.76</v>
      </c>
      <c r="Z41" s="32">
        <v>2255.91</v>
      </c>
      <c r="AA41" s="32">
        <v>760.82</v>
      </c>
      <c r="AB41" s="32">
        <v>0</v>
      </c>
      <c r="AE41" s="2">
        <v>4.47</v>
      </c>
      <c r="AF41" s="2">
        <v>4.47</v>
      </c>
      <c r="AG41" s="2">
        <v>4.47</v>
      </c>
      <c r="AH41" s="2">
        <v>4.47</v>
      </c>
      <c r="AI41" s="2">
        <v>4.47</v>
      </c>
      <c r="AJ41" s="2">
        <v>4.47</v>
      </c>
      <c r="AK41" s="2">
        <v>4.47</v>
      </c>
      <c r="AL41" s="2">
        <v>4.47</v>
      </c>
      <c r="AM41" s="2">
        <v>4.47</v>
      </c>
      <c r="AN41" s="2">
        <v>4.47</v>
      </c>
      <c r="AO41" s="33"/>
      <c r="AP41" s="33"/>
      <c r="AQ41" s="33">
        <v>160.56</v>
      </c>
      <c r="AR41" s="33">
        <v>206.03</v>
      </c>
      <c r="AS41" s="33">
        <v>263.26</v>
      </c>
      <c r="AT41" s="33">
        <v>95.15</v>
      </c>
      <c r="AU41" s="33">
        <v>129.46</v>
      </c>
      <c r="AV41" s="33">
        <v>31.13</v>
      </c>
      <c r="AW41" s="33">
        <v>44.87</v>
      </c>
      <c r="AX41" s="33">
        <v>100.84</v>
      </c>
      <c r="AY41" s="33">
        <v>34.01</v>
      </c>
      <c r="AZ41" s="33">
        <v>0</v>
      </c>
      <c r="BA41" s="31">
        <f t="shared" si="26"/>
        <v>0</v>
      </c>
      <c r="BB41" s="31">
        <f t="shared" si="26"/>
        <v>0</v>
      </c>
      <c r="BC41" s="31">
        <f t="shared" si="26"/>
        <v>-3.95</v>
      </c>
      <c r="BD41" s="31">
        <f t="shared" si="26"/>
        <v>-6.91</v>
      </c>
      <c r="BE41" s="31">
        <f t="shared" si="26"/>
        <v>-8.83</v>
      </c>
      <c r="BF41" s="31">
        <f t="shared" si="26"/>
        <v>-3.19</v>
      </c>
      <c r="BG41" s="31">
        <f t="shared" si="26"/>
        <v>4.34</v>
      </c>
      <c r="BH41" s="31">
        <f t="shared" si="26"/>
        <v>1.04</v>
      </c>
      <c r="BI41" s="31">
        <f t="shared" si="26"/>
        <v>1.51</v>
      </c>
      <c r="BJ41" s="31">
        <f t="shared" si="26"/>
        <v>15.11</v>
      </c>
      <c r="BK41" s="31">
        <f t="shared" si="26"/>
        <v>5.0999999999999996</v>
      </c>
      <c r="BL41" s="31">
        <f t="shared" si="26"/>
        <v>0</v>
      </c>
      <c r="BM41" s="6">
        <f t="shared" ca="1" si="27"/>
        <v>0.12</v>
      </c>
      <c r="BN41" s="6">
        <f t="shared" ca="1" si="27"/>
        <v>0.12</v>
      </c>
      <c r="BO41" s="6">
        <f t="shared" ca="1" si="27"/>
        <v>0.12</v>
      </c>
      <c r="BP41" s="6">
        <f t="shared" ca="1" si="27"/>
        <v>0.12</v>
      </c>
      <c r="BQ41" s="6">
        <f t="shared" ca="1" si="27"/>
        <v>0.12</v>
      </c>
      <c r="BR41" s="6">
        <f t="shared" ca="1" si="27"/>
        <v>0.12</v>
      </c>
      <c r="BS41" s="6">
        <f t="shared" ca="1" si="27"/>
        <v>0.12</v>
      </c>
      <c r="BT41" s="6">
        <f t="shared" ca="1" si="27"/>
        <v>0.12</v>
      </c>
      <c r="BU41" s="6">
        <f t="shared" ca="1" si="27"/>
        <v>0.12</v>
      </c>
      <c r="BV41" s="6">
        <f t="shared" ca="1" si="27"/>
        <v>0.12</v>
      </c>
      <c r="BW41" s="6">
        <f t="shared" ca="1" si="27"/>
        <v>0.12</v>
      </c>
      <c r="BX41" s="6">
        <f t="shared" ca="1" si="27"/>
        <v>0.12</v>
      </c>
      <c r="BY41" s="31">
        <f t="shared" ca="1" si="31"/>
        <v>0</v>
      </c>
      <c r="BZ41" s="31">
        <f t="shared" ca="1" si="31"/>
        <v>0</v>
      </c>
      <c r="CA41" s="31">
        <f t="shared" ca="1" si="31"/>
        <v>431.03</v>
      </c>
      <c r="CB41" s="31">
        <f t="shared" ca="1" si="30"/>
        <v>553.11</v>
      </c>
      <c r="CC41" s="31">
        <f t="shared" ca="1" si="30"/>
        <v>706.73</v>
      </c>
      <c r="CD41" s="31">
        <f t="shared" ca="1" si="30"/>
        <v>255.45</v>
      </c>
      <c r="CE41" s="31">
        <f t="shared" ca="1" si="30"/>
        <v>347.54</v>
      </c>
      <c r="CF41" s="31">
        <f t="shared" ca="1" si="30"/>
        <v>83.57</v>
      </c>
      <c r="CG41" s="31">
        <f t="shared" ca="1" si="30"/>
        <v>120.45</v>
      </c>
      <c r="CH41" s="31">
        <f t="shared" ca="1" si="30"/>
        <v>270.70999999999998</v>
      </c>
      <c r="CI41" s="31">
        <f t="shared" ca="1" si="30"/>
        <v>91.3</v>
      </c>
      <c r="CJ41" s="31">
        <f t="shared" ca="1" si="30"/>
        <v>0</v>
      </c>
      <c r="CK41" s="32">
        <f t="shared" ca="1" si="28"/>
        <v>0</v>
      </c>
      <c r="CL41" s="32">
        <f t="shared" ca="1" si="28"/>
        <v>0</v>
      </c>
      <c r="CM41" s="32">
        <f t="shared" ca="1" si="28"/>
        <v>2.5099999999999998</v>
      </c>
      <c r="CN41" s="32">
        <f t="shared" ca="1" si="28"/>
        <v>3.23</v>
      </c>
      <c r="CO41" s="32">
        <f t="shared" ca="1" si="28"/>
        <v>4.12</v>
      </c>
      <c r="CP41" s="32">
        <f t="shared" ca="1" si="28"/>
        <v>1.49</v>
      </c>
      <c r="CQ41" s="32">
        <f t="shared" ca="1" si="28"/>
        <v>2.0299999999999998</v>
      </c>
      <c r="CR41" s="32">
        <f t="shared" ca="1" si="28"/>
        <v>0.49</v>
      </c>
      <c r="CS41" s="32">
        <f t="shared" ca="1" si="28"/>
        <v>0.7</v>
      </c>
      <c r="CT41" s="32">
        <f t="shared" ca="1" si="28"/>
        <v>1.58</v>
      </c>
      <c r="CU41" s="32">
        <f t="shared" ca="1" si="28"/>
        <v>0.53</v>
      </c>
      <c r="CV41" s="32">
        <f t="shared" ca="1" si="28"/>
        <v>0</v>
      </c>
      <c r="CW41" s="31">
        <f t="shared" ca="1" si="29"/>
        <v>0</v>
      </c>
      <c r="CX41" s="31">
        <f t="shared" ca="1" si="29"/>
        <v>0</v>
      </c>
      <c r="CY41" s="31">
        <f t="shared" ca="1" si="29"/>
        <v>276.92999999999995</v>
      </c>
      <c r="CZ41" s="31">
        <f t="shared" ca="1" si="29"/>
        <v>357.22000000000008</v>
      </c>
      <c r="DA41" s="31">
        <f t="shared" ca="1" si="29"/>
        <v>456.42</v>
      </c>
      <c r="DB41" s="31">
        <f t="shared" ca="1" si="29"/>
        <v>164.98</v>
      </c>
      <c r="DC41" s="31">
        <f t="shared" ca="1" si="29"/>
        <v>215.76999999999998</v>
      </c>
      <c r="DD41" s="31">
        <f t="shared" ca="1" si="29"/>
        <v>51.889999999999993</v>
      </c>
      <c r="DE41" s="31">
        <f t="shared" ca="1" si="29"/>
        <v>74.77</v>
      </c>
      <c r="DF41" s="31">
        <f t="shared" ca="1" si="29"/>
        <v>156.33999999999997</v>
      </c>
      <c r="DG41" s="31">
        <f t="shared" ca="1" si="29"/>
        <v>52.72</v>
      </c>
      <c r="DH41" s="31">
        <f t="shared" ca="1" si="29"/>
        <v>0</v>
      </c>
      <c r="DI41" s="32">
        <f t="shared" ref="DI41:DT104" ca="1" si="32">ROUND(CW41*5%,2)</f>
        <v>0</v>
      </c>
      <c r="DJ41" s="32">
        <f t="shared" ca="1" si="32"/>
        <v>0</v>
      </c>
      <c r="DK41" s="32">
        <f t="shared" ca="1" si="32"/>
        <v>13.85</v>
      </c>
      <c r="DL41" s="32">
        <f t="shared" ca="1" si="32"/>
        <v>17.86</v>
      </c>
      <c r="DM41" s="32">
        <f t="shared" ca="1" si="32"/>
        <v>22.82</v>
      </c>
      <c r="DN41" s="32">
        <f t="shared" ca="1" si="32"/>
        <v>8.25</v>
      </c>
      <c r="DO41" s="32">
        <f t="shared" ca="1" si="32"/>
        <v>10.79</v>
      </c>
      <c r="DP41" s="32">
        <f t="shared" ca="1" si="32"/>
        <v>2.59</v>
      </c>
      <c r="DQ41" s="32">
        <f t="shared" ca="1" si="32"/>
        <v>3.74</v>
      </c>
      <c r="DR41" s="32">
        <f t="shared" ca="1" si="32"/>
        <v>7.82</v>
      </c>
      <c r="DS41" s="32">
        <f t="shared" ca="1" si="32"/>
        <v>2.64</v>
      </c>
      <c r="DT41" s="32">
        <f t="shared" ca="1" si="32"/>
        <v>0</v>
      </c>
      <c r="DU41" s="31">
        <f t="shared" ref="DU41:EF104" ca="1" si="33">ROUND(CW41*DU$3,2)</f>
        <v>0</v>
      </c>
      <c r="DV41" s="31">
        <f t="shared" ca="1" si="33"/>
        <v>0</v>
      </c>
      <c r="DW41" s="31">
        <f t="shared" ca="1" si="33"/>
        <v>50.39</v>
      </c>
      <c r="DX41" s="31">
        <f t="shared" ca="1" si="33"/>
        <v>64.17</v>
      </c>
      <c r="DY41" s="31">
        <f t="shared" ca="1" si="33"/>
        <v>80.959999999999994</v>
      </c>
      <c r="DZ41" s="31">
        <f t="shared" ca="1" si="33"/>
        <v>28.88</v>
      </c>
      <c r="EA41" s="31">
        <f t="shared" ca="1" si="33"/>
        <v>37.28</v>
      </c>
      <c r="EB41" s="31">
        <f t="shared" ca="1" si="33"/>
        <v>8.84</v>
      </c>
      <c r="EC41" s="31">
        <f t="shared" ca="1" si="33"/>
        <v>12.57</v>
      </c>
      <c r="ED41" s="31">
        <f t="shared" ca="1" si="33"/>
        <v>25.93</v>
      </c>
      <c r="EE41" s="31">
        <f t="shared" ca="1" si="33"/>
        <v>8.6199999999999992</v>
      </c>
      <c r="EF41" s="31">
        <f t="shared" ca="1" si="33"/>
        <v>0</v>
      </c>
      <c r="EG41" s="32">
        <f t="shared" ref="EG41:ER104" ca="1" si="34">CW41+DI41+DU41</f>
        <v>0</v>
      </c>
      <c r="EH41" s="32">
        <f t="shared" ca="1" si="34"/>
        <v>0</v>
      </c>
      <c r="EI41" s="32">
        <f t="shared" ca="1" si="34"/>
        <v>341.16999999999996</v>
      </c>
      <c r="EJ41" s="32">
        <f t="shared" ca="1" si="34"/>
        <v>439.25000000000011</v>
      </c>
      <c r="EK41" s="32">
        <f t="shared" ca="1" si="34"/>
        <v>560.20000000000005</v>
      </c>
      <c r="EL41" s="32">
        <f t="shared" ca="1" si="34"/>
        <v>202.10999999999999</v>
      </c>
      <c r="EM41" s="32">
        <f t="shared" ca="1" si="34"/>
        <v>263.83999999999997</v>
      </c>
      <c r="EN41" s="32">
        <f t="shared" ca="1" si="34"/>
        <v>63.319999999999993</v>
      </c>
      <c r="EO41" s="32">
        <f t="shared" ca="1" si="34"/>
        <v>91.079999999999984</v>
      </c>
      <c r="EP41" s="32">
        <f t="shared" ca="1" si="34"/>
        <v>190.08999999999997</v>
      </c>
      <c r="EQ41" s="32">
        <f t="shared" ca="1" si="34"/>
        <v>63.98</v>
      </c>
      <c r="ER41" s="32">
        <f t="shared" ca="1" si="34"/>
        <v>0</v>
      </c>
    </row>
    <row r="42" spans="1:148" x14ac:dyDescent="0.25">
      <c r="A42" t="s">
        <v>472</v>
      </c>
      <c r="B42" s="1" t="s">
        <v>529</v>
      </c>
      <c r="C42" t="str">
        <f t="shared" ca="1" si="1"/>
        <v>CRE1</v>
      </c>
      <c r="D42" t="str">
        <f t="shared" ca="1" si="2"/>
        <v>Cowley Ridge Expansion #1 Wind Facility</v>
      </c>
      <c r="F42" s="51">
        <v>51.406191</v>
      </c>
      <c r="Q42" s="32"/>
      <c r="R42" s="32">
        <v>2492.33</v>
      </c>
      <c r="S42" s="32"/>
      <c r="T42" s="32"/>
      <c r="U42" s="32"/>
      <c r="V42" s="32"/>
      <c r="W42" s="32"/>
      <c r="X42" s="32"/>
      <c r="Y42" s="32"/>
      <c r="Z42" s="32"/>
      <c r="AA42" s="32"/>
      <c r="AB42" s="32"/>
      <c r="AD42" s="2">
        <v>4.47</v>
      </c>
      <c r="AO42" s="33"/>
      <c r="AP42" s="33">
        <v>111.41</v>
      </c>
      <c r="AQ42" s="33"/>
      <c r="AR42" s="33"/>
      <c r="AS42" s="33"/>
      <c r="AT42" s="33"/>
      <c r="AU42" s="33"/>
      <c r="AV42" s="33"/>
      <c r="AW42" s="33"/>
      <c r="AX42" s="33"/>
      <c r="AY42" s="33"/>
      <c r="AZ42" s="33"/>
      <c r="BA42" s="31">
        <f t="shared" si="26"/>
        <v>0</v>
      </c>
      <c r="BB42" s="31">
        <f t="shared" si="26"/>
        <v>-2.74</v>
      </c>
      <c r="BC42" s="31">
        <f t="shared" si="26"/>
        <v>0</v>
      </c>
      <c r="BD42" s="31">
        <f t="shared" ref="BD42:BL107" si="35">ROUND(T42*BD$3,2)</f>
        <v>0</v>
      </c>
      <c r="BE42" s="31">
        <f t="shared" si="35"/>
        <v>0</v>
      </c>
      <c r="BF42" s="31">
        <f t="shared" si="35"/>
        <v>0</v>
      </c>
      <c r="BG42" s="31">
        <f t="shared" si="35"/>
        <v>0</v>
      </c>
      <c r="BH42" s="31">
        <f t="shared" si="35"/>
        <v>0</v>
      </c>
      <c r="BI42" s="31">
        <f t="shared" si="35"/>
        <v>0</v>
      </c>
      <c r="BJ42" s="31">
        <f t="shared" si="35"/>
        <v>0</v>
      </c>
      <c r="BK42" s="31">
        <f t="shared" si="35"/>
        <v>0</v>
      </c>
      <c r="BL42" s="31">
        <f t="shared" si="35"/>
        <v>0</v>
      </c>
      <c r="BM42" s="6">
        <f t="shared" ca="1" si="27"/>
        <v>0.12</v>
      </c>
      <c r="BN42" s="6">
        <f t="shared" ca="1" si="27"/>
        <v>0.12</v>
      </c>
      <c r="BO42" s="6">
        <f t="shared" ca="1" si="27"/>
        <v>0.12</v>
      </c>
      <c r="BP42" s="6">
        <f t="shared" ref="BM42:CA63" ca="1" si="36">VLOOKUP($C42,LossFactorLookup,3,FALSE)</f>
        <v>0.12</v>
      </c>
      <c r="BQ42" s="6">
        <f t="shared" ca="1" si="36"/>
        <v>0.12</v>
      </c>
      <c r="BR42" s="6">
        <f t="shared" ca="1" si="36"/>
        <v>0.12</v>
      </c>
      <c r="BS42" s="6">
        <f t="shared" ca="1" si="36"/>
        <v>0.12</v>
      </c>
      <c r="BT42" s="6">
        <f t="shared" ca="1" si="36"/>
        <v>0.12</v>
      </c>
      <c r="BU42" s="6">
        <f t="shared" ca="1" si="36"/>
        <v>0.12</v>
      </c>
      <c r="BV42" s="6">
        <f t="shared" ca="1" si="36"/>
        <v>0.12</v>
      </c>
      <c r="BW42" s="6">
        <f t="shared" ca="1" si="36"/>
        <v>0.12</v>
      </c>
      <c r="BX42" s="6">
        <f t="shared" ca="1" si="36"/>
        <v>0.12</v>
      </c>
      <c r="BY42" s="31">
        <f t="shared" ca="1" si="31"/>
        <v>0</v>
      </c>
      <c r="BZ42" s="31">
        <f t="shared" ca="1" si="31"/>
        <v>299.08</v>
      </c>
      <c r="CA42" s="31">
        <f t="shared" ca="1" si="31"/>
        <v>0</v>
      </c>
      <c r="CB42" s="31">
        <f t="shared" ca="1" si="30"/>
        <v>0</v>
      </c>
      <c r="CC42" s="31">
        <f t="shared" ca="1" si="30"/>
        <v>0</v>
      </c>
      <c r="CD42" s="31">
        <f t="shared" ca="1" si="30"/>
        <v>0</v>
      </c>
      <c r="CE42" s="31">
        <f t="shared" ca="1" si="30"/>
        <v>0</v>
      </c>
      <c r="CF42" s="31">
        <f t="shared" ca="1" si="30"/>
        <v>0</v>
      </c>
      <c r="CG42" s="31">
        <f t="shared" ca="1" si="30"/>
        <v>0</v>
      </c>
      <c r="CH42" s="31">
        <f t="shared" ca="1" si="30"/>
        <v>0</v>
      </c>
      <c r="CI42" s="31">
        <f t="shared" ca="1" si="30"/>
        <v>0</v>
      </c>
      <c r="CJ42" s="31">
        <f t="shared" ca="1" si="30"/>
        <v>0</v>
      </c>
      <c r="CK42" s="32">
        <f t="shared" ca="1" si="28"/>
        <v>0</v>
      </c>
      <c r="CL42" s="32">
        <f t="shared" ca="1" si="28"/>
        <v>1.74</v>
      </c>
      <c r="CM42" s="32">
        <f t="shared" ca="1" si="28"/>
        <v>0</v>
      </c>
      <c r="CN42" s="32">
        <f t="shared" ref="CN42:CV107" ca="1" si="37">ROUND(T42*$CV$3,2)</f>
        <v>0</v>
      </c>
      <c r="CO42" s="32">
        <f t="shared" ca="1" si="37"/>
        <v>0</v>
      </c>
      <c r="CP42" s="32">
        <f t="shared" ca="1" si="37"/>
        <v>0</v>
      </c>
      <c r="CQ42" s="32">
        <f t="shared" ca="1" si="37"/>
        <v>0</v>
      </c>
      <c r="CR42" s="32">
        <f t="shared" ca="1" si="37"/>
        <v>0</v>
      </c>
      <c r="CS42" s="32">
        <f t="shared" ca="1" si="37"/>
        <v>0</v>
      </c>
      <c r="CT42" s="32">
        <f t="shared" ca="1" si="37"/>
        <v>0</v>
      </c>
      <c r="CU42" s="32">
        <f t="shared" ca="1" si="37"/>
        <v>0</v>
      </c>
      <c r="CV42" s="32">
        <f t="shared" ca="1" si="37"/>
        <v>0</v>
      </c>
      <c r="CW42" s="31">
        <f t="shared" ca="1" si="29"/>
        <v>0</v>
      </c>
      <c r="CX42" s="31">
        <f t="shared" ca="1" si="29"/>
        <v>192.15</v>
      </c>
      <c r="CY42" s="31">
        <f t="shared" ca="1" si="29"/>
        <v>0</v>
      </c>
      <c r="CZ42" s="31">
        <f t="shared" ca="1" si="29"/>
        <v>0</v>
      </c>
      <c r="DA42" s="31">
        <f t="shared" ca="1" si="29"/>
        <v>0</v>
      </c>
      <c r="DB42" s="31">
        <f t="shared" ca="1" si="29"/>
        <v>0</v>
      </c>
      <c r="DC42" s="31">
        <f t="shared" ca="1" si="29"/>
        <v>0</v>
      </c>
      <c r="DD42" s="31">
        <f t="shared" ca="1" si="29"/>
        <v>0</v>
      </c>
      <c r="DE42" s="31">
        <f t="shared" ca="1" si="29"/>
        <v>0</v>
      </c>
      <c r="DF42" s="31">
        <f t="shared" ca="1" si="29"/>
        <v>0</v>
      </c>
      <c r="DG42" s="31">
        <f t="shared" ca="1" si="29"/>
        <v>0</v>
      </c>
      <c r="DH42" s="31">
        <f t="shared" ca="1" si="29"/>
        <v>0</v>
      </c>
      <c r="DI42" s="32">
        <f t="shared" ca="1" si="32"/>
        <v>0</v>
      </c>
      <c r="DJ42" s="32">
        <f t="shared" ca="1" si="32"/>
        <v>9.61</v>
      </c>
      <c r="DK42" s="32">
        <f t="shared" ca="1" si="32"/>
        <v>0</v>
      </c>
      <c r="DL42" s="32">
        <f t="shared" ca="1" si="32"/>
        <v>0</v>
      </c>
      <c r="DM42" s="32">
        <f t="shared" ca="1" si="32"/>
        <v>0</v>
      </c>
      <c r="DN42" s="32">
        <f t="shared" ca="1" si="32"/>
        <v>0</v>
      </c>
      <c r="DO42" s="32">
        <f t="shared" ca="1" si="32"/>
        <v>0</v>
      </c>
      <c r="DP42" s="32">
        <f t="shared" ca="1" si="32"/>
        <v>0</v>
      </c>
      <c r="DQ42" s="32">
        <f t="shared" ca="1" si="32"/>
        <v>0</v>
      </c>
      <c r="DR42" s="32">
        <f t="shared" ca="1" si="32"/>
        <v>0</v>
      </c>
      <c r="DS42" s="32">
        <f t="shared" ca="1" si="32"/>
        <v>0</v>
      </c>
      <c r="DT42" s="32">
        <f t="shared" ca="1" si="32"/>
        <v>0</v>
      </c>
      <c r="DU42" s="31">
        <f t="shared" ca="1" si="33"/>
        <v>0</v>
      </c>
      <c r="DV42" s="31">
        <f t="shared" ca="1" si="33"/>
        <v>35.369999999999997</v>
      </c>
      <c r="DW42" s="31">
        <f t="shared" ca="1" si="33"/>
        <v>0</v>
      </c>
      <c r="DX42" s="31">
        <f t="shared" ca="1" si="33"/>
        <v>0</v>
      </c>
      <c r="DY42" s="31">
        <f t="shared" ca="1" si="33"/>
        <v>0</v>
      </c>
      <c r="DZ42" s="31">
        <f t="shared" ca="1" si="33"/>
        <v>0</v>
      </c>
      <c r="EA42" s="31">
        <f t="shared" ca="1" si="33"/>
        <v>0</v>
      </c>
      <c r="EB42" s="31">
        <f t="shared" ca="1" si="33"/>
        <v>0</v>
      </c>
      <c r="EC42" s="31">
        <f t="shared" ca="1" si="33"/>
        <v>0</v>
      </c>
      <c r="ED42" s="31">
        <f t="shared" ca="1" si="33"/>
        <v>0</v>
      </c>
      <c r="EE42" s="31">
        <f t="shared" ca="1" si="33"/>
        <v>0</v>
      </c>
      <c r="EF42" s="31">
        <f t="shared" ca="1" si="33"/>
        <v>0</v>
      </c>
      <c r="EG42" s="32">
        <f t="shared" ca="1" si="34"/>
        <v>0</v>
      </c>
      <c r="EH42" s="32">
        <f t="shared" ca="1" si="34"/>
        <v>237.13</v>
      </c>
      <c r="EI42" s="32">
        <f t="shared" ca="1" si="34"/>
        <v>0</v>
      </c>
      <c r="EJ42" s="32">
        <f t="shared" ca="1" si="34"/>
        <v>0</v>
      </c>
      <c r="EK42" s="32">
        <f t="shared" ca="1" si="34"/>
        <v>0</v>
      </c>
      <c r="EL42" s="32">
        <f t="shared" ca="1" si="34"/>
        <v>0</v>
      </c>
      <c r="EM42" s="32">
        <f t="shared" ca="1" si="34"/>
        <v>0</v>
      </c>
      <c r="EN42" s="32">
        <f t="shared" ca="1" si="34"/>
        <v>0</v>
      </c>
      <c r="EO42" s="32">
        <f t="shared" ca="1" si="34"/>
        <v>0</v>
      </c>
      <c r="EP42" s="32">
        <f t="shared" ca="1" si="34"/>
        <v>0</v>
      </c>
      <c r="EQ42" s="32">
        <f t="shared" ca="1" si="34"/>
        <v>0</v>
      </c>
      <c r="ER42" s="32">
        <f t="shared" ca="1" si="34"/>
        <v>0</v>
      </c>
    </row>
    <row r="43" spans="1:148" x14ac:dyDescent="0.25">
      <c r="A43" t="s">
        <v>548</v>
      </c>
      <c r="B43" s="1" t="s">
        <v>239</v>
      </c>
      <c r="C43" t="str">
        <f t="shared" ca="1" si="1"/>
        <v>CRE2</v>
      </c>
      <c r="D43" t="str">
        <f t="shared" ca="1" si="2"/>
        <v>Cowley Ridge Expansion #2 Wind Facility</v>
      </c>
      <c r="E43" s="51">
        <v>0</v>
      </c>
      <c r="Q43" s="32">
        <v>0</v>
      </c>
      <c r="R43" s="32"/>
      <c r="S43" s="32"/>
      <c r="T43" s="32"/>
      <c r="U43" s="32"/>
      <c r="V43" s="32"/>
      <c r="W43" s="32"/>
      <c r="X43" s="32"/>
      <c r="Y43" s="32"/>
      <c r="Z43" s="32"/>
      <c r="AA43" s="32"/>
      <c r="AB43" s="32"/>
      <c r="AC43" s="2">
        <v>4.47</v>
      </c>
      <c r="AO43" s="33">
        <v>0</v>
      </c>
      <c r="AP43" s="33"/>
      <c r="AQ43" s="33"/>
      <c r="AR43" s="33"/>
      <c r="AS43" s="33"/>
      <c r="AT43" s="33"/>
      <c r="AU43" s="33"/>
      <c r="AV43" s="33"/>
      <c r="AW43" s="33"/>
      <c r="AX43" s="33"/>
      <c r="AY43" s="33"/>
      <c r="AZ43" s="33"/>
      <c r="BA43" s="31">
        <f t="shared" ref="BA43:BF108" si="38">ROUND(Q43*BA$3,2)</f>
        <v>0</v>
      </c>
      <c r="BB43" s="31">
        <f t="shared" si="38"/>
        <v>0</v>
      </c>
      <c r="BC43" s="31">
        <f t="shared" si="38"/>
        <v>0</v>
      </c>
      <c r="BD43" s="31">
        <f t="shared" si="35"/>
        <v>0</v>
      </c>
      <c r="BE43" s="31">
        <f t="shared" si="35"/>
        <v>0</v>
      </c>
      <c r="BF43" s="31">
        <f t="shared" si="35"/>
        <v>0</v>
      </c>
      <c r="BG43" s="31">
        <f t="shared" si="35"/>
        <v>0</v>
      </c>
      <c r="BH43" s="31">
        <f t="shared" si="35"/>
        <v>0</v>
      </c>
      <c r="BI43" s="31">
        <f t="shared" si="35"/>
        <v>0</v>
      </c>
      <c r="BJ43" s="31">
        <f t="shared" si="35"/>
        <v>0</v>
      </c>
      <c r="BK43" s="31">
        <f t="shared" si="35"/>
        <v>0</v>
      </c>
      <c r="BL43" s="31">
        <f t="shared" si="35"/>
        <v>0</v>
      </c>
      <c r="BM43" s="6">
        <f t="shared" ca="1" si="36"/>
        <v>0.1052</v>
      </c>
      <c r="BN43" s="6">
        <f t="shared" ca="1" si="36"/>
        <v>0.1052</v>
      </c>
      <c r="BO43" s="6">
        <f t="shared" ca="1" si="36"/>
        <v>0.1052</v>
      </c>
      <c r="BP43" s="6">
        <f t="shared" ca="1" si="36"/>
        <v>0.1052</v>
      </c>
      <c r="BQ43" s="6">
        <f t="shared" ca="1" si="36"/>
        <v>0.1052</v>
      </c>
      <c r="BR43" s="6">
        <f t="shared" ca="1" si="36"/>
        <v>0.1052</v>
      </c>
      <c r="BS43" s="6">
        <f t="shared" ca="1" si="36"/>
        <v>0.1052</v>
      </c>
      <c r="BT43" s="6">
        <f t="shared" ca="1" si="36"/>
        <v>0.1052</v>
      </c>
      <c r="BU43" s="6">
        <f t="shared" ca="1" si="36"/>
        <v>0.1052</v>
      </c>
      <c r="BV43" s="6">
        <f t="shared" ca="1" si="36"/>
        <v>0.1052</v>
      </c>
      <c r="BW43" s="6">
        <f t="shared" ca="1" si="36"/>
        <v>0.1052</v>
      </c>
      <c r="BX43" s="6">
        <f t="shared" ca="1" si="36"/>
        <v>0.1052</v>
      </c>
      <c r="BY43" s="31">
        <f t="shared" ca="1" si="31"/>
        <v>0</v>
      </c>
      <c r="BZ43" s="31">
        <f t="shared" ca="1" si="31"/>
        <v>0</v>
      </c>
      <c r="CA43" s="31">
        <f t="shared" ca="1" si="31"/>
        <v>0</v>
      </c>
      <c r="CB43" s="31">
        <f t="shared" ca="1" si="30"/>
        <v>0</v>
      </c>
      <c r="CC43" s="31">
        <f t="shared" ca="1" si="30"/>
        <v>0</v>
      </c>
      <c r="CD43" s="31">
        <f t="shared" ca="1" si="30"/>
        <v>0</v>
      </c>
      <c r="CE43" s="31">
        <f t="shared" ca="1" si="30"/>
        <v>0</v>
      </c>
      <c r="CF43" s="31">
        <f t="shared" ca="1" si="30"/>
        <v>0</v>
      </c>
      <c r="CG43" s="31">
        <f t="shared" ca="1" si="30"/>
        <v>0</v>
      </c>
      <c r="CH43" s="31">
        <f t="shared" ca="1" si="30"/>
        <v>0</v>
      </c>
      <c r="CI43" s="31">
        <f t="shared" ca="1" si="30"/>
        <v>0</v>
      </c>
      <c r="CJ43" s="31">
        <f t="shared" ca="1" si="30"/>
        <v>0</v>
      </c>
      <c r="CK43" s="32">
        <f t="shared" ref="CK43:CP108" ca="1" si="39">ROUND(Q43*$CV$3,2)</f>
        <v>0</v>
      </c>
      <c r="CL43" s="32">
        <f t="shared" ca="1" si="39"/>
        <v>0</v>
      </c>
      <c r="CM43" s="32">
        <f t="shared" ca="1" si="39"/>
        <v>0</v>
      </c>
      <c r="CN43" s="32">
        <f t="shared" ca="1" si="37"/>
        <v>0</v>
      </c>
      <c r="CO43" s="32">
        <f t="shared" ca="1" si="37"/>
        <v>0</v>
      </c>
      <c r="CP43" s="32">
        <f t="shared" ca="1" si="37"/>
        <v>0</v>
      </c>
      <c r="CQ43" s="32">
        <f t="shared" ca="1" si="37"/>
        <v>0</v>
      </c>
      <c r="CR43" s="32">
        <f t="shared" ca="1" si="37"/>
        <v>0</v>
      </c>
      <c r="CS43" s="32">
        <f t="shared" ca="1" si="37"/>
        <v>0</v>
      </c>
      <c r="CT43" s="32">
        <f t="shared" ca="1" si="37"/>
        <v>0</v>
      </c>
      <c r="CU43" s="32">
        <f t="shared" ca="1" si="37"/>
        <v>0</v>
      </c>
      <c r="CV43" s="32">
        <f t="shared" ca="1" si="37"/>
        <v>0</v>
      </c>
      <c r="CW43" s="31">
        <f t="shared" ca="1" si="29"/>
        <v>0</v>
      </c>
      <c r="CX43" s="31">
        <f t="shared" ca="1" si="29"/>
        <v>0</v>
      </c>
      <c r="CY43" s="31">
        <f t="shared" ca="1" si="29"/>
        <v>0</v>
      </c>
      <c r="CZ43" s="31">
        <f t="shared" ca="1" si="29"/>
        <v>0</v>
      </c>
      <c r="DA43" s="31">
        <f t="shared" ca="1" si="29"/>
        <v>0</v>
      </c>
      <c r="DB43" s="31">
        <f t="shared" ca="1" si="29"/>
        <v>0</v>
      </c>
      <c r="DC43" s="31">
        <f t="shared" ca="1" si="29"/>
        <v>0</v>
      </c>
      <c r="DD43" s="31">
        <f t="shared" ca="1" si="29"/>
        <v>0</v>
      </c>
      <c r="DE43" s="31">
        <f t="shared" ca="1" si="29"/>
        <v>0</v>
      </c>
      <c r="DF43" s="31">
        <f t="shared" ca="1" si="29"/>
        <v>0</v>
      </c>
      <c r="DG43" s="31">
        <f t="shared" ca="1" si="29"/>
        <v>0</v>
      </c>
      <c r="DH43" s="31">
        <f t="shared" ca="1" si="29"/>
        <v>0</v>
      </c>
      <c r="DI43" s="32">
        <f t="shared" ca="1" si="32"/>
        <v>0</v>
      </c>
      <c r="DJ43" s="32">
        <f t="shared" ca="1" si="32"/>
        <v>0</v>
      </c>
      <c r="DK43" s="32">
        <f t="shared" ca="1" si="32"/>
        <v>0</v>
      </c>
      <c r="DL43" s="32">
        <f t="shared" ca="1" si="32"/>
        <v>0</v>
      </c>
      <c r="DM43" s="32">
        <f t="shared" ca="1" si="32"/>
        <v>0</v>
      </c>
      <c r="DN43" s="32">
        <f t="shared" ca="1" si="32"/>
        <v>0</v>
      </c>
      <c r="DO43" s="32">
        <f t="shared" ca="1" si="32"/>
        <v>0</v>
      </c>
      <c r="DP43" s="32">
        <f t="shared" ca="1" si="32"/>
        <v>0</v>
      </c>
      <c r="DQ43" s="32">
        <f t="shared" ca="1" si="32"/>
        <v>0</v>
      </c>
      <c r="DR43" s="32">
        <f t="shared" ca="1" si="32"/>
        <v>0</v>
      </c>
      <c r="DS43" s="32">
        <f t="shared" ca="1" si="32"/>
        <v>0</v>
      </c>
      <c r="DT43" s="32">
        <f t="shared" ca="1" si="32"/>
        <v>0</v>
      </c>
      <c r="DU43" s="31">
        <f t="shared" ca="1" si="33"/>
        <v>0</v>
      </c>
      <c r="DV43" s="31">
        <f t="shared" ca="1" si="33"/>
        <v>0</v>
      </c>
      <c r="DW43" s="31">
        <f t="shared" ca="1" si="33"/>
        <v>0</v>
      </c>
      <c r="DX43" s="31">
        <f t="shared" ca="1" si="33"/>
        <v>0</v>
      </c>
      <c r="DY43" s="31">
        <f t="shared" ca="1" si="33"/>
        <v>0</v>
      </c>
      <c r="DZ43" s="31">
        <f t="shared" ca="1" si="33"/>
        <v>0</v>
      </c>
      <c r="EA43" s="31">
        <f t="shared" ca="1" si="33"/>
        <v>0</v>
      </c>
      <c r="EB43" s="31">
        <f t="shared" ca="1" si="33"/>
        <v>0</v>
      </c>
      <c r="EC43" s="31">
        <f t="shared" ca="1" si="33"/>
        <v>0</v>
      </c>
      <c r="ED43" s="31">
        <f t="shared" ca="1" si="33"/>
        <v>0</v>
      </c>
      <c r="EE43" s="31">
        <f t="shared" ca="1" si="33"/>
        <v>0</v>
      </c>
      <c r="EF43" s="31">
        <f t="shared" ca="1" si="33"/>
        <v>0</v>
      </c>
      <c r="EG43" s="32">
        <f t="shared" ca="1" si="34"/>
        <v>0</v>
      </c>
      <c r="EH43" s="32">
        <f t="shared" ca="1" si="34"/>
        <v>0</v>
      </c>
      <c r="EI43" s="32">
        <f t="shared" ca="1" si="34"/>
        <v>0</v>
      </c>
      <c r="EJ43" s="32">
        <f t="shared" ca="1" si="34"/>
        <v>0</v>
      </c>
      <c r="EK43" s="32">
        <f t="shared" ca="1" si="34"/>
        <v>0</v>
      </c>
      <c r="EL43" s="32">
        <f t="shared" ca="1" si="34"/>
        <v>0</v>
      </c>
      <c r="EM43" s="32">
        <f t="shared" ca="1" si="34"/>
        <v>0</v>
      </c>
      <c r="EN43" s="32">
        <f t="shared" ca="1" si="34"/>
        <v>0</v>
      </c>
      <c r="EO43" s="32">
        <f t="shared" ca="1" si="34"/>
        <v>0</v>
      </c>
      <c r="EP43" s="32">
        <f t="shared" ca="1" si="34"/>
        <v>0</v>
      </c>
      <c r="EQ43" s="32">
        <f t="shared" ca="1" si="34"/>
        <v>0</v>
      </c>
      <c r="ER43" s="32">
        <f t="shared" ca="1" si="34"/>
        <v>0</v>
      </c>
    </row>
    <row r="44" spans="1:148" x14ac:dyDescent="0.25">
      <c r="A44" t="s">
        <v>472</v>
      </c>
      <c r="B44" s="1" t="s">
        <v>239</v>
      </c>
      <c r="C44" t="str">
        <f t="shared" ca="1" si="1"/>
        <v>CRE2</v>
      </c>
      <c r="D44" t="str">
        <f t="shared" ca="1" si="2"/>
        <v>Cowley Ridge Expansion #2 Wind Facility</v>
      </c>
      <c r="G44" s="51">
        <v>0</v>
      </c>
      <c r="H44" s="51">
        <v>85.421375999999995</v>
      </c>
      <c r="I44" s="51">
        <v>37.113841000000001</v>
      </c>
      <c r="J44" s="51">
        <v>44.928401999999998</v>
      </c>
      <c r="K44" s="51">
        <v>37.418309000000001</v>
      </c>
      <c r="L44" s="51">
        <v>30.958849000000001</v>
      </c>
      <c r="M44" s="51">
        <v>48.665219999999998</v>
      </c>
      <c r="N44" s="51">
        <v>114.286027</v>
      </c>
      <c r="O44" s="51">
        <v>64.911355</v>
      </c>
      <c r="P44" s="51">
        <v>0</v>
      </c>
      <c r="Q44" s="32"/>
      <c r="R44" s="32"/>
      <c r="S44" s="32">
        <v>0</v>
      </c>
      <c r="T44" s="32">
        <v>2278.71</v>
      </c>
      <c r="U44" s="32">
        <v>3047.4</v>
      </c>
      <c r="V44" s="32">
        <v>1374.67</v>
      </c>
      <c r="W44" s="32">
        <v>3296.96</v>
      </c>
      <c r="X44" s="32">
        <v>1157.6500000000001</v>
      </c>
      <c r="Y44" s="32">
        <v>1060.8699999999999</v>
      </c>
      <c r="Z44" s="32">
        <v>2771.33</v>
      </c>
      <c r="AA44" s="32">
        <v>1711.32</v>
      </c>
      <c r="AB44" s="32">
        <v>0</v>
      </c>
      <c r="AE44" s="2">
        <v>4.47</v>
      </c>
      <c r="AF44" s="2">
        <v>4.47</v>
      </c>
      <c r="AG44" s="2">
        <v>4.47</v>
      </c>
      <c r="AH44" s="2">
        <v>4.47</v>
      </c>
      <c r="AI44" s="2">
        <v>4.47</v>
      </c>
      <c r="AJ44" s="2">
        <v>4.47</v>
      </c>
      <c r="AK44" s="2">
        <v>4.47</v>
      </c>
      <c r="AL44" s="2">
        <v>4.47</v>
      </c>
      <c r="AM44" s="2">
        <v>4.47</v>
      </c>
      <c r="AN44" s="2">
        <v>4.47</v>
      </c>
      <c r="AO44" s="33"/>
      <c r="AP44" s="33"/>
      <c r="AQ44" s="33">
        <v>0</v>
      </c>
      <c r="AR44" s="33">
        <v>101.86</v>
      </c>
      <c r="AS44" s="33">
        <v>136.22</v>
      </c>
      <c r="AT44" s="33">
        <v>61.45</v>
      </c>
      <c r="AU44" s="33">
        <v>147.37</v>
      </c>
      <c r="AV44" s="33">
        <v>51.75</v>
      </c>
      <c r="AW44" s="33">
        <v>47.42</v>
      </c>
      <c r="AX44" s="33">
        <v>123.88</v>
      </c>
      <c r="AY44" s="33">
        <v>76.5</v>
      </c>
      <c r="AZ44" s="33">
        <v>0</v>
      </c>
      <c r="BA44" s="31">
        <f t="shared" si="38"/>
        <v>0</v>
      </c>
      <c r="BB44" s="31">
        <f t="shared" si="38"/>
        <v>0</v>
      </c>
      <c r="BC44" s="31">
        <f t="shared" si="38"/>
        <v>0</v>
      </c>
      <c r="BD44" s="31">
        <f t="shared" si="35"/>
        <v>-3.42</v>
      </c>
      <c r="BE44" s="31">
        <f t="shared" si="35"/>
        <v>-4.57</v>
      </c>
      <c r="BF44" s="31">
        <f t="shared" si="35"/>
        <v>-2.06</v>
      </c>
      <c r="BG44" s="31">
        <f t="shared" si="35"/>
        <v>4.95</v>
      </c>
      <c r="BH44" s="31">
        <f t="shared" si="35"/>
        <v>1.74</v>
      </c>
      <c r="BI44" s="31">
        <f t="shared" si="35"/>
        <v>1.59</v>
      </c>
      <c r="BJ44" s="31">
        <f t="shared" si="35"/>
        <v>18.57</v>
      </c>
      <c r="BK44" s="31">
        <f t="shared" si="35"/>
        <v>11.47</v>
      </c>
      <c r="BL44" s="31">
        <f t="shared" si="35"/>
        <v>0</v>
      </c>
      <c r="BM44" s="6">
        <f t="shared" ca="1" si="36"/>
        <v>0.1052</v>
      </c>
      <c r="BN44" s="6">
        <f t="shared" ca="1" si="36"/>
        <v>0.1052</v>
      </c>
      <c r="BO44" s="6">
        <f t="shared" ca="1" si="36"/>
        <v>0.1052</v>
      </c>
      <c r="BP44" s="6">
        <f t="shared" ca="1" si="36"/>
        <v>0.1052</v>
      </c>
      <c r="BQ44" s="6">
        <f t="shared" ca="1" si="36"/>
        <v>0.1052</v>
      </c>
      <c r="BR44" s="6">
        <f t="shared" ca="1" si="36"/>
        <v>0.1052</v>
      </c>
      <c r="BS44" s="6">
        <f t="shared" ca="1" si="36"/>
        <v>0.1052</v>
      </c>
      <c r="BT44" s="6">
        <f t="shared" ca="1" si="36"/>
        <v>0.1052</v>
      </c>
      <c r="BU44" s="6">
        <f t="shared" ca="1" si="36"/>
        <v>0.1052</v>
      </c>
      <c r="BV44" s="6">
        <f t="shared" ca="1" si="36"/>
        <v>0.1052</v>
      </c>
      <c r="BW44" s="6">
        <f t="shared" ca="1" si="36"/>
        <v>0.1052</v>
      </c>
      <c r="BX44" s="6">
        <f t="shared" ca="1" si="36"/>
        <v>0.1052</v>
      </c>
      <c r="BY44" s="31">
        <f t="shared" ca="1" si="31"/>
        <v>0</v>
      </c>
      <c r="BZ44" s="31">
        <f t="shared" ca="1" si="31"/>
        <v>0</v>
      </c>
      <c r="CA44" s="31">
        <f t="shared" ca="1" si="31"/>
        <v>0</v>
      </c>
      <c r="CB44" s="31">
        <f t="shared" ca="1" si="30"/>
        <v>239.72</v>
      </c>
      <c r="CC44" s="31">
        <f t="shared" ca="1" si="30"/>
        <v>320.58999999999997</v>
      </c>
      <c r="CD44" s="31">
        <f t="shared" ca="1" si="30"/>
        <v>144.62</v>
      </c>
      <c r="CE44" s="31">
        <f t="shared" ca="1" si="30"/>
        <v>346.84</v>
      </c>
      <c r="CF44" s="31">
        <f t="shared" ca="1" si="30"/>
        <v>121.78</v>
      </c>
      <c r="CG44" s="31">
        <f t="shared" ca="1" si="30"/>
        <v>111.6</v>
      </c>
      <c r="CH44" s="31">
        <f t="shared" ca="1" si="30"/>
        <v>291.54000000000002</v>
      </c>
      <c r="CI44" s="31">
        <f t="shared" ca="1" si="30"/>
        <v>180.03</v>
      </c>
      <c r="CJ44" s="31">
        <f t="shared" ca="1" si="30"/>
        <v>0</v>
      </c>
      <c r="CK44" s="32">
        <f t="shared" ca="1" si="39"/>
        <v>0</v>
      </c>
      <c r="CL44" s="32">
        <f t="shared" ca="1" si="39"/>
        <v>0</v>
      </c>
      <c r="CM44" s="32">
        <f t="shared" ca="1" si="39"/>
        <v>0</v>
      </c>
      <c r="CN44" s="32">
        <f t="shared" ca="1" si="37"/>
        <v>1.6</v>
      </c>
      <c r="CO44" s="32">
        <f t="shared" ca="1" si="37"/>
        <v>2.13</v>
      </c>
      <c r="CP44" s="32">
        <f t="shared" ca="1" si="37"/>
        <v>0.96</v>
      </c>
      <c r="CQ44" s="32">
        <f t="shared" ca="1" si="37"/>
        <v>2.31</v>
      </c>
      <c r="CR44" s="32">
        <f t="shared" ca="1" si="37"/>
        <v>0.81</v>
      </c>
      <c r="CS44" s="32">
        <f t="shared" ca="1" si="37"/>
        <v>0.74</v>
      </c>
      <c r="CT44" s="32">
        <f t="shared" ca="1" si="37"/>
        <v>1.94</v>
      </c>
      <c r="CU44" s="32">
        <f t="shared" ca="1" si="37"/>
        <v>1.2</v>
      </c>
      <c r="CV44" s="32">
        <f t="shared" ca="1" si="37"/>
        <v>0</v>
      </c>
      <c r="CW44" s="31">
        <f t="shared" ca="1" si="29"/>
        <v>0</v>
      </c>
      <c r="CX44" s="31">
        <f t="shared" ca="1" si="29"/>
        <v>0</v>
      </c>
      <c r="CY44" s="31">
        <f t="shared" ca="1" si="29"/>
        <v>0</v>
      </c>
      <c r="CZ44" s="31">
        <f t="shared" ca="1" si="29"/>
        <v>142.87999999999997</v>
      </c>
      <c r="DA44" s="31">
        <f t="shared" ca="1" si="29"/>
        <v>191.06999999999996</v>
      </c>
      <c r="DB44" s="31">
        <f t="shared" ca="1" si="29"/>
        <v>86.190000000000012</v>
      </c>
      <c r="DC44" s="31">
        <f t="shared" ca="1" si="29"/>
        <v>196.82999999999998</v>
      </c>
      <c r="DD44" s="31">
        <f t="shared" ca="1" si="29"/>
        <v>69.100000000000009</v>
      </c>
      <c r="DE44" s="31">
        <f t="shared" ca="1" si="29"/>
        <v>63.329999999999984</v>
      </c>
      <c r="DF44" s="31">
        <f t="shared" ca="1" si="29"/>
        <v>151.03000000000003</v>
      </c>
      <c r="DG44" s="31">
        <f t="shared" ca="1" si="29"/>
        <v>93.259999999999991</v>
      </c>
      <c r="DH44" s="31">
        <f t="shared" ca="1" si="29"/>
        <v>0</v>
      </c>
      <c r="DI44" s="32">
        <f t="shared" ca="1" si="32"/>
        <v>0</v>
      </c>
      <c r="DJ44" s="32">
        <f t="shared" ca="1" si="32"/>
        <v>0</v>
      </c>
      <c r="DK44" s="32">
        <f t="shared" ca="1" si="32"/>
        <v>0</v>
      </c>
      <c r="DL44" s="32">
        <f t="shared" ca="1" si="32"/>
        <v>7.14</v>
      </c>
      <c r="DM44" s="32">
        <f t="shared" ca="1" si="32"/>
        <v>9.5500000000000007</v>
      </c>
      <c r="DN44" s="32">
        <f t="shared" ca="1" si="32"/>
        <v>4.3099999999999996</v>
      </c>
      <c r="DO44" s="32">
        <f t="shared" ca="1" si="32"/>
        <v>9.84</v>
      </c>
      <c r="DP44" s="32">
        <f t="shared" ca="1" si="32"/>
        <v>3.46</v>
      </c>
      <c r="DQ44" s="32">
        <f t="shared" ca="1" si="32"/>
        <v>3.17</v>
      </c>
      <c r="DR44" s="32">
        <f t="shared" ca="1" si="32"/>
        <v>7.55</v>
      </c>
      <c r="DS44" s="32">
        <f t="shared" ca="1" si="32"/>
        <v>4.66</v>
      </c>
      <c r="DT44" s="32">
        <f t="shared" ca="1" si="32"/>
        <v>0</v>
      </c>
      <c r="DU44" s="31">
        <f t="shared" ca="1" si="33"/>
        <v>0</v>
      </c>
      <c r="DV44" s="31">
        <f t="shared" ca="1" si="33"/>
        <v>0</v>
      </c>
      <c r="DW44" s="31">
        <f t="shared" ca="1" si="33"/>
        <v>0</v>
      </c>
      <c r="DX44" s="31">
        <f t="shared" ca="1" si="33"/>
        <v>25.67</v>
      </c>
      <c r="DY44" s="31">
        <f t="shared" ca="1" si="33"/>
        <v>33.89</v>
      </c>
      <c r="DZ44" s="31">
        <f t="shared" ca="1" si="33"/>
        <v>15.09</v>
      </c>
      <c r="EA44" s="31">
        <f t="shared" ca="1" si="33"/>
        <v>34.01</v>
      </c>
      <c r="EB44" s="31">
        <f t="shared" ca="1" si="33"/>
        <v>11.78</v>
      </c>
      <c r="EC44" s="31">
        <f t="shared" ca="1" si="33"/>
        <v>10.65</v>
      </c>
      <c r="ED44" s="31">
        <f t="shared" ca="1" si="33"/>
        <v>25.05</v>
      </c>
      <c r="EE44" s="31">
        <f t="shared" ca="1" si="33"/>
        <v>15.25</v>
      </c>
      <c r="EF44" s="31">
        <f t="shared" ca="1" si="33"/>
        <v>0</v>
      </c>
      <c r="EG44" s="32">
        <f t="shared" ca="1" si="34"/>
        <v>0</v>
      </c>
      <c r="EH44" s="32">
        <f t="shared" ca="1" si="34"/>
        <v>0</v>
      </c>
      <c r="EI44" s="32">
        <f t="shared" ca="1" si="34"/>
        <v>0</v>
      </c>
      <c r="EJ44" s="32">
        <f t="shared" ca="1" si="34"/>
        <v>175.68999999999994</v>
      </c>
      <c r="EK44" s="32">
        <f t="shared" ca="1" si="34"/>
        <v>234.51</v>
      </c>
      <c r="EL44" s="32">
        <f t="shared" ca="1" si="34"/>
        <v>105.59000000000002</v>
      </c>
      <c r="EM44" s="32">
        <f t="shared" ca="1" si="34"/>
        <v>240.67999999999998</v>
      </c>
      <c r="EN44" s="32">
        <f t="shared" ca="1" si="34"/>
        <v>84.34</v>
      </c>
      <c r="EO44" s="32">
        <f t="shared" ca="1" si="34"/>
        <v>77.149999999999991</v>
      </c>
      <c r="EP44" s="32">
        <f t="shared" ca="1" si="34"/>
        <v>183.63000000000005</v>
      </c>
      <c r="EQ44" s="32">
        <f t="shared" ca="1" si="34"/>
        <v>113.16999999999999</v>
      </c>
      <c r="ER44" s="32">
        <f t="shared" ca="1" si="34"/>
        <v>0</v>
      </c>
    </row>
    <row r="45" spans="1:148" x14ac:dyDescent="0.25">
      <c r="A45" t="s">
        <v>460</v>
      </c>
      <c r="B45" s="1" t="s">
        <v>160</v>
      </c>
      <c r="C45" t="str">
        <f t="shared" ca="1" si="1"/>
        <v>CRE3</v>
      </c>
      <c r="D45" t="str">
        <f t="shared" ca="1" si="2"/>
        <v>Cowley North Wind Facility</v>
      </c>
      <c r="E45" s="51">
        <v>5475.0393000000004</v>
      </c>
      <c r="F45" s="51">
        <v>3223.9881999999998</v>
      </c>
      <c r="G45" s="51">
        <v>2948.77</v>
      </c>
      <c r="H45" s="51">
        <v>4054.9611</v>
      </c>
      <c r="I45" s="51">
        <v>2105.9101999999998</v>
      </c>
      <c r="J45" s="51">
        <v>2013.9712</v>
      </c>
      <c r="K45" s="51">
        <v>2142.2885999999999</v>
      </c>
      <c r="L45" s="51">
        <v>1570.538</v>
      </c>
      <c r="M45" s="51">
        <v>2393.0055000000002</v>
      </c>
      <c r="N45" s="51">
        <v>5216.0636999999997</v>
      </c>
      <c r="O45" s="51">
        <v>4338.8073000000004</v>
      </c>
      <c r="P45" s="51">
        <v>4915.0366000000004</v>
      </c>
      <c r="Q45" s="32">
        <v>173520.13</v>
      </c>
      <c r="R45" s="32">
        <v>192234.46</v>
      </c>
      <c r="S45" s="32">
        <v>76162.22</v>
      </c>
      <c r="T45" s="32">
        <v>109911.5</v>
      </c>
      <c r="U45" s="32">
        <v>135672.51</v>
      </c>
      <c r="V45" s="32">
        <v>58454.080000000002</v>
      </c>
      <c r="W45" s="32">
        <v>168827.89</v>
      </c>
      <c r="X45" s="32">
        <v>55778.43</v>
      </c>
      <c r="Y45" s="32">
        <v>55357.05</v>
      </c>
      <c r="Z45" s="32">
        <v>125121.77</v>
      </c>
      <c r="AA45" s="32">
        <v>123182.78</v>
      </c>
      <c r="AB45" s="32">
        <v>122230.33</v>
      </c>
      <c r="AC45" s="2">
        <v>4.47</v>
      </c>
      <c r="AD45" s="2">
        <v>4.47</v>
      </c>
      <c r="AE45" s="2">
        <v>4.47</v>
      </c>
      <c r="AF45" s="2">
        <v>4.47</v>
      </c>
      <c r="AG45" s="2">
        <v>4.47</v>
      </c>
      <c r="AH45" s="2">
        <v>4.47</v>
      </c>
      <c r="AI45" s="2">
        <v>4.47</v>
      </c>
      <c r="AJ45" s="2">
        <v>4.47</v>
      </c>
      <c r="AK45" s="2">
        <v>4.47</v>
      </c>
      <c r="AL45" s="2">
        <v>4.47</v>
      </c>
      <c r="AM45" s="2">
        <v>4.47</v>
      </c>
      <c r="AN45" s="2">
        <v>4.47</v>
      </c>
      <c r="AO45" s="33">
        <v>7756.35</v>
      </c>
      <c r="AP45" s="33">
        <v>8592.8799999999992</v>
      </c>
      <c r="AQ45" s="33">
        <v>3404.45</v>
      </c>
      <c r="AR45" s="33">
        <v>4913.04</v>
      </c>
      <c r="AS45" s="33">
        <v>6064.56</v>
      </c>
      <c r="AT45" s="33">
        <v>2612.9</v>
      </c>
      <c r="AU45" s="33">
        <v>7546.61</v>
      </c>
      <c r="AV45" s="33">
        <v>2493.3000000000002</v>
      </c>
      <c r="AW45" s="33">
        <v>2474.46</v>
      </c>
      <c r="AX45" s="33">
        <v>5592.94</v>
      </c>
      <c r="AY45" s="33">
        <v>5506.27</v>
      </c>
      <c r="AZ45" s="33">
        <v>5463.7</v>
      </c>
      <c r="BA45" s="31">
        <f t="shared" si="38"/>
        <v>-190.87</v>
      </c>
      <c r="BB45" s="31">
        <f t="shared" si="38"/>
        <v>-211.46</v>
      </c>
      <c r="BC45" s="31">
        <f t="shared" si="38"/>
        <v>-83.78</v>
      </c>
      <c r="BD45" s="31">
        <f t="shared" si="35"/>
        <v>-164.87</v>
      </c>
      <c r="BE45" s="31">
        <f t="shared" si="35"/>
        <v>-203.51</v>
      </c>
      <c r="BF45" s="31">
        <f t="shared" si="35"/>
        <v>-87.68</v>
      </c>
      <c r="BG45" s="31">
        <f t="shared" si="35"/>
        <v>253.24</v>
      </c>
      <c r="BH45" s="31">
        <f t="shared" si="35"/>
        <v>83.67</v>
      </c>
      <c r="BI45" s="31">
        <f t="shared" si="35"/>
        <v>83.04</v>
      </c>
      <c r="BJ45" s="31">
        <f t="shared" si="35"/>
        <v>838.32</v>
      </c>
      <c r="BK45" s="31">
        <f t="shared" si="35"/>
        <v>825.32</v>
      </c>
      <c r="BL45" s="31">
        <f t="shared" si="35"/>
        <v>818.94</v>
      </c>
      <c r="BM45" s="6">
        <f t="shared" ca="1" si="36"/>
        <v>6.3700000000000007E-2</v>
      </c>
      <c r="BN45" s="6">
        <f t="shared" ca="1" si="36"/>
        <v>6.3700000000000007E-2</v>
      </c>
      <c r="BO45" s="6">
        <f t="shared" ca="1" si="36"/>
        <v>6.3700000000000007E-2</v>
      </c>
      <c r="BP45" s="6">
        <f t="shared" ca="1" si="36"/>
        <v>6.3700000000000007E-2</v>
      </c>
      <c r="BQ45" s="6">
        <f t="shared" ca="1" si="36"/>
        <v>6.3700000000000007E-2</v>
      </c>
      <c r="BR45" s="6">
        <f t="shared" ca="1" si="36"/>
        <v>6.3700000000000007E-2</v>
      </c>
      <c r="BS45" s="6">
        <f t="shared" ca="1" si="36"/>
        <v>6.3700000000000007E-2</v>
      </c>
      <c r="BT45" s="6">
        <f t="shared" ca="1" si="36"/>
        <v>6.3700000000000007E-2</v>
      </c>
      <c r="BU45" s="6">
        <f t="shared" ca="1" si="36"/>
        <v>6.3700000000000007E-2</v>
      </c>
      <c r="BV45" s="6">
        <f t="shared" ca="1" si="36"/>
        <v>6.3700000000000007E-2</v>
      </c>
      <c r="BW45" s="6">
        <f t="shared" ca="1" si="36"/>
        <v>6.3700000000000007E-2</v>
      </c>
      <c r="BX45" s="6">
        <f t="shared" ca="1" si="36"/>
        <v>6.3700000000000007E-2</v>
      </c>
      <c r="BY45" s="31">
        <f t="shared" ca="1" si="31"/>
        <v>11053.23</v>
      </c>
      <c r="BZ45" s="31">
        <f t="shared" ca="1" si="31"/>
        <v>12245.34</v>
      </c>
      <c r="CA45" s="31">
        <f t="shared" ca="1" si="31"/>
        <v>4851.53</v>
      </c>
      <c r="CB45" s="31">
        <f t="shared" ca="1" si="30"/>
        <v>7001.36</v>
      </c>
      <c r="CC45" s="31">
        <f t="shared" ca="1" si="30"/>
        <v>8642.34</v>
      </c>
      <c r="CD45" s="31">
        <f t="shared" ca="1" si="30"/>
        <v>3723.52</v>
      </c>
      <c r="CE45" s="31">
        <f t="shared" ca="1" si="30"/>
        <v>10754.34</v>
      </c>
      <c r="CF45" s="31">
        <f t="shared" ca="1" si="30"/>
        <v>3553.09</v>
      </c>
      <c r="CG45" s="31">
        <f t="shared" ca="1" si="30"/>
        <v>3526.24</v>
      </c>
      <c r="CH45" s="31">
        <f t="shared" ca="1" si="30"/>
        <v>7970.26</v>
      </c>
      <c r="CI45" s="31">
        <f t="shared" ca="1" si="30"/>
        <v>7846.74</v>
      </c>
      <c r="CJ45" s="31">
        <f t="shared" ca="1" si="30"/>
        <v>7786.07</v>
      </c>
      <c r="CK45" s="32">
        <f t="shared" ca="1" si="39"/>
        <v>121.46</v>
      </c>
      <c r="CL45" s="32">
        <f t="shared" ca="1" si="39"/>
        <v>134.56</v>
      </c>
      <c r="CM45" s="32">
        <f t="shared" ca="1" si="39"/>
        <v>53.31</v>
      </c>
      <c r="CN45" s="32">
        <f t="shared" ca="1" si="37"/>
        <v>76.94</v>
      </c>
      <c r="CO45" s="32">
        <f t="shared" ca="1" si="37"/>
        <v>94.97</v>
      </c>
      <c r="CP45" s="32">
        <f t="shared" ca="1" si="37"/>
        <v>40.92</v>
      </c>
      <c r="CQ45" s="32">
        <f t="shared" ca="1" si="37"/>
        <v>118.18</v>
      </c>
      <c r="CR45" s="32">
        <f t="shared" ca="1" si="37"/>
        <v>39.04</v>
      </c>
      <c r="CS45" s="32">
        <f t="shared" ca="1" si="37"/>
        <v>38.75</v>
      </c>
      <c r="CT45" s="32">
        <f t="shared" ca="1" si="37"/>
        <v>87.59</v>
      </c>
      <c r="CU45" s="32">
        <f t="shared" ca="1" si="37"/>
        <v>86.23</v>
      </c>
      <c r="CV45" s="32">
        <f t="shared" ca="1" si="37"/>
        <v>85.56</v>
      </c>
      <c r="CW45" s="31">
        <f t="shared" ca="1" si="29"/>
        <v>3609.2099999999982</v>
      </c>
      <c r="CX45" s="31">
        <f t="shared" ca="1" si="29"/>
        <v>3998.4800000000005</v>
      </c>
      <c r="CY45" s="31">
        <f t="shared" ca="1" si="29"/>
        <v>1584.1700000000003</v>
      </c>
      <c r="CZ45" s="31">
        <f t="shared" ref="CZ45:DH95" ca="1" si="40">CB45+CN45-AR45-BD45</f>
        <v>2330.1299999999992</v>
      </c>
      <c r="DA45" s="31">
        <f t="shared" ca="1" si="40"/>
        <v>2876.2599999999993</v>
      </c>
      <c r="DB45" s="31">
        <f t="shared" ca="1" si="40"/>
        <v>1239.22</v>
      </c>
      <c r="DC45" s="31">
        <f t="shared" ca="1" si="40"/>
        <v>3072.670000000001</v>
      </c>
      <c r="DD45" s="31">
        <f t="shared" ca="1" si="40"/>
        <v>1015.16</v>
      </c>
      <c r="DE45" s="31">
        <f t="shared" ca="1" si="40"/>
        <v>1007.4899999999998</v>
      </c>
      <c r="DF45" s="31">
        <f t="shared" ca="1" si="40"/>
        <v>1626.5900000000006</v>
      </c>
      <c r="DG45" s="31">
        <f t="shared" ca="1" si="40"/>
        <v>1601.3799999999987</v>
      </c>
      <c r="DH45" s="31">
        <f t="shared" ca="1" si="40"/>
        <v>1588.9900000000002</v>
      </c>
      <c r="DI45" s="32">
        <f t="shared" ca="1" si="32"/>
        <v>180.46</v>
      </c>
      <c r="DJ45" s="32">
        <f t="shared" ca="1" si="32"/>
        <v>199.92</v>
      </c>
      <c r="DK45" s="32">
        <f t="shared" ca="1" si="32"/>
        <v>79.209999999999994</v>
      </c>
      <c r="DL45" s="32">
        <f t="shared" ca="1" si="32"/>
        <v>116.51</v>
      </c>
      <c r="DM45" s="32">
        <f t="shared" ca="1" si="32"/>
        <v>143.81</v>
      </c>
      <c r="DN45" s="32">
        <f t="shared" ca="1" si="32"/>
        <v>61.96</v>
      </c>
      <c r="DO45" s="32">
        <f t="shared" ca="1" si="32"/>
        <v>153.63</v>
      </c>
      <c r="DP45" s="32">
        <f t="shared" ca="1" si="32"/>
        <v>50.76</v>
      </c>
      <c r="DQ45" s="32">
        <f t="shared" ca="1" si="32"/>
        <v>50.37</v>
      </c>
      <c r="DR45" s="32">
        <f t="shared" ca="1" si="32"/>
        <v>81.33</v>
      </c>
      <c r="DS45" s="32">
        <f t="shared" ca="1" si="32"/>
        <v>80.069999999999993</v>
      </c>
      <c r="DT45" s="32">
        <f t="shared" ca="1" si="32"/>
        <v>79.45</v>
      </c>
      <c r="DU45" s="31">
        <f t="shared" ca="1" si="33"/>
        <v>672.81</v>
      </c>
      <c r="DV45" s="31">
        <f t="shared" ca="1" si="33"/>
        <v>736.04</v>
      </c>
      <c r="DW45" s="31">
        <f t="shared" ca="1" si="33"/>
        <v>288.27</v>
      </c>
      <c r="DX45" s="31">
        <f t="shared" ca="1" si="33"/>
        <v>418.57</v>
      </c>
      <c r="DY45" s="31">
        <f t="shared" ca="1" si="33"/>
        <v>510.17</v>
      </c>
      <c r="DZ45" s="31">
        <f t="shared" ca="1" si="33"/>
        <v>216.91</v>
      </c>
      <c r="EA45" s="31">
        <f t="shared" ca="1" si="33"/>
        <v>530.89</v>
      </c>
      <c r="EB45" s="31">
        <f t="shared" ca="1" si="33"/>
        <v>173.03</v>
      </c>
      <c r="EC45" s="31">
        <f t="shared" ca="1" si="33"/>
        <v>169.37</v>
      </c>
      <c r="ED45" s="31">
        <f t="shared" ca="1" si="33"/>
        <v>269.76</v>
      </c>
      <c r="EE45" s="31">
        <f t="shared" ca="1" si="33"/>
        <v>261.83999999999997</v>
      </c>
      <c r="EF45" s="31">
        <f t="shared" ca="1" si="33"/>
        <v>256.22000000000003</v>
      </c>
      <c r="EG45" s="32">
        <f t="shared" ca="1" si="34"/>
        <v>4462.4799999999977</v>
      </c>
      <c r="EH45" s="32">
        <f t="shared" ca="1" si="34"/>
        <v>4934.4400000000005</v>
      </c>
      <c r="EI45" s="32">
        <f t="shared" ca="1" si="34"/>
        <v>1951.6500000000003</v>
      </c>
      <c r="EJ45" s="32">
        <f t="shared" ca="1" si="34"/>
        <v>2865.2099999999996</v>
      </c>
      <c r="EK45" s="32">
        <f t="shared" ca="1" si="34"/>
        <v>3530.2399999999993</v>
      </c>
      <c r="EL45" s="32">
        <f t="shared" ca="1" si="34"/>
        <v>1518.0900000000001</v>
      </c>
      <c r="EM45" s="32">
        <f t="shared" ca="1" si="34"/>
        <v>3757.190000000001</v>
      </c>
      <c r="EN45" s="32">
        <f t="shared" ca="1" si="34"/>
        <v>1238.95</v>
      </c>
      <c r="EO45" s="32">
        <f t="shared" ca="1" si="34"/>
        <v>1227.2299999999996</v>
      </c>
      <c r="EP45" s="32">
        <f t="shared" ca="1" si="34"/>
        <v>1977.6800000000005</v>
      </c>
      <c r="EQ45" s="32">
        <f t="shared" ca="1" si="34"/>
        <v>1943.2899999999986</v>
      </c>
      <c r="ER45" s="32">
        <f t="shared" ca="1" si="34"/>
        <v>1924.6600000000003</v>
      </c>
    </row>
    <row r="46" spans="1:148" x14ac:dyDescent="0.25">
      <c r="A46" t="s">
        <v>470</v>
      </c>
      <c r="B46" s="1" t="s">
        <v>48</v>
      </c>
      <c r="C46" t="str">
        <f t="shared" ca="1" si="1"/>
        <v>CRR1</v>
      </c>
      <c r="D46" t="str">
        <f t="shared" ca="1" si="2"/>
        <v>Castle Rock Wind Facility</v>
      </c>
      <c r="E46" s="51">
        <v>28252.628000000001</v>
      </c>
      <c r="F46" s="51">
        <v>16299.118</v>
      </c>
      <c r="G46" s="51">
        <v>15839.385</v>
      </c>
      <c r="H46" s="51">
        <v>20486.716100000001</v>
      </c>
      <c r="I46" s="51">
        <v>9773.1234999999997</v>
      </c>
      <c r="J46" s="51">
        <v>10233.491</v>
      </c>
      <c r="K46" s="51">
        <v>9789.7900000000009</v>
      </c>
      <c r="L46" s="51">
        <v>7444.8819999999996</v>
      </c>
      <c r="M46" s="51">
        <v>10102.701999999999</v>
      </c>
      <c r="N46" s="51">
        <v>26662.345000000001</v>
      </c>
      <c r="O46" s="51">
        <v>20090.803</v>
      </c>
      <c r="P46" s="51">
        <v>27064.412499999999</v>
      </c>
      <c r="Q46" s="32">
        <v>882001.33</v>
      </c>
      <c r="R46" s="32">
        <v>959445.48</v>
      </c>
      <c r="S46" s="32">
        <v>409156.53</v>
      </c>
      <c r="T46" s="32">
        <v>540961.92000000004</v>
      </c>
      <c r="U46" s="32">
        <v>607282.86</v>
      </c>
      <c r="V46" s="32">
        <v>281740.88</v>
      </c>
      <c r="W46" s="32">
        <v>670190.06000000006</v>
      </c>
      <c r="X46" s="32">
        <v>257429.35</v>
      </c>
      <c r="Y46" s="32">
        <v>209408.71</v>
      </c>
      <c r="Z46" s="32">
        <v>628743.29</v>
      </c>
      <c r="AA46" s="32">
        <v>545957.68999999994</v>
      </c>
      <c r="AB46" s="32">
        <v>672968.12</v>
      </c>
      <c r="AC46" s="2">
        <v>3.18</v>
      </c>
      <c r="AD46" s="2">
        <v>3.18</v>
      </c>
      <c r="AE46" s="2">
        <v>3.18</v>
      </c>
      <c r="AF46" s="2">
        <v>3.18</v>
      </c>
      <c r="AG46" s="2">
        <v>3.18</v>
      </c>
      <c r="AH46" s="2">
        <v>3.18</v>
      </c>
      <c r="AI46" s="2">
        <v>3.18</v>
      </c>
      <c r="AJ46" s="2">
        <v>3.18</v>
      </c>
      <c r="AK46" s="2">
        <v>3.18</v>
      </c>
      <c r="AL46" s="2">
        <v>3.18</v>
      </c>
      <c r="AM46" s="2">
        <v>3.18</v>
      </c>
      <c r="AN46" s="2">
        <v>3.18</v>
      </c>
      <c r="AO46" s="33">
        <v>28047.64</v>
      </c>
      <c r="AP46" s="33">
        <v>30510.37</v>
      </c>
      <c r="AQ46" s="33">
        <v>13011.18</v>
      </c>
      <c r="AR46" s="33">
        <v>17202.59</v>
      </c>
      <c r="AS46" s="33">
        <v>19311.59</v>
      </c>
      <c r="AT46" s="33">
        <v>8959.36</v>
      </c>
      <c r="AU46" s="33">
        <v>21312.04</v>
      </c>
      <c r="AV46" s="33">
        <v>8186.25</v>
      </c>
      <c r="AW46" s="33">
        <v>6659.2</v>
      </c>
      <c r="AX46" s="33">
        <v>19994.04</v>
      </c>
      <c r="AY46" s="33">
        <v>17361.45</v>
      </c>
      <c r="AZ46" s="33">
        <v>21400.39</v>
      </c>
      <c r="BA46" s="31">
        <f t="shared" si="38"/>
        <v>-970.2</v>
      </c>
      <c r="BB46" s="31">
        <f t="shared" si="38"/>
        <v>-1055.3900000000001</v>
      </c>
      <c r="BC46" s="31">
        <f t="shared" si="38"/>
        <v>-450.07</v>
      </c>
      <c r="BD46" s="31">
        <f t="shared" si="35"/>
        <v>-811.44</v>
      </c>
      <c r="BE46" s="31">
        <f t="shared" si="35"/>
        <v>-910.92</v>
      </c>
      <c r="BF46" s="31">
        <f t="shared" si="35"/>
        <v>-422.61</v>
      </c>
      <c r="BG46" s="31">
        <f t="shared" si="35"/>
        <v>1005.29</v>
      </c>
      <c r="BH46" s="31">
        <f t="shared" si="35"/>
        <v>386.14</v>
      </c>
      <c r="BI46" s="31">
        <f t="shared" si="35"/>
        <v>314.11</v>
      </c>
      <c r="BJ46" s="31">
        <f t="shared" si="35"/>
        <v>4212.58</v>
      </c>
      <c r="BK46" s="31">
        <f t="shared" si="35"/>
        <v>3657.92</v>
      </c>
      <c r="BL46" s="31">
        <f t="shared" si="35"/>
        <v>4508.8900000000003</v>
      </c>
      <c r="BM46" s="6">
        <f t="shared" ca="1" si="36"/>
        <v>2.7099999999999999E-2</v>
      </c>
      <c r="BN46" s="6">
        <f t="shared" ca="1" si="36"/>
        <v>2.7099999999999999E-2</v>
      </c>
      <c r="BO46" s="6">
        <f t="shared" ca="1" si="36"/>
        <v>2.7099999999999999E-2</v>
      </c>
      <c r="BP46" s="6">
        <f t="shared" ca="1" si="36"/>
        <v>2.7099999999999999E-2</v>
      </c>
      <c r="BQ46" s="6">
        <f t="shared" ca="1" si="36"/>
        <v>2.7099999999999999E-2</v>
      </c>
      <c r="BR46" s="6">
        <f t="shared" ca="1" si="36"/>
        <v>2.7099999999999999E-2</v>
      </c>
      <c r="BS46" s="6">
        <f t="shared" ca="1" si="36"/>
        <v>2.7099999999999999E-2</v>
      </c>
      <c r="BT46" s="6">
        <f t="shared" ca="1" si="36"/>
        <v>2.7099999999999999E-2</v>
      </c>
      <c r="BU46" s="6">
        <f t="shared" ca="1" si="36"/>
        <v>2.7099999999999999E-2</v>
      </c>
      <c r="BV46" s="6">
        <f t="shared" ca="1" si="36"/>
        <v>2.7099999999999999E-2</v>
      </c>
      <c r="BW46" s="6">
        <f t="shared" ca="1" si="36"/>
        <v>2.7099999999999999E-2</v>
      </c>
      <c r="BX46" s="6">
        <f t="shared" ca="1" si="36"/>
        <v>2.7099999999999999E-2</v>
      </c>
      <c r="BY46" s="31">
        <f t="shared" ca="1" si="31"/>
        <v>23902.240000000002</v>
      </c>
      <c r="BZ46" s="31">
        <f t="shared" ca="1" si="31"/>
        <v>26000.97</v>
      </c>
      <c r="CA46" s="31">
        <f t="shared" ca="1" si="31"/>
        <v>11088.14</v>
      </c>
      <c r="CB46" s="31">
        <f t="shared" ca="1" si="30"/>
        <v>14660.07</v>
      </c>
      <c r="CC46" s="31">
        <f t="shared" ca="1" si="30"/>
        <v>16457.37</v>
      </c>
      <c r="CD46" s="31">
        <f t="shared" ca="1" si="30"/>
        <v>7635.18</v>
      </c>
      <c r="CE46" s="31">
        <f t="shared" ca="1" si="30"/>
        <v>18162.150000000001</v>
      </c>
      <c r="CF46" s="31">
        <f t="shared" ca="1" si="30"/>
        <v>6976.34</v>
      </c>
      <c r="CG46" s="31">
        <f t="shared" ca="1" si="30"/>
        <v>5674.98</v>
      </c>
      <c r="CH46" s="31">
        <f t="shared" ca="1" si="30"/>
        <v>17038.939999999999</v>
      </c>
      <c r="CI46" s="31">
        <f t="shared" ca="1" si="30"/>
        <v>14795.45</v>
      </c>
      <c r="CJ46" s="31">
        <f t="shared" ca="1" si="30"/>
        <v>18237.439999999999</v>
      </c>
      <c r="CK46" s="32">
        <f t="shared" ca="1" si="39"/>
        <v>617.4</v>
      </c>
      <c r="CL46" s="32">
        <f t="shared" ca="1" si="39"/>
        <v>671.61</v>
      </c>
      <c r="CM46" s="32">
        <f t="shared" ca="1" si="39"/>
        <v>286.41000000000003</v>
      </c>
      <c r="CN46" s="32">
        <f t="shared" ca="1" si="37"/>
        <v>378.67</v>
      </c>
      <c r="CO46" s="32">
        <f t="shared" ca="1" si="37"/>
        <v>425.1</v>
      </c>
      <c r="CP46" s="32">
        <f t="shared" ca="1" si="37"/>
        <v>197.22</v>
      </c>
      <c r="CQ46" s="32">
        <f t="shared" ca="1" si="37"/>
        <v>469.13</v>
      </c>
      <c r="CR46" s="32">
        <f t="shared" ca="1" si="37"/>
        <v>180.2</v>
      </c>
      <c r="CS46" s="32">
        <f t="shared" ca="1" si="37"/>
        <v>146.59</v>
      </c>
      <c r="CT46" s="32">
        <f t="shared" ca="1" si="37"/>
        <v>440.12</v>
      </c>
      <c r="CU46" s="32">
        <f t="shared" ca="1" si="37"/>
        <v>382.17</v>
      </c>
      <c r="CV46" s="32">
        <f t="shared" ca="1" si="37"/>
        <v>471.08</v>
      </c>
      <c r="CW46" s="31">
        <f t="shared" ref="CW46:DB96" ca="1" si="41">BY46+CK46-AO46-BA46</f>
        <v>-2557.7999999999965</v>
      </c>
      <c r="CX46" s="31">
        <f t="shared" ca="1" si="41"/>
        <v>-2782.3999999999969</v>
      </c>
      <c r="CY46" s="31">
        <f t="shared" ca="1" si="41"/>
        <v>-1186.5600000000011</v>
      </c>
      <c r="CZ46" s="31">
        <f t="shared" ca="1" si="40"/>
        <v>-1352.4100000000003</v>
      </c>
      <c r="DA46" s="31">
        <f t="shared" ca="1" si="40"/>
        <v>-1518.2000000000025</v>
      </c>
      <c r="DB46" s="31">
        <f t="shared" ca="1" si="40"/>
        <v>-704.35</v>
      </c>
      <c r="DC46" s="31">
        <f t="shared" ca="1" si="40"/>
        <v>-3686.0499999999984</v>
      </c>
      <c r="DD46" s="31">
        <f t="shared" ca="1" si="40"/>
        <v>-1415.85</v>
      </c>
      <c r="DE46" s="31">
        <f t="shared" ca="1" si="40"/>
        <v>-1151.7400000000002</v>
      </c>
      <c r="DF46" s="31">
        <f t="shared" ca="1" si="40"/>
        <v>-6727.5600000000031</v>
      </c>
      <c r="DG46" s="31">
        <f t="shared" ca="1" si="40"/>
        <v>-5841.75</v>
      </c>
      <c r="DH46" s="31">
        <f t="shared" ca="1" si="40"/>
        <v>-7200.7599999999993</v>
      </c>
      <c r="DI46" s="32">
        <f t="shared" ca="1" si="32"/>
        <v>-127.89</v>
      </c>
      <c r="DJ46" s="32">
        <f t="shared" ca="1" si="32"/>
        <v>-139.12</v>
      </c>
      <c r="DK46" s="32">
        <f t="shared" ca="1" si="32"/>
        <v>-59.33</v>
      </c>
      <c r="DL46" s="32">
        <f t="shared" ca="1" si="32"/>
        <v>-67.62</v>
      </c>
      <c r="DM46" s="32">
        <f t="shared" ca="1" si="32"/>
        <v>-75.91</v>
      </c>
      <c r="DN46" s="32">
        <f t="shared" ca="1" si="32"/>
        <v>-35.22</v>
      </c>
      <c r="DO46" s="32">
        <f t="shared" ca="1" si="32"/>
        <v>-184.3</v>
      </c>
      <c r="DP46" s="32">
        <f t="shared" ca="1" si="32"/>
        <v>-70.790000000000006</v>
      </c>
      <c r="DQ46" s="32">
        <f t="shared" ca="1" si="32"/>
        <v>-57.59</v>
      </c>
      <c r="DR46" s="32">
        <f t="shared" ca="1" si="32"/>
        <v>-336.38</v>
      </c>
      <c r="DS46" s="32">
        <f t="shared" ca="1" si="32"/>
        <v>-292.08999999999997</v>
      </c>
      <c r="DT46" s="32">
        <f t="shared" ca="1" si="32"/>
        <v>-360.04</v>
      </c>
      <c r="DU46" s="31">
        <f t="shared" ca="1" si="33"/>
        <v>-476.81</v>
      </c>
      <c r="DV46" s="31">
        <f t="shared" ca="1" si="33"/>
        <v>-512.17999999999995</v>
      </c>
      <c r="DW46" s="31">
        <f t="shared" ca="1" si="33"/>
        <v>-215.92</v>
      </c>
      <c r="DX46" s="31">
        <f t="shared" ca="1" si="33"/>
        <v>-242.94</v>
      </c>
      <c r="DY46" s="31">
        <f t="shared" ca="1" si="33"/>
        <v>-269.29000000000002</v>
      </c>
      <c r="DZ46" s="31">
        <f t="shared" ca="1" si="33"/>
        <v>-123.29</v>
      </c>
      <c r="EA46" s="31">
        <f t="shared" ca="1" si="33"/>
        <v>-636.87</v>
      </c>
      <c r="EB46" s="31">
        <f t="shared" ca="1" si="33"/>
        <v>-241.32</v>
      </c>
      <c r="EC46" s="31">
        <f t="shared" ca="1" si="33"/>
        <v>-193.61</v>
      </c>
      <c r="ED46" s="31">
        <f t="shared" ca="1" si="33"/>
        <v>-1115.74</v>
      </c>
      <c r="EE46" s="31">
        <f t="shared" ca="1" si="33"/>
        <v>-955.19</v>
      </c>
      <c r="EF46" s="31">
        <f t="shared" ca="1" si="33"/>
        <v>-1161.1199999999999</v>
      </c>
      <c r="EG46" s="32">
        <f t="shared" ca="1" si="34"/>
        <v>-3162.4999999999964</v>
      </c>
      <c r="EH46" s="32">
        <f t="shared" ca="1" si="34"/>
        <v>-3433.6999999999966</v>
      </c>
      <c r="EI46" s="32">
        <f t="shared" ca="1" si="34"/>
        <v>-1461.8100000000011</v>
      </c>
      <c r="EJ46" s="32">
        <f t="shared" ca="1" si="34"/>
        <v>-1662.9700000000003</v>
      </c>
      <c r="EK46" s="32">
        <f t="shared" ca="1" si="34"/>
        <v>-1863.4000000000026</v>
      </c>
      <c r="EL46" s="32">
        <f t="shared" ca="1" si="34"/>
        <v>-862.86</v>
      </c>
      <c r="EM46" s="32">
        <f t="shared" ca="1" si="34"/>
        <v>-4507.2199999999984</v>
      </c>
      <c r="EN46" s="32">
        <f t="shared" ca="1" si="34"/>
        <v>-1727.9599999999998</v>
      </c>
      <c r="EO46" s="32">
        <f t="shared" ca="1" si="34"/>
        <v>-1402.94</v>
      </c>
      <c r="EP46" s="32">
        <f t="shared" ca="1" si="34"/>
        <v>-8179.680000000003</v>
      </c>
      <c r="EQ46" s="32">
        <f t="shared" ca="1" si="34"/>
        <v>-7089.0300000000007</v>
      </c>
      <c r="ER46" s="32">
        <f t="shared" ca="1" si="34"/>
        <v>-8721.9199999999983</v>
      </c>
    </row>
    <row r="47" spans="1:148" x14ac:dyDescent="0.25">
      <c r="A47" t="s">
        <v>471</v>
      </c>
      <c r="B47" s="1" t="s">
        <v>69</v>
      </c>
      <c r="C47" t="str">
        <f t="shared" ca="1" si="1"/>
        <v>CRS1</v>
      </c>
      <c r="D47" t="str">
        <f t="shared" ca="1" si="2"/>
        <v>Crossfield Energy Centre #1</v>
      </c>
      <c r="E47" s="51">
        <v>4235.8362261000002</v>
      </c>
      <c r="F47" s="51">
        <v>6224.5056094000001</v>
      </c>
      <c r="G47" s="51">
        <v>3376.8967318</v>
      </c>
      <c r="H47" s="51">
        <v>467.23321010000001</v>
      </c>
      <c r="I47" s="51">
        <v>1490.2486939</v>
      </c>
      <c r="J47" s="51">
        <v>2693.8829354999998</v>
      </c>
      <c r="K47" s="51">
        <v>5894.0915514999997</v>
      </c>
      <c r="L47" s="51">
        <v>2836.0912183999999</v>
      </c>
      <c r="M47" s="51">
        <v>552.80821300000002</v>
      </c>
      <c r="N47" s="51">
        <v>1792.9400065</v>
      </c>
      <c r="O47" s="51">
        <v>4020.0435997</v>
      </c>
      <c r="P47" s="51">
        <v>1762.9201963</v>
      </c>
      <c r="Q47" s="32">
        <v>498083.15</v>
      </c>
      <c r="R47" s="32">
        <v>1371916.92</v>
      </c>
      <c r="S47" s="32">
        <v>346868.97</v>
      </c>
      <c r="T47" s="32">
        <v>17384.939999999999</v>
      </c>
      <c r="U47" s="32">
        <v>330714.23999999999</v>
      </c>
      <c r="V47" s="32">
        <v>434335</v>
      </c>
      <c r="W47" s="32">
        <v>2731185.91</v>
      </c>
      <c r="X47" s="32">
        <v>560347.1</v>
      </c>
      <c r="Y47" s="32">
        <v>15402.98</v>
      </c>
      <c r="Z47" s="32">
        <v>68518.53</v>
      </c>
      <c r="AA47" s="32">
        <v>372460.43</v>
      </c>
      <c r="AB47" s="32">
        <v>67033.259999999995</v>
      </c>
      <c r="AC47" s="2">
        <v>0.93</v>
      </c>
      <c r="AD47" s="2">
        <v>0.93</v>
      </c>
      <c r="AE47" s="2">
        <v>0.93</v>
      </c>
      <c r="AF47" s="2">
        <v>0.93</v>
      </c>
      <c r="AG47" s="2">
        <v>0.93</v>
      </c>
      <c r="AH47" s="2">
        <v>0.93</v>
      </c>
      <c r="AI47" s="2">
        <v>0.93</v>
      </c>
      <c r="AJ47" s="2">
        <v>0.93</v>
      </c>
      <c r="AK47" s="2">
        <v>0.93</v>
      </c>
      <c r="AL47" s="2">
        <v>0.93</v>
      </c>
      <c r="AM47" s="2">
        <v>0.93</v>
      </c>
      <c r="AN47" s="2">
        <v>0.93</v>
      </c>
      <c r="AO47" s="33">
        <v>4632.17</v>
      </c>
      <c r="AP47" s="33">
        <v>12758.83</v>
      </c>
      <c r="AQ47" s="33">
        <v>3225.88</v>
      </c>
      <c r="AR47" s="33">
        <v>161.68</v>
      </c>
      <c r="AS47" s="33">
        <v>3075.64</v>
      </c>
      <c r="AT47" s="33">
        <v>4039.32</v>
      </c>
      <c r="AU47" s="33">
        <v>25400.03</v>
      </c>
      <c r="AV47" s="33">
        <v>5211.2299999999996</v>
      </c>
      <c r="AW47" s="33">
        <v>143.25</v>
      </c>
      <c r="AX47" s="33">
        <v>637.22</v>
      </c>
      <c r="AY47" s="33">
        <v>3463.88</v>
      </c>
      <c r="AZ47" s="33">
        <v>623.41</v>
      </c>
      <c r="BA47" s="31">
        <f t="shared" si="38"/>
        <v>-547.89</v>
      </c>
      <c r="BB47" s="31">
        <f t="shared" si="38"/>
        <v>-1509.11</v>
      </c>
      <c r="BC47" s="31">
        <f t="shared" si="38"/>
        <v>-381.56</v>
      </c>
      <c r="BD47" s="31">
        <f t="shared" si="35"/>
        <v>-26.08</v>
      </c>
      <c r="BE47" s="31">
        <f t="shared" si="35"/>
        <v>-496.07</v>
      </c>
      <c r="BF47" s="31">
        <f t="shared" si="35"/>
        <v>-651.5</v>
      </c>
      <c r="BG47" s="31">
        <f t="shared" si="35"/>
        <v>4096.78</v>
      </c>
      <c r="BH47" s="31">
        <f t="shared" si="35"/>
        <v>840.52</v>
      </c>
      <c r="BI47" s="31">
        <f t="shared" si="35"/>
        <v>23.1</v>
      </c>
      <c r="BJ47" s="31">
        <f t="shared" si="35"/>
        <v>459.07</v>
      </c>
      <c r="BK47" s="31">
        <f t="shared" si="35"/>
        <v>2495.48</v>
      </c>
      <c r="BL47" s="31">
        <f t="shared" si="35"/>
        <v>449.12</v>
      </c>
      <c r="BM47" s="6">
        <f t="shared" ca="1" si="36"/>
        <v>8.8999999999999999E-3</v>
      </c>
      <c r="BN47" s="6">
        <f t="shared" ca="1" si="36"/>
        <v>8.8999999999999999E-3</v>
      </c>
      <c r="BO47" s="6">
        <f t="shared" ca="1" si="36"/>
        <v>8.8999999999999999E-3</v>
      </c>
      <c r="BP47" s="6">
        <f t="shared" ca="1" si="36"/>
        <v>8.8999999999999999E-3</v>
      </c>
      <c r="BQ47" s="6">
        <f t="shared" ca="1" si="36"/>
        <v>8.8999999999999999E-3</v>
      </c>
      <c r="BR47" s="6">
        <f t="shared" ca="1" si="36"/>
        <v>8.8999999999999999E-3</v>
      </c>
      <c r="BS47" s="6">
        <f t="shared" ca="1" si="36"/>
        <v>8.8999999999999999E-3</v>
      </c>
      <c r="BT47" s="6">
        <f t="shared" ca="1" si="36"/>
        <v>8.8999999999999999E-3</v>
      </c>
      <c r="BU47" s="6">
        <f t="shared" ca="1" si="36"/>
        <v>8.8999999999999999E-3</v>
      </c>
      <c r="BV47" s="6">
        <f t="shared" ca="1" si="36"/>
        <v>8.8999999999999999E-3</v>
      </c>
      <c r="BW47" s="6">
        <f t="shared" ca="1" si="36"/>
        <v>8.8999999999999999E-3</v>
      </c>
      <c r="BX47" s="6">
        <f t="shared" ca="1" si="36"/>
        <v>8.8999999999999999E-3</v>
      </c>
      <c r="BY47" s="31">
        <f t="shared" ca="1" si="31"/>
        <v>4432.9399999999996</v>
      </c>
      <c r="BZ47" s="31">
        <f t="shared" ca="1" si="31"/>
        <v>12210.06</v>
      </c>
      <c r="CA47" s="31">
        <f t="shared" ca="1" si="31"/>
        <v>3087.13</v>
      </c>
      <c r="CB47" s="31">
        <f t="shared" ca="1" si="30"/>
        <v>154.72999999999999</v>
      </c>
      <c r="CC47" s="31">
        <f t="shared" ca="1" si="30"/>
        <v>2943.36</v>
      </c>
      <c r="CD47" s="31">
        <f t="shared" ca="1" si="30"/>
        <v>3865.58</v>
      </c>
      <c r="CE47" s="31">
        <f t="shared" ca="1" si="30"/>
        <v>24307.55</v>
      </c>
      <c r="CF47" s="31">
        <f t="shared" ca="1" si="30"/>
        <v>4987.09</v>
      </c>
      <c r="CG47" s="31">
        <f t="shared" ca="1" si="30"/>
        <v>137.09</v>
      </c>
      <c r="CH47" s="31">
        <f t="shared" ca="1" si="30"/>
        <v>609.80999999999995</v>
      </c>
      <c r="CI47" s="31">
        <f t="shared" ca="1" si="30"/>
        <v>3314.9</v>
      </c>
      <c r="CJ47" s="31">
        <f t="shared" ca="1" si="30"/>
        <v>596.6</v>
      </c>
      <c r="CK47" s="32">
        <f t="shared" ca="1" si="39"/>
        <v>348.66</v>
      </c>
      <c r="CL47" s="32">
        <f t="shared" ca="1" si="39"/>
        <v>960.34</v>
      </c>
      <c r="CM47" s="32">
        <f t="shared" ca="1" si="39"/>
        <v>242.81</v>
      </c>
      <c r="CN47" s="32">
        <f t="shared" ca="1" si="37"/>
        <v>12.17</v>
      </c>
      <c r="CO47" s="32">
        <f t="shared" ca="1" si="37"/>
        <v>231.5</v>
      </c>
      <c r="CP47" s="32">
        <f t="shared" ca="1" si="37"/>
        <v>304.02999999999997</v>
      </c>
      <c r="CQ47" s="32">
        <f t="shared" ca="1" si="37"/>
        <v>1911.83</v>
      </c>
      <c r="CR47" s="32">
        <f t="shared" ca="1" si="37"/>
        <v>392.24</v>
      </c>
      <c r="CS47" s="32">
        <f t="shared" ca="1" si="37"/>
        <v>10.78</v>
      </c>
      <c r="CT47" s="32">
        <f t="shared" ca="1" si="37"/>
        <v>47.96</v>
      </c>
      <c r="CU47" s="32">
        <f t="shared" ca="1" si="37"/>
        <v>260.72000000000003</v>
      </c>
      <c r="CV47" s="32">
        <f t="shared" ca="1" si="37"/>
        <v>46.92</v>
      </c>
      <c r="CW47" s="31">
        <f t="shared" ca="1" si="41"/>
        <v>697.31999999999937</v>
      </c>
      <c r="CX47" s="31">
        <f t="shared" ca="1" si="41"/>
        <v>1920.6799999999996</v>
      </c>
      <c r="CY47" s="31">
        <f t="shared" ca="1" si="41"/>
        <v>485.61999999999995</v>
      </c>
      <c r="CZ47" s="31">
        <f t="shared" ca="1" si="40"/>
        <v>31.299999999999969</v>
      </c>
      <c r="DA47" s="31">
        <f t="shared" ca="1" si="40"/>
        <v>595.29000000000019</v>
      </c>
      <c r="DB47" s="31">
        <f t="shared" ca="1" si="40"/>
        <v>781.78999999999951</v>
      </c>
      <c r="DC47" s="31">
        <f t="shared" ca="1" si="40"/>
        <v>-3277.4300000000012</v>
      </c>
      <c r="DD47" s="31">
        <f t="shared" ca="1" si="40"/>
        <v>-672.41999999999962</v>
      </c>
      <c r="DE47" s="31">
        <f t="shared" ca="1" si="40"/>
        <v>-18.479999999999997</v>
      </c>
      <c r="DF47" s="31">
        <f t="shared" ca="1" si="40"/>
        <v>-438.52000000000004</v>
      </c>
      <c r="DG47" s="31">
        <f t="shared" ca="1" si="40"/>
        <v>-2383.7400000000002</v>
      </c>
      <c r="DH47" s="31">
        <f t="shared" ca="1" si="40"/>
        <v>-429.01</v>
      </c>
      <c r="DI47" s="32">
        <f t="shared" ca="1" si="32"/>
        <v>34.869999999999997</v>
      </c>
      <c r="DJ47" s="32">
        <f t="shared" ca="1" si="32"/>
        <v>96.03</v>
      </c>
      <c r="DK47" s="32">
        <f t="shared" ca="1" si="32"/>
        <v>24.28</v>
      </c>
      <c r="DL47" s="32">
        <f t="shared" ca="1" si="32"/>
        <v>1.57</v>
      </c>
      <c r="DM47" s="32">
        <f t="shared" ca="1" si="32"/>
        <v>29.76</v>
      </c>
      <c r="DN47" s="32">
        <f t="shared" ca="1" si="32"/>
        <v>39.090000000000003</v>
      </c>
      <c r="DO47" s="32">
        <f t="shared" ca="1" si="32"/>
        <v>-163.87</v>
      </c>
      <c r="DP47" s="32">
        <f t="shared" ca="1" si="32"/>
        <v>-33.619999999999997</v>
      </c>
      <c r="DQ47" s="32">
        <f t="shared" ca="1" si="32"/>
        <v>-0.92</v>
      </c>
      <c r="DR47" s="32">
        <f t="shared" ca="1" si="32"/>
        <v>-21.93</v>
      </c>
      <c r="DS47" s="32">
        <f t="shared" ca="1" si="32"/>
        <v>-119.19</v>
      </c>
      <c r="DT47" s="32">
        <f t="shared" ca="1" si="32"/>
        <v>-21.45</v>
      </c>
      <c r="DU47" s="31">
        <f t="shared" ca="1" si="33"/>
        <v>129.99</v>
      </c>
      <c r="DV47" s="31">
        <f t="shared" ca="1" si="33"/>
        <v>353.56</v>
      </c>
      <c r="DW47" s="31">
        <f t="shared" ca="1" si="33"/>
        <v>88.37</v>
      </c>
      <c r="DX47" s="31">
        <f t="shared" ca="1" si="33"/>
        <v>5.62</v>
      </c>
      <c r="DY47" s="31">
        <f t="shared" ca="1" si="33"/>
        <v>105.59</v>
      </c>
      <c r="DZ47" s="31">
        <f t="shared" ca="1" si="33"/>
        <v>136.84</v>
      </c>
      <c r="EA47" s="31">
        <f t="shared" ca="1" si="33"/>
        <v>-566.27</v>
      </c>
      <c r="EB47" s="31">
        <f t="shared" ca="1" si="33"/>
        <v>-114.61</v>
      </c>
      <c r="EC47" s="31">
        <f t="shared" ca="1" si="33"/>
        <v>-3.11</v>
      </c>
      <c r="ED47" s="31">
        <f t="shared" ca="1" si="33"/>
        <v>-72.73</v>
      </c>
      <c r="EE47" s="31">
        <f t="shared" ca="1" si="33"/>
        <v>-389.77</v>
      </c>
      <c r="EF47" s="31">
        <f t="shared" ca="1" si="33"/>
        <v>-69.180000000000007</v>
      </c>
      <c r="EG47" s="32">
        <f t="shared" ca="1" si="34"/>
        <v>862.17999999999938</v>
      </c>
      <c r="EH47" s="32">
        <f t="shared" ca="1" si="34"/>
        <v>2370.2699999999995</v>
      </c>
      <c r="EI47" s="32">
        <f t="shared" ca="1" si="34"/>
        <v>598.27</v>
      </c>
      <c r="EJ47" s="32">
        <f t="shared" ca="1" si="34"/>
        <v>38.489999999999966</v>
      </c>
      <c r="EK47" s="32">
        <f t="shared" ca="1" si="34"/>
        <v>730.64000000000021</v>
      </c>
      <c r="EL47" s="32">
        <f t="shared" ca="1" si="34"/>
        <v>957.71999999999957</v>
      </c>
      <c r="EM47" s="32">
        <f t="shared" ca="1" si="34"/>
        <v>-4007.5700000000011</v>
      </c>
      <c r="EN47" s="32">
        <f t="shared" ca="1" si="34"/>
        <v>-820.64999999999964</v>
      </c>
      <c r="EO47" s="32">
        <f t="shared" ca="1" si="34"/>
        <v>-22.509999999999998</v>
      </c>
      <c r="EP47" s="32">
        <f t="shared" ca="1" si="34"/>
        <v>-533.18000000000006</v>
      </c>
      <c r="EQ47" s="32">
        <f t="shared" ca="1" si="34"/>
        <v>-2892.7000000000003</v>
      </c>
      <c r="ER47" s="32">
        <f t="shared" ca="1" si="34"/>
        <v>-519.64</v>
      </c>
    </row>
    <row r="48" spans="1:148" x14ac:dyDescent="0.25">
      <c r="A48" t="s">
        <v>471</v>
      </c>
      <c r="B48" s="1" t="s">
        <v>70</v>
      </c>
      <c r="C48" t="str">
        <f t="shared" ca="1" si="1"/>
        <v>CRS2</v>
      </c>
      <c r="D48" t="str">
        <f t="shared" ca="1" si="2"/>
        <v>Crossfield Energy Centre #2</v>
      </c>
      <c r="E48" s="51">
        <v>3793.8477434000001</v>
      </c>
      <c r="F48" s="51">
        <v>5353.4787808000001</v>
      </c>
      <c r="G48" s="51">
        <v>3100.4068883999998</v>
      </c>
      <c r="H48" s="51">
        <v>497.34949519999998</v>
      </c>
      <c r="I48" s="51">
        <v>1580.5911289999999</v>
      </c>
      <c r="J48" s="51">
        <v>2345.4633825999999</v>
      </c>
      <c r="K48" s="51">
        <v>5056.3996359000002</v>
      </c>
      <c r="L48" s="51">
        <v>3226.9372195999999</v>
      </c>
      <c r="M48" s="51">
        <v>844.12988499999994</v>
      </c>
      <c r="N48" s="51">
        <v>1697.6088812</v>
      </c>
      <c r="O48" s="51">
        <v>3816.7443217</v>
      </c>
      <c r="P48" s="51">
        <v>1678.0470302000001</v>
      </c>
      <c r="Q48" s="32">
        <v>465898.81</v>
      </c>
      <c r="R48" s="32">
        <v>1314213.3400000001</v>
      </c>
      <c r="S48" s="32">
        <v>322221.14</v>
      </c>
      <c r="T48" s="32">
        <v>22687.47</v>
      </c>
      <c r="U48" s="32">
        <v>464408.24</v>
      </c>
      <c r="V48" s="32">
        <v>421045.34</v>
      </c>
      <c r="W48" s="32">
        <v>2559643.2200000002</v>
      </c>
      <c r="X48" s="32">
        <v>584938.49</v>
      </c>
      <c r="Y48" s="32">
        <v>32653.29</v>
      </c>
      <c r="Z48" s="32">
        <v>60981.41</v>
      </c>
      <c r="AA48" s="32">
        <v>355376.16</v>
      </c>
      <c r="AB48" s="32">
        <v>61967.45</v>
      </c>
      <c r="AC48" s="2">
        <v>0.93</v>
      </c>
      <c r="AD48" s="2">
        <v>0.93</v>
      </c>
      <c r="AE48" s="2">
        <v>0.93</v>
      </c>
      <c r="AF48" s="2">
        <v>0.93</v>
      </c>
      <c r="AG48" s="2">
        <v>0.93</v>
      </c>
      <c r="AH48" s="2">
        <v>0.93</v>
      </c>
      <c r="AI48" s="2">
        <v>0.93</v>
      </c>
      <c r="AJ48" s="2">
        <v>0.93</v>
      </c>
      <c r="AK48" s="2">
        <v>0.93</v>
      </c>
      <c r="AL48" s="2">
        <v>0.93</v>
      </c>
      <c r="AM48" s="2">
        <v>0.93</v>
      </c>
      <c r="AN48" s="2">
        <v>0.93</v>
      </c>
      <c r="AO48" s="33">
        <v>4332.8599999999997</v>
      </c>
      <c r="AP48" s="33">
        <v>12222.18</v>
      </c>
      <c r="AQ48" s="33">
        <v>2996.66</v>
      </c>
      <c r="AR48" s="33">
        <v>210.99</v>
      </c>
      <c r="AS48" s="33">
        <v>4319</v>
      </c>
      <c r="AT48" s="33">
        <v>3915.72</v>
      </c>
      <c r="AU48" s="33">
        <v>23804.68</v>
      </c>
      <c r="AV48" s="33">
        <v>5439.93</v>
      </c>
      <c r="AW48" s="33">
        <v>303.68</v>
      </c>
      <c r="AX48" s="33">
        <v>567.13</v>
      </c>
      <c r="AY48" s="33">
        <v>3305</v>
      </c>
      <c r="AZ48" s="33">
        <v>576.29999999999995</v>
      </c>
      <c r="BA48" s="31">
        <f t="shared" si="38"/>
        <v>-512.49</v>
      </c>
      <c r="BB48" s="31">
        <f t="shared" si="38"/>
        <v>-1445.63</v>
      </c>
      <c r="BC48" s="31">
        <f t="shared" si="38"/>
        <v>-354.44</v>
      </c>
      <c r="BD48" s="31">
        <f t="shared" si="35"/>
        <v>-34.03</v>
      </c>
      <c r="BE48" s="31">
        <f t="shared" si="35"/>
        <v>-696.61</v>
      </c>
      <c r="BF48" s="31">
        <f t="shared" si="35"/>
        <v>-631.57000000000005</v>
      </c>
      <c r="BG48" s="31">
        <f t="shared" si="35"/>
        <v>3839.46</v>
      </c>
      <c r="BH48" s="31">
        <f t="shared" si="35"/>
        <v>877.41</v>
      </c>
      <c r="BI48" s="31">
        <f t="shared" si="35"/>
        <v>48.98</v>
      </c>
      <c r="BJ48" s="31">
        <f t="shared" si="35"/>
        <v>408.58</v>
      </c>
      <c r="BK48" s="31">
        <f t="shared" si="35"/>
        <v>2381.02</v>
      </c>
      <c r="BL48" s="31">
        <f t="shared" si="35"/>
        <v>415.18</v>
      </c>
      <c r="BM48" s="6">
        <f t="shared" ca="1" si="36"/>
        <v>1.0699999999999999E-2</v>
      </c>
      <c r="BN48" s="6">
        <f t="shared" ca="1" si="36"/>
        <v>1.0699999999999999E-2</v>
      </c>
      <c r="BO48" s="6">
        <f t="shared" ca="1" si="36"/>
        <v>1.0699999999999999E-2</v>
      </c>
      <c r="BP48" s="6">
        <f t="shared" ca="1" si="36"/>
        <v>1.0699999999999999E-2</v>
      </c>
      <c r="BQ48" s="6">
        <f t="shared" ca="1" si="36"/>
        <v>1.0699999999999999E-2</v>
      </c>
      <c r="BR48" s="6">
        <f t="shared" ca="1" si="36"/>
        <v>1.0699999999999999E-2</v>
      </c>
      <c r="BS48" s="6">
        <f t="shared" ca="1" si="36"/>
        <v>1.0699999999999999E-2</v>
      </c>
      <c r="BT48" s="6">
        <f t="shared" ca="1" si="36"/>
        <v>1.0699999999999999E-2</v>
      </c>
      <c r="BU48" s="6">
        <f t="shared" ca="1" si="36"/>
        <v>1.0699999999999999E-2</v>
      </c>
      <c r="BV48" s="6">
        <f t="shared" ca="1" si="36"/>
        <v>1.0699999999999999E-2</v>
      </c>
      <c r="BW48" s="6">
        <f t="shared" ca="1" si="36"/>
        <v>1.0699999999999999E-2</v>
      </c>
      <c r="BX48" s="6">
        <f t="shared" ca="1" si="36"/>
        <v>1.0699999999999999E-2</v>
      </c>
      <c r="BY48" s="31">
        <f t="shared" ca="1" si="31"/>
        <v>4985.12</v>
      </c>
      <c r="BZ48" s="31">
        <f t="shared" ca="1" si="31"/>
        <v>14062.08</v>
      </c>
      <c r="CA48" s="31">
        <f t="shared" ca="1" si="31"/>
        <v>3447.77</v>
      </c>
      <c r="CB48" s="31">
        <f t="shared" ca="1" si="30"/>
        <v>242.76</v>
      </c>
      <c r="CC48" s="31">
        <f t="shared" ca="1" si="30"/>
        <v>4969.17</v>
      </c>
      <c r="CD48" s="31">
        <f t="shared" ca="1" si="30"/>
        <v>4505.1899999999996</v>
      </c>
      <c r="CE48" s="31">
        <f t="shared" ca="1" si="30"/>
        <v>27388.18</v>
      </c>
      <c r="CF48" s="31">
        <f t="shared" ca="1" si="30"/>
        <v>6258.84</v>
      </c>
      <c r="CG48" s="31">
        <f t="shared" ca="1" si="30"/>
        <v>349.39</v>
      </c>
      <c r="CH48" s="31">
        <f t="shared" ca="1" si="30"/>
        <v>652.5</v>
      </c>
      <c r="CI48" s="31">
        <f t="shared" ca="1" si="30"/>
        <v>3802.52</v>
      </c>
      <c r="CJ48" s="31">
        <f t="shared" ca="1" si="30"/>
        <v>663.05</v>
      </c>
      <c r="CK48" s="32">
        <f t="shared" ca="1" si="39"/>
        <v>326.13</v>
      </c>
      <c r="CL48" s="32">
        <f t="shared" ca="1" si="39"/>
        <v>919.95</v>
      </c>
      <c r="CM48" s="32">
        <f t="shared" ca="1" si="39"/>
        <v>225.55</v>
      </c>
      <c r="CN48" s="32">
        <f t="shared" ca="1" si="37"/>
        <v>15.88</v>
      </c>
      <c r="CO48" s="32">
        <f t="shared" ca="1" si="37"/>
        <v>325.08999999999997</v>
      </c>
      <c r="CP48" s="32">
        <f t="shared" ca="1" si="37"/>
        <v>294.73</v>
      </c>
      <c r="CQ48" s="32">
        <f t="shared" ca="1" si="37"/>
        <v>1791.75</v>
      </c>
      <c r="CR48" s="32">
        <f t="shared" ca="1" si="37"/>
        <v>409.46</v>
      </c>
      <c r="CS48" s="32">
        <f t="shared" ca="1" si="37"/>
        <v>22.86</v>
      </c>
      <c r="CT48" s="32">
        <f t="shared" ca="1" si="37"/>
        <v>42.69</v>
      </c>
      <c r="CU48" s="32">
        <f t="shared" ca="1" si="37"/>
        <v>248.76</v>
      </c>
      <c r="CV48" s="32">
        <f t="shared" ca="1" si="37"/>
        <v>43.38</v>
      </c>
      <c r="CW48" s="31">
        <f t="shared" ca="1" si="41"/>
        <v>1490.8800000000003</v>
      </c>
      <c r="CX48" s="31">
        <f t="shared" ca="1" si="41"/>
        <v>4205.4800000000005</v>
      </c>
      <c r="CY48" s="31">
        <f t="shared" ca="1" si="41"/>
        <v>1031.1000000000004</v>
      </c>
      <c r="CZ48" s="31">
        <f t="shared" ca="1" si="40"/>
        <v>81.679999999999978</v>
      </c>
      <c r="DA48" s="31">
        <f t="shared" ca="1" si="40"/>
        <v>1671.8700000000003</v>
      </c>
      <c r="DB48" s="31">
        <f t="shared" ca="1" si="40"/>
        <v>1515.7700000000004</v>
      </c>
      <c r="DC48" s="31">
        <f t="shared" ca="1" si="40"/>
        <v>1535.79</v>
      </c>
      <c r="DD48" s="31">
        <f t="shared" ca="1" si="40"/>
        <v>350.95999999999992</v>
      </c>
      <c r="DE48" s="31">
        <f t="shared" ca="1" si="40"/>
        <v>19.589999999999996</v>
      </c>
      <c r="DF48" s="31">
        <f t="shared" ca="1" si="40"/>
        <v>-280.51999999999992</v>
      </c>
      <c r="DG48" s="31">
        <f t="shared" ca="1" si="40"/>
        <v>-1634.7400000000002</v>
      </c>
      <c r="DH48" s="31">
        <f t="shared" ca="1" si="40"/>
        <v>-285.05</v>
      </c>
      <c r="DI48" s="32">
        <f t="shared" ca="1" si="32"/>
        <v>74.540000000000006</v>
      </c>
      <c r="DJ48" s="32">
        <f t="shared" ca="1" si="32"/>
        <v>210.27</v>
      </c>
      <c r="DK48" s="32">
        <f t="shared" ca="1" si="32"/>
        <v>51.56</v>
      </c>
      <c r="DL48" s="32">
        <f t="shared" ca="1" si="32"/>
        <v>4.08</v>
      </c>
      <c r="DM48" s="32">
        <f t="shared" ca="1" si="32"/>
        <v>83.59</v>
      </c>
      <c r="DN48" s="32">
        <f t="shared" ca="1" si="32"/>
        <v>75.790000000000006</v>
      </c>
      <c r="DO48" s="32">
        <f t="shared" ca="1" si="32"/>
        <v>76.790000000000006</v>
      </c>
      <c r="DP48" s="32">
        <f t="shared" ca="1" si="32"/>
        <v>17.55</v>
      </c>
      <c r="DQ48" s="32">
        <f t="shared" ca="1" si="32"/>
        <v>0.98</v>
      </c>
      <c r="DR48" s="32">
        <f t="shared" ca="1" si="32"/>
        <v>-14.03</v>
      </c>
      <c r="DS48" s="32">
        <f t="shared" ca="1" si="32"/>
        <v>-81.739999999999995</v>
      </c>
      <c r="DT48" s="32">
        <f t="shared" ca="1" si="32"/>
        <v>-14.25</v>
      </c>
      <c r="DU48" s="31">
        <f t="shared" ca="1" si="33"/>
        <v>277.92</v>
      </c>
      <c r="DV48" s="31">
        <f t="shared" ca="1" si="33"/>
        <v>774.14</v>
      </c>
      <c r="DW48" s="31">
        <f t="shared" ca="1" si="33"/>
        <v>187.63</v>
      </c>
      <c r="DX48" s="31">
        <f t="shared" ca="1" si="33"/>
        <v>14.67</v>
      </c>
      <c r="DY48" s="31">
        <f t="shared" ca="1" si="33"/>
        <v>296.55</v>
      </c>
      <c r="DZ48" s="31">
        <f t="shared" ca="1" si="33"/>
        <v>265.32</v>
      </c>
      <c r="EA48" s="31">
        <f t="shared" ca="1" si="33"/>
        <v>265.35000000000002</v>
      </c>
      <c r="EB48" s="31">
        <f t="shared" ca="1" si="33"/>
        <v>59.82</v>
      </c>
      <c r="EC48" s="31">
        <f t="shared" ca="1" si="33"/>
        <v>3.29</v>
      </c>
      <c r="ED48" s="31">
        <f t="shared" ca="1" si="33"/>
        <v>-46.52</v>
      </c>
      <c r="EE48" s="31">
        <f t="shared" ca="1" si="33"/>
        <v>-267.3</v>
      </c>
      <c r="EF48" s="31">
        <f t="shared" ca="1" si="33"/>
        <v>-45.96</v>
      </c>
      <c r="EG48" s="32">
        <f t="shared" ca="1" si="34"/>
        <v>1843.3400000000004</v>
      </c>
      <c r="EH48" s="32">
        <f t="shared" ca="1" si="34"/>
        <v>5189.8900000000012</v>
      </c>
      <c r="EI48" s="32">
        <f t="shared" ca="1" si="34"/>
        <v>1270.2900000000004</v>
      </c>
      <c r="EJ48" s="32">
        <f t="shared" ca="1" si="34"/>
        <v>100.42999999999998</v>
      </c>
      <c r="EK48" s="32">
        <f t="shared" ca="1" si="34"/>
        <v>2052.0100000000002</v>
      </c>
      <c r="EL48" s="32">
        <f t="shared" ca="1" si="34"/>
        <v>1856.8800000000003</v>
      </c>
      <c r="EM48" s="32">
        <f t="shared" ca="1" si="34"/>
        <v>1877.9299999999998</v>
      </c>
      <c r="EN48" s="32">
        <f t="shared" ca="1" si="34"/>
        <v>428.32999999999993</v>
      </c>
      <c r="EO48" s="32">
        <f t="shared" ca="1" si="34"/>
        <v>23.859999999999996</v>
      </c>
      <c r="EP48" s="32">
        <f t="shared" ca="1" si="34"/>
        <v>-341.06999999999988</v>
      </c>
      <c r="EQ48" s="32">
        <f t="shared" ca="1" si="34"/>
        <v>-1983.7800000000002</v>
      </c>
      <c r="ER48" s="32">
        <f t="shared" ca="1" si="34"/>
        <v>-345.26</v>
      </c>
    </row>
    <row r="49" spans="1:148" x14ac:dyDescent="0.25">
      <c r="A49" t="s">
        <v>471</v>
      </c>
      <c r="B49" s="1" t="s">
        <v>71</v>
      </c>
      <c r="C49" t="str">
        <f t="shared" ca="1" si="1"/>
        <v>CRS3</v>
      </c>
      <c r="D49" t="str">
        <f t="shared" ca="1" si="2"/>
        <v>Crossfield Energy Centre #3</v>
      </c>
      <c r="E49" s="51">
        <v>3717.9556358999998</v>
      </c>
      <c r="F49" s="51">
        <v>4385.5019000000002</v>
      </c>
      <c r="G49" s="51">
        <v>3066.5035650999998</v>
      </c>
      <c r="H49" s="51">
        <v>448.59132460000001</v>
      </c>
      <c r="I49" s="51">
        <v>967.27124660000004</v>
      </c>
      <c r="J49" s="51">
        <v>2546.8912432000002</v>
      </c>
      <c r="K49" s="51">
        <v>6058.3205292000002</v>
      </c>
      <c r="L49" s="51">
        <v>4042.3943432000001</v>
      </c>
      <c r="M49" s="51">
        <v>1172.0759499999999</v>
      </c>
      <c r="N49" s="51">
        <v>2358.8878196999999</v>
      </c>
      <c r="O49" s="51">
        <v>4749.1381058999996</v>
      </c>
      <c r="P49" s="51">
        <v>1803.417467</v>
      </c>
      <c r="Q49" s="32">
        <v>466076.54</v>
      </c>
      <c r="R49" s="32">
        <v>1232496.71</v>
      </c>
      <c r="S49" s="32">
        <v>315201.57</v>
      </c>
      <c r="T49" s="32">
        <v>27673.43</v>
      </c>
      <c r="U49" s="32">
        <v>248749.63</v>
      </c>
      <c r="V49" s="32">
        <v>437774.46</v>
      </c>
      <c r="W49" s="32">
        <v>2761222.27</v>
      </c>
      <c r="X49" s="32">
        <v>634313.38</v>
      </c>
      <c r="Y49" s="32">
        <v>47854.29</v>
      </c>
      <c r="Z49" s="32">
        <v>94256.76</v>
      </c>
      <c r="AA49" s="32">
        <v>409229.36</v>
      </c>
      <c r="AB49" s="32">
        <v>66780.17</v>
      </c>
      <c r="AC49" s="2">
        <v>0.93</v>
      </c>
      <c r="AD49" s="2">
        <v>0.93</v>
      </c>
      <c r="AE49" s="2">
        <v>0.93</v>
      </c>
      <c r="AF49" s="2">
        <v>0.93</v>
      </c>
      <c r="AG49" s="2">
        <v>0.93</v>
      </c>
      <c r="AH49" s="2">
        <v>0.93</v>
      </c>
      <c r="AI49" s="2">
        <v>0.93</v>
      </c>
      <c r="AJ49" s="2">
        <v>0.93</v>
      </c>
      <c r="AK49" s="2">
        <v>0.93</v>
      </c>
      <c r="AL49" s="2">
        <v>0.93</v>
      </c>
      <c r="AM49" s="2">
        <v>0.93</v>
      </c>
      <c r="AN49" s="2">
        <v>0.93</v>
      </c>
      <c r="AO49" s="33">
        <v>4334.51</v>
      </c>
      <c r="AP49" s="33">
        <v>11462.22</v>
      </c>
      <c r="AQ49" s="33">
        <v>2931.37</v>
      </c>
      <c r="AR49" s="33">
        <v>257.36</v>
      </c>
      <c r="AS49" s="33">
        <v>2313.37</v>
      </c>
      <c r="AT49" s="33">
        <v>4071.3</v>
      </c>
      <c r="AU49" s="33">
        <v>25679.37</v>
      </c>
      <c r="AV49" s="33">
        <v>5899.11</v>
      </c>
      <c r="AW49" s="33">
        <v>445.04</v>
      </c>
      <c r="AX49" s="33">
        <v>876.59</v>
      </c>
      <c r="AY49" s="33">
        <v>3805.83</v>
      </c>
      <c r="AZ49" s="33">
        <v>621.05999999999995</v>
      </c>
      <c r="BA49" s="31">
        <f t="shared" si="38"/>
        <v>-512.67999999999995</v>
      </c>
      <c r="BB49" s="31">
        <f t="shared" si="38"/>
        <v>-1355.75</v>
      </c>
      <c r="BC49" s="31">
        <f t="shared" si="38"/>
        <v>-346.72</v>
      </c>
      <c r="BD49" s="31">
        <f t="shared" si="35"/>
        <v>-41.51</v>
      </c>
      <c r="BE49" s="31">
        <f t="shared" si="35"/>
        <v>-373.12</v>
      </c>
      <c r="BF49" s="31">
        <f t="shared" si="35"/>
        <v>-656.66</v>
      </c>
      <c r="BG49" s="31">
        <f t="shared" si="35"/>
        <v>4141.83</v>
      </c>
      <c r="BH49" s="31">
        <f t="shared" si="35"/>
        <v>951.47</v>
      </c>
      <c r="BI49" s="31">
        <f t="shared" si="35"/>
        <v>71.78</v>
      </c>
      <c r="BJ49" s="31">
        <f t="shared" si="35"/>
        <v>631.52</v>
      </c>
      <c r="BK49" s="31">
        <f t="shared" si="35"/>
        <v>2741.84</v>
      </c>
      <c r="BL49" s="31">
        <f t="shared" si="35"/>
        <v>447.43</v>
      </c>
      <c r="BM49" s="6">
        <f t="shared" ca="1" si="36"/>
        <v>9.5999999999999992E-3</v>
      </c>
      <c r="BN49" s="6">
        <f t="shared" ca="1" si="36"/>
        <v>9.5999999999999992E-3</v>
      </c>
      <c r="BO49" s="6">
        <f t="shared" ca="1" si="36"/>
        <v>9.5999999999999992E-3</v>
      </c>
      <c r="BP49" s="6">
        <f t="shared" ca="1" si="36"/>
        <v>9.5999999999999992E-3</v>
      </c>
      <c r="BQ49" s="6">
        <f t="shared" ca="1" si="36"/>
        <v>9.5999999999999992E-3</v>
      </c>
      <c r="BR49" s="6">
        <f t="shared" ca="1" si="36"/>
        <v>9.5999999999999992E-3</v>
      </c>
      <c r="BS49" s="6">
        <f t="shared" ca="1" si="36"/>
        <v>9.5999999999999992E-3</v>
      </c>
      <c r="BT49" s="6">
        <f t="shared" ca="1" si="36"/>
        <v>9.5999999999999992E-3</v>
      </c>
      <c r="BU49" s="6">
        <f t="shared" ca="1" si="36"/>
        <v>9.5999999999999992E-3</v>
      </c>
      <c r="BV49" s="6">
        <f t="shared" ca="1" si="36"/>
        <v>9.5999999999999992E-3</v>
      </c>
      <c r="BW49" s="6">
        <f t="shared" ca="1" si="36"/>
        <v>9.5999999999999992E-3</v>
      </c>
      <c r="BX49" s="6">
        <f t="shared" ca="1" si="36"/>
        <v>9.5999999999999992E-3</v>
      </c>
      <c r="BY49" s="31">
        <f t="shared" ca="1" si="31"/>
        <v>4474.33</v>
      </c>
      <c r="BZ49" s="31">
        <f t="shared" ca="1" si="31"/>
        <v>11831.97</v>
      </c>
      <c r="CA49" s="31">
        <f t="shared" ca="1" si="31"/>
        <v>3025.94</v>
      </c>
      <c r="CB49" s="31">
        <f t="shared" ca="1" si="30"/>
        <v>265.66000000000003</v>
      </c>
      <c r="CC49" s="31">
        <f t="shared" ca="1" si="30"/>
        <v>2388</v>
      </c>
      <c r="CD49" s="31">
        <f t="shared" ca="1" si="30"/>
        <v>4202.63</v>
      </c>
      <c r="CE49" s="31">
        <f t="shared" ca="1" si="30"/>
        <v>26507.73</v>
      </c>
      <c r="CF49" s="31">
        <f t="shared" ca="1" si="30"/>
        <v>6089.41</v>
      </c>
      <c r="CG49" s="31">
        <f t="shared" ca="1" si="30"/>
        <v>459.4</v>
      </c>
      <c r="CH49" s="31">
        <f t="shared" ca="1" si="30"/>
        <v>904.86</v>
      </c>
      <c r="CI49" s="31">
        <f t="shared" ca="1" si="30"/>
        <v>3928.6</v>
      </c>
      <c r="CJ49" s="31">
        <f t="shared" ca="1" si="30"/>
        <v>641.09</v>
      </c>
      <c r="CK49" s="32">
        <f t="shared" ca="1" si="39"/>
        <v>326.25</v>
      </c>
      <c r="CL49" s="32">
        <f t="shared" ca="1" si="39"/>
        <v>862.75</v>
      </c>
      <c r="CM49" s="32">
        <f t="shared" ca="1" si="39"/>
        <v>220.64</v>
      </c>
      <c r="CN49" s="32">
        <f t="shared" ca="1" si="37"/>
        <v>19.37</v>
      </c>
      <c r="CO49" s="32">
        <f t="shared" ca="1" si="37"/>
        <v>174.12</v>
      </c>
      <c r="CP49" s="32">
        <f t="shared" ca="1" si="37"/>
        <v>306.44</v>
      </c>
      <c r="CQ49" s="32">
        <f t="shared" ca="1" si="37"/>
        <v>1932.86</v>
      </c>
      <c r="CR49" s="32">
        <f t="shared" ca="1" si="37"/>
        <v>444.02</v>
      </c>
      <c r="CS49" s="32">
        <f t="shared" ca="1" si="37"/>
        <v>33.5</v>
      </c>
      <c r="CT49" s="32">
        <f t="shared" ca="1" si="37"/>
        <v>65.98</v>
      </c>
      <c r="CU49" s="32">
        <f t="shared" ca="1" si="37"/>
        <v>286.45999999999998</v>
      </c>
      <c r="CV49" s="32">
        <f t="shared" ca="1" si="37"/>
        <v>46.75</v>
      </c>
      <c r="CW49" s="31">
        <f t="shared" ca="1" si="41"/>
        <v>978.74999999999966</v>
      </c>
      <c r="CX49" s="31">
        <f t="shared" ca="1" si="41"/>
        <v>2588.25</v>
      </c>
      <c r="CY49" s="31">
        <f t="shared" ca="1" si="41"/>
        <v>661.93000000000006</v>
      </c>
      <c r="CZ49" s="31">
        <f t="shared" ca="1" si="40"/>
        <v>69.180000000000007</v>
      </c>
      <c r="DA49" s="31">
        <f t="shared" ca="1" si="40"/>
        <v>621.87</v>
      </c>
      <c r="DB49" s="31">
        <f t="shared" ca="1" si="40"/>
        <v>1094.4299999999994</v>
      </c>
      <c r="DC49" s="31">
        <f t="shared" ca="1" si="40"/>
        <v>-1380.6099999999988</v>
      </c>
      <c r="DD49" s="31">
        <f t="shared" ca="1" si="40"/>
        <v>-317.14999999999941</v>
      </c>
      <c r="DE49" s="31">
        <f t="shared" ca="1" si="40"/>
        <v>-23.920000000000044</v>
      </c>
      <c r="DF49" s="31">
        <f t="shared" ca="1" si="40"/>
        <v>-537.27</v>
      </c>
      <c r="DG49" s="31">
        <f t="shared" ca="1" si="40"/>
        <v>-2332.6100000000006</v>
      </c>
      <c r="DH49" s="31">
        <f t="shared" ca="1" si="40"/>
        <v>-380.64999999999992</v>
      </c>
      <c r="DI49" s="32">
        <f t="shared" ca="1" si="32"/>
        <v>48.94</v>
      </c>
      <c r="DJ49" s="32">
        <f t="shared" ca="1" si="32"/>
        <v>129.41</v>
      </c>
      <c r="DK49" s="32">
        <f t="shared" ca="1" si="32"/>
        <v>33.1</v>
      </c>
      <c r="DL49" s="32">
        <f t="shared" ca="1" si="32"/>
        <v>3.46</v>
      </c>
      <c r="DM49" s="32">
        <f t="shared" ca="1" si="32"/>
        <v>31.09</v>
      </c>
      <c r="DN49" s="32">
        <f t="shared" ca="1" si="32"/>
        <v>54.72</v>
      </c>
      <c r="DO49" s="32">
        <f t="shared" ca="1" si="32"/>
        <v>-69.03</v>
      </c>
      <c r="DP49" s="32">
        <f t="shared" ca="1" si="32"/>
        <v>-15.86</v>
      </c>
      <c r="DQ49" s="32">
        <f t="shared" ca="1" si="32"/>
        <v>-1.2</v>
      </c>
      <c r="DR49" s="32">
        <f t="shared" ca="1" si="32"/>
        <v>-26.86</v>
      </c>
      <c r="DS49" s="32">
        <f t="shared" ca="1" si="32"/>
        <v>-116.63</v>
      </c>
      <c r="DT49" s="32">
        <f t="shared" ca="1" si="32"/>
        <v>-19.03</v>
      </c>
      <c r="DU49" s="31">
        <f t="shared" ca="1" si="33"/>
        <v>182.45</v>
      </c>
      <c r="DV49" s="31">
        <f t="shared" ca="1" si="33"/>
        <v>476.44</v>
      </c>
      <c r="DW49" s="31">
        <f t="shared" ca="1" si="33"/>
        <v>120.45</v>
      </c>
      <c r="DX49" s="31">
        <f t="shared" ca="1" si="33"/>
        <v>12.43</v>
      </c>
      <c r="DY49" s="31">
        <f t="shared" ca="1" si="33"/>
        <v>110.3</v>
      </c>
      <c r="DZ49" s="31">
        <f t="shared" ca="1" si="33"/>
        <v>191.57</v>
      </c>
      <c r="EA49" s="31">
        <f t="shared" ca="1" si="33"/>
        <v>-238.54</v>
      </c>
      <c r="EB49" s="31">
        <f t="shared" ca="1" si="33"/>
        <v>-54.06</v>
      </c>
      <c r="EC49" s="31">
        <f t="shared" ca="1" si="33"/>
        <v>-4.0199999999999996</v>
      </c>
      <c r="ED49" s="31">
        <f t="shared" ca="1" si="33"/>
        <v>-89.1</v>
      </c>
      <c r="EE49" s="31">
        <f t="shared" ca="1" si="33"/>
        <v>-381.41</v>
      </c>
      <c r="EF49" s="31">
        <f t="shared" ca="1" si="33"/>
        <v>-61.38</v>
      </c>
      <c r="EG49" s="32">
        <f t="shared" ca="1" si="34"/>
        <v>1210.1399999999996</v>
      </c>
      <c r="EH49" s="32">
        <f t="shared" ca="1" si="34"/>
        <v>3194.1</v>
      </c>
      <c r="EI49" s="32">
        <f t="shared" ca="1" si="34"/>
        <v>815.48000000000013</v>
      </c>
      <c r="EJ49" s="32">
        <f t="shared" ca="1" si="34"/>
        <v>85.07</v>
      </c>
      <c r="EK49" s="32">
        <f t="shared" ca="1" si="34"/>
        <v>763.26</v>
      </c>
      <c r="EL49" s="32">
        <f t="shared" ca="1" si="34"/>
        <v>1340.7199999999993</v>
      </c>
      <c r="EM49" s="32">
        <f t="shared" ca="1" si="34"/>
        <v>-1688.1799999999987</v>
      </c>
      <c r="EN49" s="32">
        <f t="shared" ca="1" si="34"/>
        <v>-387.06999999999942</v>
      </c>
      <c r="EO49" s="32">
        <f t="shared" ca="1" si="34"/>
        <v>-29.140000000000043</v>
      </c>
      <c r="EP49" s="32">
        <f t="shared" ca="1" si="34"/>
        <v>-653.23</v>
      </c>
      <c r="EQ49" s="32">
        <f t="shared" ca="1" si="34"/>
        <v>-2830.6500000000005</v>
      </c>
      <c r="ER49" s="32">
        <f t="shared" ca="1" si="34"/>
        <v>-461.05999999999995</v>
      </c>
    </row>
    <row r="50" spans="1:148" x14ac:dyDescent="0.25">
      <c r="A50" t="s">
        <v>472</v>
      </c>
      <c r="B50" s="1" t="s">
        <v>55</v>
      </c>
      <c r="C50" t="str">
        <f t="shared" ca="1" si="1"/>
        <v>CRWD</v>
      </c>
      <c r="D50" t="str">
        <f t="shared" ca="1" si="2"/>
        <v>Cowley Ridge Phase 2 Wind Facility</v>
      </c>
      <c r="E50" s="51">
        <v>684.15705000000003</v>
      </c>
      <c r="F50" s="51">
        <v>766.05871200000001</v>
      </c>
      <c r="G50" s="51">
        <v>1225.4537600000001</v>
      </c>
      <c r="H50" s="51">
        <v>1616.49576</v>
      </c>
      <c r="I50" s="51">
        <v>820.63918799999999</v>
      </c>
      <c r="J50" s="51">
        <v>728.01649599999996</v>
      </c>
      <c r="K50" s="51">
        <v>566.41120999999998</v>
      </c>
      <c r="L50" s="51">
        <v>483.56023900000002</v>
      </c>
      <c r="M50" s="51">
        <v>775.60348599999998</v>
      </c>
      <c r="N50" s="51">
        <v>1666.3586499999999</v>
      </c>
      <c r="O50" s="51">
        <v>1079.406626</v>
      </c>
      <c r="P50" s="51">
        <v>1237.761444</v>
      </c>
      <c r="Q50" s="32">
        <v>21538.98</v>
      </c>
      <c r="R50" s="32">
        <v>41931.96</v>
      </c>
      <c r="S50" s="32">
        <v>31770.87</v>
      </c>
      <c r="T50" s="32">
        <v>43494.17</v>
      </c>
      <c r="U50" s="32">
        <v>56502.98</v>
      </c>
      <c r="V50" s="32">
        <v>22056.34</v>
      </c>
      <c r="W50" s="32">
        <v>50889.84</v>
      </c>
      <c r="X50" s="32">
        <v>16470.48</v>
      </c>
      <c r="Y50" s="32">
        <v>16967.52</v>
      </c>
      <c r="Z50" s="32">
        <v>40086.85</v>
      </c>
      <c r="AA50" s="32">
        <v>29821.53</v>
      </c>
      <c r="AB50" s="32">
        <v>31661.63</v>
      </c>
      <c r="AC50" s="2">
        <v>4.47</v>
      </c>
      <c r="AD50" s="2">
        <v>4.47</v>
      </c>
      <c r="AE50" s="2">
        <v>4.47</v>
      </c>
      <c r="AF50" s="2">
        <v>4.47</v>
      </c>
      <c r="AG50" s="2">
        <v>4.47</v>
      </c>
      <c r="AH50" s="2">
        <v>4.47</v>
      </c>
      <c r="AI50" s="2">
        <v>4.47</v>
      </c>
      <c r="AJ50" s="2">
        <v>4.47</v>
      </c>
      <c r="AK50" s="2">
        <v>4.47</v>
      </c>
      <c r="AL50" s="2">
        <v>4.47</v>
      </c>
      <c r="AM50" s="2">
        <v>4.47</v>
      </c>
      <c r="AN50" s="2">
        <v>4.47</v>
      </c>
      <c r="AO50" s="33">
        <v>962.79</v>
      </c>
      <c r="AP50" s="33">
        <v>1874.36</v>
      </c>
      <c r="AQ50" s="33">
        <v>1420.16</v>
      </c>
      <c r="AR50" s="33">
        <v>1944.19</v>
      </c>
      <c r="AS50" s="33">
        <v>2525.6799999999998</v>
      </c>
      <c r="AT50" s="33">
        <v>985.92</v>
      </c>
      <c r="AU50" s="33">
        <v>2274.7800000000002</v>
      </c>
      <c r="AV50" s="33">
        <v>736.23</v>
      </c>
      <c r="AW50" s="33">
        <v>758.45</v>
      </c>
      <c r="AX50" s="33">
        <v>1791.88</v>
      </c>
      <c r="AY50" s="33">
        <v>1333.02</v>
      </c>
      <c r="AZ50" s="33">
        <v>1415.28</v>
      </c>
      <c r="BA50" s="31">
        <f t="shared" si="38"/>
        <v>-23.69</v>
      </c>
      <c r="BB50" s="31">
        <f t="shared" si="38"/>
        <v>-46.13</v>
      </c>
      <c r="BC50" s="31">
        <f t="shared" si="38"/>
        <v>-34.950000000000003</v>
      </c>
      <c r="BD50" s="31">
        <f t="shared" si="35"/>
        <v>-65.239999999999995</v>
      </c>
      <c r="BE50" s="31">
        <f t="shared" si="35"/>
        <v>-84.75</v>
      </c>
      <c r="BF50" s="31">
        <f t="shared" si="35"/>
        <v>-33.08</v>
      </c>
      <c r="BG50" s="31">
        <f t="shared" si="35"/>
        <v>76.33</v>
      </c>
      <c r="BH50" s="31">
        <f t="shared" si="35"/>
        <v>24.71</v>
      </c>
      <c r="BI50" s="31">
        <f t="shared" si="35"/>
        <v>25.45</v>
      </c>
      <c r="BJ50" s="31">
        <f t="shared" si="35"/>
        <v>268.58</v>
      </c>
      <c r="BK50" s="31">
        <f t="shared" si="35"/>
        <v>199.8</v>
      </c>
      <c r="BL50" s="31">
        <f t="shared" si="35"/>
        <v>212.13</v>
      </c>
      <c r="BM50" s="6">
        <f t="shared" ca="1" si="36"/>
        <v>9.3799999999999994E-2</v>
      </c>
      <c r="BN50" s="6">
        <f t="shared" ca="1" si="36"/>
        <v>9.3799999999999994E-2</v>
      </c>
      <c r="BO50" s="6">
        <f t="shared" ca="1" si="36"/>
        <v>9.3799999999999994E-2</v>
      </c>
      <c r="BP50" s="6">
        <f t="shared" ca="1" si="36"/>
        <v>9.3799999999999994E-2</v>
      </c>
      <c r="BQ50" s="6">
        <f t="shared" ca="1" si="36"/>
        <v>9.3799999999999994E-2</v>
      </c>
      <c r="BR50" s="6">
        <f t="shared" ca="1" si="36"/>
        <v>9.3799999999999994E-2</v>
      </c>
      <c r="BS50" s="6">
        <f t="shared" ca="1" si="36"/>
        <v>9.3799999999999994E-2</v>
      </c>
      <c r="BT50" s="6">
        <f t="shared" ca="1" si="36"/>
        <v>9.3799999999999994E-2</v>
      </c>
      <c r="BU50" s="6">
        <f t="shared" ca="1" si="36"/>
        <v>9.3799999999999994E-2</v>
      </c>
      <c r="BV50" s="6">
        <f t="shared" ca="1" si="36"/>
        <v>9.3799999999999994E-2</v>
      </c>
      <c r="BW50" s="6">
        <f t="shared" ca="1" si="36"/>
        <v>9.3799999999999994E-2</v>
      </c>
      <c r="BX50" s="6">
        <f t="shared" ca="1" si="36"/>
        <v>9.3799999999999994E-2</v>
      </c>
      <c r="BY50" s="31">
        <f t="shared" ca="1" si="31"/>
        <v>2020.36</v>
      </c>
      <c r="BZ50" s="31">
        <f t="shared" ca="1" si="31"/>
        <v>3933.22</v>
      </c>
      <c r="CA50" s="31">
        <f t="shared" ca="1" si="31"/>
        <v>2980.11</v>
      </c>
      <c r="CB50" s="31">
        <f t="shared" ca="1" si="30"/>
        <v>4079.75</v>
      </c>
      <c r="CC50" s="31">
        <f t="shared" ca="1" si="30"/>
        <v>5299.98</v>
      </c>
      <c r="CD50" s="31">
        <f t="shared" ca="1" si="30"/>
        <v>2068.88</v>
      </c>
      <c r="CE50" s="31">
        <f t="shared" ca="1" si="30"/>
        <v>4773.47</v>
      </c>
      <c r="CF50" s="31">
        <f t="shared" ca="1" si="30"/>
        <v>1544.93</v>
      </c>
      <c r="CG50" s="31">
        <f t="shared" ca="1" si="30"/>
        <v>1591.55</v>
      </c>
      <c r="CH50" s="31">
        <f t="shared" ca="1" si="30"/>
        <v>3760.15</v>
      </c>
      <c r="CI50" s="31">
        <f t="shared" ca="1" si="30"/>
        <v>2797.26</v>
      </c>
      <c r="CJ50" s="31">
        <f t="shared" ca="1" si="30"/>
        <v>2969.86</v>
      </c>
      <c r="CK50" s="32">
        <f t="shared" ca="1" si="39"/>
        <v>15.08</v>
      </c>
      <c r="CL50" s="32">
        <f t="shared" ca="1" si="39"/>
        <v>29.35</v>
      </c>
      <c r="CM50" s="32">
        <f t="shared" ca="1" si="39"/>
        <v>22.24</v>
      </c>
      <c r="CN50" s="32">
        <f t="shared" ca="1" si="37"/>
        <v>30.45</v>
      </c>
      <c r="CO50" s="32">
        <f t="shared" ca="1" si="37"/>
        <v>39.549999999999997</v>
      </c>
      <c r="CP50" s="32">
        <f t="shared" ca="1" si="37"/>
        <v>15.44</v>
      </c>
      <c r="CQ50" s="32">
        <f t="shared" ca="1" si="37"/>
        <v>35.619999999999997</v>
      </c>
      <c r="CR50" s="32">
        <f t="shared" ca="1" si="37"/>
        <v>11.53</v>
      </c>
      <c r="CS50" s="32">
        <f t="shared" ca="1" si="37"/>
        <v>11.88</v>
      </c>
      <c r="CT50" s="32">
        <f t="shared" ca="1" si="37"/>
        <v>28.06</v>
      </c>
      <c r="CU50" s="32">
        <f t="shared" ca="1" si="37"/>
        <v>20.88</v>
      </c>
      <c r="CV50" s="32">
        <f t="shared" ca="1" si="37"/>
        <v>22.16</v>
      </c>
      <c r="CW50" s="31">
        <f t="shared" ca="1" si="41"/>
        <v>1096.3399999999999</v>
      </c>
      <c r="CX50" s="31">
        <f t="shared" ca="1" si="41"/>
        <v>2134.34</v>
      </c>
      <c r="CY50" s="31">
        <f t="shared" ca="1" si="41"/>
        <v>1617.1399999999999</v>
      </c>
      <c r="CZ50" s="31">
        <f t="shared" ca="1" si="40"/>
        <v>2231.2499999999995</v>
      </c>
      <c r="DA50" s="31">
        <f t="shared" ca="1" si="40"/>
        <v>2898.6</v>
      </c>
      <c r="DB50" s="31">
        <f t="shared" ca="1" si="40"/>
        <v>1131.48</v>
      </c>
      <c r="DC50" s="31">
        <f t="shared" ca="1" si="40"/>
        <v>2457.98</v>
      </c>
      <c r="DD50" s="31">
        <f t="shared" ca="1" si="40"/>
        <v>795.52</v>
      </c>
      <c r="DE50" s="31">
        <f t="shared" ca="1" si="40"/>
        <v>819.53</v>
      </c>
      <c r="DF50" s="31">
        <f t="shared" ca="1" si="40"/>
        <v>1727.75</v>
      </c>
      <c r="DG50" s="31">
        <f t="shared" ca="1" si="40"/>
        <v>1285.3200000000004</v>
      </c>
      <c r="DH50" s="31">
        <f t="shared" ca="1" si="40"/>
        <v>1364.6100000000001</v>
      </c>
      <c r="DI50" s="32">
        <f t="shared" ca="1" si="32"/>
        <v>54.82</v>
      </c>
      <c r="DJ50" s="32">
        <f t="shared" ca="1" si="32"/>
        <v>106.72</v>
      </c>
      <c r="DK50" s="32">
        <f t="shared" ca="1" si="32"/>
        <v>80.86</v>
      </c>
      <c r="DL50" s="32">
        <f t="shared" ca="1" si="32"/>
        <v>111.56</v>
      </c>
      <c r="DM50" s="32">
        <f t="shared" ca="1" si="32"/>
        <v>144.93</v>
      </c>
      <c r="DN50" s="32">
        <f t="shared" ca="1" si="32"/>
        <v>56.57</v>
      </c>
      <c r="DO50" s="32">
        <f t="shared" ca="1" si="32"/>
        <v>122.9</v>
      </c>
      <c r="DP50" s="32">
        <f t="shared" ca="1" si="32"/>
        <v>39.78</v>
      </c>
      <c r="DQ50" s="32">
        <f t="shared" ca="1" si="32"/>
        <v>40.98</v>
      </c>
      <c r="DR50" s="32">
        <f t="shared" ca="1" si="32"/>
        <v>86.39</v>
      </c>
      <c r="DS50" s="32">
        <f t="shared" ca="1" si="32"/>
        <v>64.27</v>
      </c>
      <c r="DT50" s="32">
        <f t="shared" ca="1" si="32"/>
        <v>68.23</v>
      </c>
      <c r="DU50" s="31">
        <f t="shared" ca="1" si="33"/>
        <v>204.37</v>
      </c>
      <c r="DV50" s="31">
        <f t="shared" ca="1" si="33"/>
        <v>392.89</v>
      </c>
      <c r="DW50" s="31">
        <f t="shared" ca="1" si="33"/>
        <v>294.27</v>
      </c>
      <c r="DX50" s="31">
        <f t="shared" ca="1" si="33"/>
        <v>400.81</v>
      </c>
      <c r="DY50" s="31">
        <f t="shared" ca="1" si="33"/>
        <v>514.13</v>
      </c>
      <c r="DZ50" s="31">
        <f t="shared" ca="1" si="33"/>
        <v>198.05</v>
      </c>
      <c r="EA50" s="31">
        <f t="shared" ca="1" si="33"/>
        <v>424.68</v>
      </c>
      <c r="EB50" s="31">
        <f t="shared" ca="1" si="33"/>
        <v>135.59</v>
      </c>
      <c r="EC50" s="31">
        <f t="shared" ca="1" si="33"/>
        <v>137.77000000000001</v>
      </c>
      <c r="ED50" s="31">
        <f t="shared" ca="1" si="33"/>
        <v>286.54000000000002</v>
      </c>
      <c r="EE50" s="31">
        <f t="shared" ca="1" si="33"/>
        <v>210.16</v>
      </c>
      <c r="EF50" s="31">
        <f t="shared" ca="1" si="33"/>
        <v>220.04</v>
      </c>
      <c r="EG50" s="32">
        <f t="shared" ca="1" si="34"/>
        <v>1355.5299999999997</v>
      </c>
      <c r="EH50" s="32">
        <f t="shared" ca="1" si="34"/>
        <v>2633.95</v>
      </c>
      <c r="EI50" s="32">
        <f t="shared" ca="1" si="34"/>
        <v>1992.2699999999998</v>
      </c>
      <c r="EJ50" s="32">
        <f t="shared" ca="1" si="34"/>
        <v>2743.6199999999994</v>
      </c>
      <c r="EK50" s="32">
        <f t="shared" ca="1" si="34"/>
        <v>3557.66</v>
      </c>
      <c r="EL50" s="32">
        <f t="shared" ca="1" si="34"/>
        <v>1386.1</v>
      </c>
      <c r="EM50" s="32">
        <f t="shared" ca="1" si="34"/>
        <v>3005.56</v>
      </c>
      <c r="EN50" s="32">
        <f t="shared" ca="1" si="34"/>
        <v>970.89</v>
      </c>
      <c r="EO50" s="32">
        <f t="shared" ca="1" si="34"/>
        <v>998.28</v>
      </c>
      <c r="EP50" s="32">
        <f t="shared" ca="1" si="34"/>
        <v>2100.6800000000003</v>
      </c>
      <c r="EQ50" s="32">
        <f t="shared" ca="1" si="34"/>
        <v>1559.7500000000005</v>
      </c>
      <c r="ER50" s="32">
        <f t="shared" ca="1" si="34"/>
        <v>1652.88</v>
      </c>
    </row>
    <row r="51" spans="1:148" x14ac:dyDescent="0.25">
      <c r="A51" t="s">
        <v>473</v>
      </c>
      <c r="B51" s="1" t="s">
        <v>57</v>
      </c>
      <c r="C51" t="str">
        <f t="shared" ca="1" si="1"/>
        <v>DAI1</v>
      </c>
      <c r="D51" t="str">
        <f t="shared" ca="1" si="2"/>
        <v>Daishowa-Marubeni</v>
      </c>
      <c r="E51" s="51">
        <v>8398.1939999999995</v>
      </c>
      <c r="F51" s="51">
        <v>7907.326</v>
      </c>
      <c r="G51" s="51">
        <v>7113.7079999999996</v>
      </c>
      <c r="H51" s="51">
        <v>7168.1819999999998</v>
      </c>
      <c r="I51" s="51">
        <v>6705.93</v>
      </c>
      <c r="J51" s="51">
        <v>5874.7359999999999</v>
      </c>
      <c r="K51" s="51">
        <v>9429.2800000000007</v>
      </c>
      <c r="L51" s="51">
        <v>8677.5220000000008</v>
      </c>
      <c r="M51" s="51">
        <v>7481.4880000000003</v>
      </c>
      <c r="N51" s="51">
        <v>7394.7160000000003</v>
      </c>
      <c r="O51" s="51">
        <v>7434.1120000000001</v>
      </c>
      <c r="P51" s="51">
        <v>7838.7960000000003</v>
      </c>
      <c r="Q51" s="32">
        <v>458074.15</v>
      </c>
      <c r="R51" s="32">
        <v>821849.01</v>
      </c>
      <c r="S51" s="32">
        <v>354711.43</v>
      </c>
      <c r="T51" s="32">
        <v>222989.93</v>
      </c>
      <c r="U51" s="32">
        <v>603803.93999999994</v>
      </c>
      <c r="V51" s="32">
        <v>344467.86</v>
      </c>
      <c r="W51" s="32">
        <v>1717463.5</v>
      </c>
      <c r="X51" s="32">
        <v>502826.6</v>
      </c>
      <c r="Y51" s="32">
        <v>184881.66</v>
      </c>
      <c r="Z51" s="32">
        <v>199799.57</v>
      </c>
      <c r="AA51" s="32">
        <v>338299.53</v>
      </c>
      <c r="AB51" s="32">
        <v>211435.92</v>
      </c>
      <c r="AC51" s="2">
        <v>-3.61</v>
      </c>
      <c r="AD51" s="2">
        <v>-3.61</v>
      </c>
      <c r="AE51" s="2">
        <v>-3.61</v>
      </c>
      <c r="AF51" s="2">
        <v>-3.61</v>
      </c>
      <c r="AG51" s="2">
        <v>-3.61</v>
      </c>
      <c r="AH51" s="2">
        <v>-3.61</v>
      </c>
      <c r="AI51" s="2">
        <v>-3.61</v>
      </c>
      <c r="AJ51" s="2">
        <v>-3.61</v>
      </c>
      <c r="AK51" s="2">
        <v>-3.61</v>
      </c>
      <c r="AL51" s="2">
        <v>-3.61</v>
      </c>
      <c r="AM51" s="2">
        <v>-3.61</v>
      </c>
      <c r="AN51" s="2">
        <v>-3.61</v>
      </c>
      <c r="AO51" s="33">
        <v>-16536.48</v>
      </c>
      <c r="AP51" s="33">
        <v>-29668.75</v>
      </c>
      <c r="AQ51" s="33">
        <v>-12805.08</v>
      </c>
      <c r="AR51" s="33">
        <v>-8049.94</v>
      </c>
      <c r="AS51" s="33">
        <v>-21797.32</v>
      </c>
      <c r="AT51" s="33">
        <v>-12435.29</v>
      </c>
      <c r="AU51" s="33">
        <v>-62000.43</v>
      </c>
      <c r="AV51" s="33">
        <v>-18152.04</v>
      </c>
      <c r="AW51" s="33">
        <v>-6674.23</v>
      </c>
      <c r="AX51" s="33">
        <v>-7212.76</v>
      </c>
      <c r="AY51" s="33">
        <v>-12212.61</v>
      </c>
      <c r="AZ51" s="33">
        <v>-7632.84</v>
      </c>
      <c r="BA51" s="31">
        <f t="shared" si="38"/>
        <v>-503.88</v>
      </c>
      <c r="BB51" s="31">
        <f t="shared" si="38"/>
        <v>-904.03</v>
      </c>
      <c r="BC51" s="31">
        <f t="shared" si="38"/>
        <v>-390.18</v>
      </c>
      <c r="BD51" s="31">
        <f t="shared" si="35"/>
        <v>-334.48</v>
      </c>
      <c r="BE51" s="31">
        <f t="shared" si="35"/>
        <v>-905.71</v>
      </c>
      <c r="BF51" s="31">
        <f t="shared" si="35"/>
        <v>-516.70000000000005</v>
      </c>
      <c r="BG51" s="31">
        <f t="shared" si="35"/>
        <v>2576.1999999999998</v>
      </c>
      <c r="BH51" s="31">
        <f t="shared" si="35"/>
        <v>754.24</v>
      </c>
      <c r="BI51" s="31">
        <f t="shared" si="35"/>
        <v>277.32</v>
      </c>
      <c r="BJ51" s="31">
        <f t="shared" si="35"/>
        <v>1338.66</v>
      </c>
      <c r="BK51" s="31">
        <f t="shared" si="35"/>
        <v>2266.61</v>
      </c>
      <c r="BL51" s="31">
        <f t="shared" si="35"/>
        <v>1416.62</v>
      </c>
      <c r="BM51" s="6">
        <f t="shared" ca="1" si="36"/>
        <v>-6.4699999999999994E-2</v>
      </c>
      <c r="BN51" s="6">
        <f t="shared" ca="1" si="36"/>
        <v>-6.4699999999999994E-2</v>
      </c>
      <c r="BO51" s="6">
        <f t="shared" ca="1" si="36"/>
        <v>-6.4699999999999994E-2</v>
      </c>
      <c r="BP51" s="6">
        <f t="shared" ca="1" si="36"/>
        <v>-6.4699999999999994E-2</v>
      </c>
      <c r="BQ51" s="6">
        <f t="shared" ca="1" si="36"/>
        <v>-6.4699999999999994E-2</v>
      </c>
      <c r="BR51" s="6">
        <f t="shared" ca="1" si="36"/>
        <v>-6.4699999999999994E-2</v>
      </c>
      <c r="BS51" s="6">
        <f t="shared" ca="1" si="36"/>
        <v>-6.4699999999999994E-2</v>
      </c>
      <c r="BT51" s="6">
        <f t="shared" ca="1" si="36"/>
        <v>-6.4699999999999994E-2</v>
      </c>
      <c r="BU51" s="6">
        <f t="shared" ca="1" si="36"/>
        <v>-6.4699999999999994E-2</v>
      </c>
      <c r="BV51" s="6">
        <f t="shared" ca="1" si="36"/>
        <v>-6.4699999999999994E-2</v>
      </c>
      <c r="BW51" s="6">
        <f t="shared" ca="1" si="36"/>
        <v>-6.4699999999999994E-2</v>
      </c>
      <c r="BX51" s="6">
        <f t="shared" ca="1" si="36"/>
        <v>-6.4699999999999994E-2</v>
      </c>
      <c r="BY51" s="31">
        <f t="shared" ca="1" si="31"/>
        <v>-29637.4</v>
      </c>
      <c r="BZ51" s="31">
        <f t="shared" ca="1" si="31"/>
        <v>-53173.63</v>
      </c>
      <c r="CA51" s="31">
        <f t="shared" ca="1" si="31"/>
        <v>-22949.83</v>
      </c>
      <c r="CB51" s="31">
        <f t="shared" ca="1" si="30"/>
        <v>-14427.45</v>
      </c>
      <c r="CC51" s="31">
        <f t="shared" ca="1" si="30"/>
        <v>-39066.11</v>
      </c>
      <c r="CD51" s="31">
        <f t="shared" ca="1" si="30"/>
        <v>-22287.07</v>
      </c>
      <c r="CE51" s="31">
        <f t="shared" ca="1" si="30"/>
        <v>-111119.89</v>
      </c>
      <c r="CF51" s="31">
        <f t="shared" ca="1" si="30"/>
        <v>-32532.880000000001</v>
      </c>
      <c r="CG51" s="31">
        <f t="shared" ca="1" si="30"/>
        <v>-11961.84</v>
      </c>
      <c r="CH51" s="31">
        <f t="shared" ca="1" si="30"/>
        <v>-12927.03</v>
      </c>
      <c r="CI51" s="31">
        <f t="shared" ca="1" si="30"/>
        <v>-21887.98</v>
      </c>
      <c r="CJ51" s="31">
        <f t="shared" ca="1" si="30"/>
        <v>-13679.9</v>
      </c>
      <c r="CK51" s="32">
        <f t="shared" ca="1" si="39"/>
        <v>320.64999999999998</v>
      </c>
      <c r="CL51" s="32">
        <f t="shared" ca="1" si="39"/>
        <v>575.29</v>
      </c>
      <c r="CM51" s="32">
        <f t="shared" ca="1" si="39"/>
        <v>248.3</v>
      </c>
      <c r="CN51" s="32">
        <f t="shared" ca="1" si="37"/>
        <v>156.09</v>
      </c>
      <c r="CO51" s="32">
        <f t="shared" ca="1" si="37"/>
        <v>422.66</v>
      </c>
      <c r="CP51" s="32">
        <f t="shared" ca="1" si="37"/>
        <v>241.13</v>
      </c>
      <c r="CQ51" s="32">
        <f t="shared" ca="1" si="37"/>
        <v>1202.22</v>
      </c>
      <c r="CR51" s="32">
        <f t="shared" ca="1" si="37"/>
        <v>351.98</v>
      </c>
      <c r="CS51" s="32">
        <f t="shared" ca="1" si="37"/>
        <v>129.41999999999999</v>
      </c>
      <c r="CT51" s="32">
        <f t="shared" ca="1" si="37"/>
        <v>139.86000000000001</v>
      </c>
      <c r="CU51" s="32">
        <f t="shared" ca="1" si="37"/>
        <v>236.81</v>
      </c>
      <c r="CV51" s="32">
        <f t="shared" ca="1" si="37"/>
        <v>148.01</v>
      </c>
      <c r="CW51" s="31">
        <f t="shared" ca="1" si="41"/>
        <v>-12276.390000000001</v>
      </c>
      <c r="CX51" s="31">
        <f t="shared" ca="1" si="41"/>
        <v>-22025.559999999998</v>
      </c>
      <c r="CY51" s="31">
        <f t="shared" ca="1" si="41"/>
        <v>-9506.2700000000023</v>
      </c>
      <c r="CZ51" s="31">
        <f t="shared" ca="1" si="40"/>
        <v>-5886.9400000000005</v>
      </c>
      <c r="DA51" s="31">
        <f t="shared" ca="1" si="40"/>
        <v>-15940.419999999998</v>
      </c>
      <c r="DB51" s="31">
        <f t="shared" ca="1" si="40"/>
        <v>-9093.9499999999971</v>
      </c>
      <c r="DC51" s="31">
        <f t="shared" ca="1" si="40"/>
        <v>-50493.439999999995</v>
      </c>
      <c r="DD51" s="31">
        <f t="shared" ca="1" si="40"/>
        <v>-14783.1</v>
      </c>
      <c r="DE51" s="31">
        <f t="shared" ca="1" si="40"/>
        <v>-5435.51</v>
      </c>
      <c r="DF51" s="31">
        <f t="shared" ca="1" si="40"/>
        <v>-6913.07</v>
      </c>
      <c r="DG51" s="31">
        <f t="shared" ca="1" si="40"/>
        <v>-11705.169999999998</v>
      </c>
      <c r="DH51" s="31">
        <f t="shared" ca="1" si="40"/>
        <v>-7315.6699999999992</v>
      </c>
      <c r="DI51" s="32">
        <f t="shared" ca="1" si="32"/>
        <v>-613.82000000000005</v>
      </c>
      <c r="DJ51" s="32">
        <f t="shared" ca="1" si="32"/>
        <v>-1101.28</v>
      </c>
      <c r="DK51" s="32">
        <f t="shared" ca="1" si="32"/>
        <v>-475.31</v>
      </c>
      <c r="DL51" s="32">
        <f t="shared" ca="1" si="32"/>
        <v>-294.35000000000002</v>
      </c>
      <c r="DM51" s="32">
        <f t="shared" ca="1" si="32"/>
        <v>-797.02</v>
      </c>
      <c r="DN51" s="32">
        <f t="shared" ca="1" si="32"/>
        <v>-454.7</v>
      </c>
      <c r="DO51" s="32">
        <f t="shared" ca="1" si="32"/>
        <v>-2524.67</v>
      </c>
      <c r="DP51" s="32">
        <f t="shared" ca="1" si="32"/>
        <v>-739.16</v>
      </c>
      <c r="DQ51" s="32">
        <f t="shared" ca="1" si="32"/>
        <v>-271.77999999999997</v>
      </c>
      <c r="DR51" s="32">
        <f t="shared" ca="1" si="32"/>
        <v>-345.65</v>
      </c>
      <c r="DS51" s="32">
        <f t="shared" ca="1" si="32"/>
        <v>-585.26</v>
      </c>
      <c r="DT51" s="32">
        <f t="shared" ca="1" si="32"/>
        <v>-365.78</v>
      </c>
      <c r="DU51" s="31">
        <f t="shared" ca="1" si="33"/>
        <v>-2288.5</v>
      </c>
      <c r="DV51" s="31">
        <f t="shared" ca="1" si="33"/>
        <v>-4054.44</v>
      </c>
      <c r="DW51" s="31">
        <f t="shared" ca="1" si="33"/>
        <v>-1729.85</v>
      </c>
      <c r="DX51" s="31">
        <f t="shared" ca="1" si="33"/>
        <v>-1057.49</v>
      </c>
      <c r="DY51" s="31">
        <f t="shared" ca="1" si="33"/>
        <v>-2827.41</v>
      </c>
      <c r="DZ51" s="31">
        <f t="shared" ca="1" si="33"/>
        <v>-1591.79</v>
      </c>
      <c r="EA51" s="31">
        <f t="shared" ca="1" si="33"/>
        <v>-8724.1299999999992</v>
      </c>
      <c r="EB51" s="31">
        <f t="shared" ca="1" si="33"/>
        <v>-2519.66</v>
      </c>
      <c r="EC51" s="31">
        <f t="shared" ca="1" si="33"/>
        <v>-913.74</v>
      </c>
      <c r="ED51" s="31">
        <f t="shared" ca="1" si="33"/>
        <v>-1146.51</v>
      </c>
      <c r="EE51" s="31">
        <f t="shared" ca="1" si="33"/>
        <v>-1913.92</v>
      </c>
      <c r="EF51" s="31">
        <f t="shared" ca="1" si="33"/>
        <v>-1179.6500000000001</v>
      </c>
      <c r="EG51" s="32">
        <f t="shared" ca="1" si="34"/>
        <v>-15178.710000000001</v>
      </c>
      <c r="EH51" s="32">
        <f t="shared" ca="1" si="34"/>
        <v>-27181.279999999995</v>
      </c>
      <c r="EI51" s="32">
        <f t="shared" ca="1" si="34"/>
        <v>-11711.430000000002</v>
      </c>
      <c r="EJ51" s="32">
        <f t="shared" ca="1" si="34"/>
        <v>-7238.7800000000007</v>
      </c>
      <c r="EK51" s="32">
        <f t="shared" ca="1" si="34"/>
        <v>-19564.849999999999</v>
      </c>
      <c r="EL51" s="32">
        <f t="shared" ca="1" si="34"/>
        <v>-11140.439999999999</v>
      </c>
      <c r="EM51" s="32">
        <f t="shared" ca="1" si="34"/>
        <v>-61742.239999999991</v>
      </c>
      <c r="EN51" s="32">
        <f t="shared" ca="1" si="34"/>
        <v>-18041.919999999998</v>
      </c>
      <c r="EO51" s="32">
        <f t="shared" ca="1" si="34"/>
        <v>-6621.03</v>
      </c>
      <c r="EP51" s="32">
        <f t="shared" ca="1" si="34"/>
        <v>-8405.23</v>
      </c>
      <c r="EQ51" s="32">
        <f t="shared" ca="1" si="34"/>
        <v>-14204.349999999999</v>
      </c>
      <c r="ER51" s="32">
        <f t="shared" ca="1" si="34"/>
        <v>-8861.0999999999985</v>
      </c>
    </row>
    <row r="52" spans="1:148" x14ac:dyDescent="0.25">
      <c r="A52" t="s">
        <v>474</v>
      </c>
      <c r="B52" s="1" t="s">
        <v>58</v>
      </c>
      <c r="C52" t="str">
        <f t="shared" ca="1" si="1"/>
        <v>DOWGEN15M</v>
      </c>
      <c r="D52" t="str">
        <f t="shared" ca="1" si="2"/>
        <v>Dow Hydrocarbon Industrial Complex</v>
      </c>
      <c r="E52" s="51">
        <v>47012.366043000002</v>
      </c>
      <c r="F52" s="51">
        <v>40686.056944999997</v>
      </c>
      <c r="G52" s="51">
        <v>31624.668407000001</v>
      </c>
      <c r="H52" s="51">
        <v>25125.9658838</v>
      </c>
      <c r="I52" s="51">
        <v>27333.234560500001</v>
      </c>
      <c r="J52" s="51">
        <v>19205.778230799999</v>
      </c>
      <c r="K52" s="51">
        <v>24113.194211099999</v>
      </c>
      <c r="L52" s="51">
        <v>21993.2022965</v>
      </c>
      <c r="M52" s="51">
        <v>12368.7856312</v>
      </c>
      <c r="N52" s="51">
        <v>23645.218503</v>
      </c>
      <c r="O52" s="51">
        <v>28077.044859199999</v>
      </c>
      <c r="P52" s="51">
        <v>30689.172776700001</v>
      </c>
      <c r="Q52" s="32">
        <v>2621323.86</v>
      </c>
      <c r="R52" s="32">
        <v>5011817.58</v>
      </c>
      <c r="S52" s="32">
        <v>2006727.12</v>
      </c>
      <c r="T52" s="32">
        <v>1024356.4</v>
      </c>
      <c r="U52" s="32">
        <v>2428587.58</v>
      </c>
      <c r="V52" s="32">
        <v>1604366.7</v>
      </c>
      <c r="W52" s="32">
        <v>5761085.5700000003</v>
      </c>
      <c r="X52" s="32">
        <v>1590010.2</v>
      </c>
      <c r="Y52" s="32">
        <v>421501.19</v>
      </c>
      <c r="Z52" s="32">
        <v>851823.3</v>
      </c>
      <c r="AA52" s="32">
        <v>1607277.91</v>
      </c>
      <c r="AB52" s="32">
        <v>1052960.6399999999</v>
      </c>
      <c r="AC52" s="2">
        <v>3.14</v>
      </c>
      <c r="AD52" s="2">
        <v>3.14</v>
      </c>
      <c r="AE52" s="2">
        <v>3.14</v>
      </c>
      <c r="AF52" s="2">
        <v>3.14</v>
      </c>
      <c r="AG52" s="2">
        <v>3.14</v>
      </c>
      <c r="AH52" s="2">
        <v>2.65</v>
      </c>
      <c r="AI52" s="2">
        <v>2.65</v>
      </c>
      <c r="AJ52" s="2">
        <v>2.65</v>
      </c>
      <c r="AK52" s="2">
        <v>2.65</v>
      </c>
      <c r="AL52" s="2">
        <v>2.65</v>
      </c>
      <c r="AM52" s="2">
        <v>2.65</v>
      </c>
      <c r="AN52" s="2">
        <v>2.65</v>
      </c>
      <c r="AO52" s="33">
        <v>82309.570000000007</v>
      </c>
      <c r="AP52" s="33">
        <v>157371.07</v>
      </c>
      <c r="AQ52" s="33">
        <v>63011.23</v>
      </c>
      <c r="AR52" s="33">
        <v>32164.79</v>
      </c>
      <c r="AS52" s="33">
        <v>76257.649999999994</v>
      </c>
      <c r="AT52" s="33">
        <v>42515.72</v>
      </c>
      <c r="AU52" s="33">
        <v>152668.76999999999</v>
      </c>
      <c r="AV52" s="33">
        <v>42135.27</v>
      </c>
      <c r="AW52" s="33">
        <v>11169.78</v>
      </c>
      <c r="AX52" s="33">
        <v>22573.32</v>
      </c>
      <c r="AY52" s="33">
        <v>42592.86</v>
      </c>
      <c r="AZ52" s="33">
        <v>27903.46</v>
      </c>
      <c r="BA52" s="31">
        <f t="shared" si="38"/>
        <v>-2883.46</v>
      </c>
      <c r="BB52" s="31">
        <f t="shared" si="38"/>
        <v>-5513</v>
      </c>
      <c r="BC52" s="31">
        <f t="shared" si="38"/>
        <v>-2207.4</v>
      </c>
      <c r="BD52" s="31">
        <f t="shared" si="35"/>
        <v>-1536.53</v>
      </c>
      <c r="BE52" s="31">
        <f t="shared" si="35"/>
        <v>-3642.88</v>
      </c>
      <c r="BF52" s="31">
        <f t="shared" si="35"/>
        <v>-2406.5500000000002</v>
      </c>
      <c r="BG52" s="31">
        <f t="shared" si="35"/>
        <v>8641.6299999999992</v>
      </c>
      <c r="BH52" s="31">
        <f t="shared" si="35"/>
        <v>2385.02</v>
      </c>
      <c r="BI52" s="31">
        <f t="shared" si="35"/>
        <v>632.25</v>
      </c>
      <c r="BJ52" s="31">
        <f t="shared" si="35"/>
        <v>5707.22</v>
      </c>
      <c r="BK52" s="31">
        <f t="shared" si="35"/>
        <v>10768.76</v>
      </c>
      <c r="BL52" s="31">
        <f t="shared" si="35"/>
        <v>7054.84</v>
      </c>
      <c r="BM52" s="6">
        <f t="shared" ca="1" si="36"/>
        <v>5.1499999999999997E-2</v>
      </c>
      <c r="BN52" s="6">
        <f t="shared" ca="1" si="36"/>
        <v>5.1499999999999997E-2</v>
      </c>
      <c r="BO52" s="6">
        <f t="shared" ca="1" si="36"/>
        <v>5.1499999999999997E-2</v>
      </c>
      <c r="BP52" s="6">
        <f t="shared" ca="1" si="36"/>
        <v>5.1499999999999997E-2</v>
      </c>
      <c r="BQ52" s="6">
        <f t="shared" ca="1" si="36"/>
        <v>5.1499999999999997E-2</v>
      </c>
      <c r="BR52" s="6">
        <f t="shared" ca="1" si="36"/>
        <v>5.1499999999999997E-2</v>
      </c>
      <c r="BS52" s="6">
        <f t="shared" ca="1" si="36"/>
        <v>5.1499999999999997E-2</v>
      </c>
      <c r="BT52" s="6">
        <f t="shared" ca="1" si="36"/>
        <v>5.1499999999999997E-2</v>
      </c>
      <c r="BU52" s="6">
        <f t="shared" ca="1" si="36"/>
        <v>5.1499999999999997E-2</v>
      </c>
      <c r="BV52" s="6">
        <f t="shared" ca="1" si="36"/>
        <v>5.1499999999999997E-2</v>
      </c>
      <c r="BW52" s="6">
        <f t="shared" ca="1" si="36"/>
        <v>5.1499999999999997E-2</v>
      </c>
      <c r="BX52" s="6">
        <f t="shared" ca="1" si="36"/>
        <v>5.1499999999999997E-2</v>
      </c>
      <c r="BY52" s="31">
        <f t="shared" ca="1" si="31"/>
        <v>134998.18</v>
      </c>
      <c r="BZ52" s="31">
        <f t="shared" ca="1" si="31"/>
        <v>258108.61</v>
      </c>
      <c r="CA52" s="31">
        <f t="shared" ca="1" si="31"/>
        <v>103346.45</v>
      </c>
      <c r="CB52" s="31">
        <f t="shared" ca="1" si="30"/>
        <v>52754.35</v>
      </c>
      <c r="CC52" s="31">
        <f t="shared" ca="1" si="30"/>
        <v>125072.26</v>
      </c>
      <c r="CD52" s="31">
        <f t="shared" ca="1" si="30"/>
        <v>82624.89</v>
      </c>
      <c r="CE52" s="31">
        <f t="shared" ca="1" si="30"/>
        <v>296695.90999999997</v>
      </c>
      <c r="CF52" s="31">
        <f t="shared" ca="1" si="30"/>
        <v>81885.53</v>
      </c>
      <c r="CG52" s="31">
        <f t="shared" ca="1" si="30"/>
        <v>21707.31</v>
      </c>
      <c r="CH52" s="31">
        <f t="shared" ca="1" si="30"/>
        <v>43868.9</v>
      </c>
      <c r="CI52" s="31">
        <f t="shared" ca="1" si="30"/>
        <v>82774.81</v>
      </c>
      <c r="CJ52" s="31">
        <f t="shared" ca="1" si="30"/>
        <v>54227.47</v>
      </c>
      <c r="CK52" s="32">
        <f t="shared" ca="1" si="39"/>
        <v>1834.93</v>
      </c>
      <c r="CL52" s="32">
        <f t="shared" ca="1" si="39"/>
        <v>3508.27</v>
      </c>
      <c r="CM52" s="32">
        <f t="shared" ca="1" si="39"/>
        <v>1404.71</v>
      </c>
      <c r="CN52" s="32">
        <f t="shared" ca="1" si="37"/>
        <v>717.05</v>
      </c>
      <c r="CO52" s="32">
        <f t="shared" ca="1" si="37"/>
        <v>1700.01</v>
      </c>
      <c r="CP52" s="32">
        <f t="shared" ca="1" si="37"/>
        <v>1123.06</v>
      </c>
      <c r="CQ52" s="32">
        <f t="shared" ca="1" si="37"/>
        <v>4032.76</v>
      </c>
      <c r="CR52" s="32">
        <f t="shared" ca="1" si="37"/>
        <v>1113.01</v>
      </c>
      <c r="CS52" s="32">
        <f t="shared" ca="1" si="37"/>
        <v>295.05</v>
      </c>
      <c r="CT52" s="32">
        <f t="shared" ca="1" si="37"/>
        <v>596.28</v>
      </c>
      <c r="CU52" s="32">
        <f t="shared" ca="1" si="37"/>
        <v>1125.0899999999999</v>
      </c>
      <c r="CV52" s="32">
        <f t="shared" ca="1" si="37"/>
        <v>737.07</v>
      </c>
      <c r="CW52" s="31">
        <f t="shared" ca="1" si="41"/>
        <v>57406.999999999978</v>
      </c>
      <c r="CX52" s="31">
        <f t="shared" ca="1" si="41"/>
        <v>109758.80999999997</v>
      </c>
      <c r="CY52" s="31">
        <f t="shared" ca="1" si="41"/>
        <v>43947.33</v>
      </c>
      <c r="CZ52" s="31">
        <f t="shared" ca="1" si="40"/>
        <v>22843.14</v>
      </c>
      <c r="DA52" s="31">
        <f t="shared" ca="1" si="40"/>
        <v>54157.499999999993</v>
      </c>
      <c r="DB52" s="31">
        <f t="shared" ca="1" si="40"/>
        <v>43638.78</v>
      </c>
      <c r="DC52" s="31">
        <f t="shared" ca="1" si="40"/>
        <v>139418.26999999999</v>
      </c>
      <c r="DD52" s="31">
        <f t="shared" ca="1" si="40"/>
        <v>38478.25</v>
      </c>
      <c r="DE52" s="31">
        <f t="shared" ca="1" si="40"/>
        <v>10200.33</v>
      </c>
      <c r="DF52" s="31">
        <f t="shared" ca="1" si="40"/>
        <v>16184.64</v>
      </c>
      <c r="DG52" s="31">
        <f t="shared" ca="1" si="40"/>
        <v>30538.279999999992</v>
      </c>
      <c r="DH52" s="31">
        <f t="shared" ca="1" si="40"/>
        <v>20006.240000000002</v>
      </c>
      <c r="DI52" s="32">
        <f t="shared" ca="1" si="32"/>
        <v>2870.35</v>
      </c>
      <c r="DJ52" s="32">
        <f t="shared" ca="1" si="32"/>
        <v>5487.94</v>
      </c>
      <c r="DK52" s="32">
        <f t="shared" ca="1" si="32"/>
        <v>2197.37</v>
      </c>
      <c r="DL52" s="32">
        <f t="shared" ca="1" si="32"/>
        <v>1142.1600000000001</v>
      </c>
      <c r="DM52" s="32">
        <f t="shared" ca="1" si="32"/>
        <v>2707.88</v>
      </c>
      <c r="DN52" s="32">
        <f t="shared" ca="1" si="32"/>
        <v>2181.94</v>
      </c>
      <c r="DO52" s="32">
        <f t="shared" ca="1" si="32"/>
        <v>6970.91</v>
      </c>
      <c r="DP52" s="32">
        <f t="shared" ca="1" si="32"/>
        <v>1923.91</v>
      </c>
      <c r="DQ52" s="32">
        <f t="shared" ca="1" si="32"/>
        <v>510.02</v>
      </c>
      <c r="DR52" s="32">
        <f t="shared" ca="1" si="32"/>
        <v>809.23</v>
      </c>
      <c r="DS52" s="32">
        <f t="shared" ca="1" si="32"/>
        <v>1526.91</v>
      </c>
      <c r="DT52" s="32">
        <f t="shared" ca="1" si="32"/>
        <v>1000.31</v>
      </c>
      <c r="DU52" s="31">
        <f t="shared" ca="1" si="33"/>
        <v>10701.5</v>
      </c>
      <c r="DV52" s="31">
        <f t="shared" ca="1" si="33"/>
        <v>20204.28</v>
      </c>
      <c r="DW52" s="31">
        <f t="shared" ca="1" si="33"/>
        <v>7997.07</v>
      </c>
      <c r="DX52" s="31">
        <f t="shared" ca="1" si="33"/>
        <v>4103.3999999999996</v>
      </c>
      <c r="DY52" s="31">
        <f t="shared" ca="1" si="33"/>
        <v>9606.1</v>
      </c>
      <c r="DZ52" s="31">
        <f t="shared" ca="1" si="33"/>
        <v>7638.44</v>
      </c>
      <c r="EA52" s="31">
        <f t="shared" ca="1" si="33"/>
        <v>24088.35</v>
      </c>
      <c r="EB52" s="31">
        <f t="shared" ca="1" si="33"/>
        <v>6558.31</v>
      </c>
      <c r="EC52" s="31">
        <f t="shared" ca="1" si="33"/>
        <v>1714.74</v>
      </c>
      <c r="ED52" s="31">
        <f t="shared" ca="1" si="33"/>
        <v>2684.16</v>
      </c>
      <c r="EE52" s="31">
        <f t="shared" ca="1" si="33"/>
        <v>4993.33</v>
      </c>
      <c r="EF52" s="31">
        <f t="shared" ca="1" si="33"/>
        <v>3226.01</v>
      </c>
      <c r="EG52" s="32">
        <f t="shared" ca="1" si="34"/>
        <v>70978.849999999977</v>
      </c>
      <c r="EH52" s="32">
        <f t="shared" ca="1" si="34"/>
        <v>135451.02999999997</v>
      </c>
      <c r="EI52" s="32">
        <f t="shared" ca="1" si="34"/>
        <v>54141.770000000004</v>
      </c>
      <c r="EJ52" s="32">
        <f t="shared" ca="1" si="34"/>
        <v>28088.699999999997</v>
      </c>
      <c r="EK52" s="32">
        <f t="shared" ca="1" si="34"/>
        <v>66471.48</v>
      </c>
      <c r="EL52" s="32">
        <f t="shared" ca="1" si="34"/>
        <v>53459.16</v>
      </c>
      <c r="EM52" s="32">
        <f t="shared" ca="1" si="34"/>
        <v>170477.53</v>
      </c>
      <c r="EN52" s="32">
        <f t="shared" ca="1" si="34"/>
        <v>46960.47</v>
      </c>
      <c r="EO52" s="32">
        <f t="shared" ca="1" si="34"/>
        <v>12425.09</v>
      </c>
      <c r="EP52" s="32">
        <f t="shared" ca="1" si="34"/>
        <v>19678.03</v>
      </c>
      <c r="EQ52" s="32">
        <f t="shared" ca="1" si="34"/>
        <v>37058.51999999999</v>
      </c>
      <c r="ER52" s="32">
        <f t="shared" ca="1" si="34"/>
        <v>24232.560000000005</v>
      </c>
    </row>
    <row r="53" spans="1:148" x14ac:dyDescent="0.25">
      <c r="A53" t="s">
        <v>475</v>
      </c>
      <c r="B53" s="1" t="s">
        <v>32</v>
      </c>
      <c r="C53" t="str">
        <f t="shared" ca="1" si="1"/>
        <v>DRW1</v>
      </c>
      <c r="D53" t="str">
        <f t="shared" ca="1" si="2"/>
        <v>Drywood #1</v>
      </c>
      <c r="E53" s="51">
        <v>2.7629000000000001</v>
      </c>
      <c r="F53" s="51">
        <v>0</v>
      </c>
      <c r="G53" s="51">
        <v>0</v>
      </c>
      <c r="H53" s="51">
        <v>0.4042</v>
      </c>
      <c r="I53" s="51">
        <v>3.4066000000000001</v>
      </c>
      <c r="J53" s="51">
        <v>0</v>
      </c>
      <c r="K53" s="51">
        <v>15.9207</v>
      </c>
      <c r="L53" s="51">
        <v>1.3899999999999999E-2</v>
      </c>
      <c r="M53" s="51">
        <v>0</v>
      </c>
      <c r="N53" s="51">
        <v>12.144600000000001</v>
      </c>
      <c r="O53" s="51">
        <v>41.423000000000002</v>
      </c>
      <c r="P53" s="51">
        <v>0.39779999999999999</v>
      </c>
      <c r="Q53" s="32">
        <v>118.79</v>
      </c>
      <c r="R53" s="32">
        <v>0</v>
      </c>
      <c r="S53" s="32">
        <v>0</v>
      </c>
      <c r="T53" s="32">
        <v>11.79</v>
      </c>
      <c r="U53" s="32">
        <v>115.75</v>
      </c>
      <c r="V53" s="32">
        <v>0</v>
      </c>
      <c r="W53" s="32">
        <v>15906.96</v>
      </c>
      <c r="X53" s="32">
        <v>0.4</v>
      </c>
      <c r="Y53" s="32">
        <v>0</v>
      </c>
      <c r="Z53" s="32">
        <v>407.65</v>
      </c>
      <c r="AA53" s="32">
        <v>3116.38</v>
      </c>
      <c r="AB53" s="32">
        <v>14.37</v>
      </c>
      <c r="AC53" s="2">
        <v>3.02</v>
      </c>
      <c r="AD53" s="2">
        <v>3.02</v>
      </c>
      <c r="AE53" s="2">
        <v>3.02</v>
      </c>
      <c r="AF53" s="2">
        <v>3.02</v>
      </c>
      <c r="AG53" s="2">
        <v>3.02</v>
      </c>
      <c r="AH53" s="2">
        <v>3.02</v>
      </c>
      <c r="AI53" s="2">
        <v>3.02</v>
      </c>
      <c r="AJ53" s="2">
        <v>3.02</v>
      </c>
      <c r="AK53" s="2">
        <v>3.02</v>
      </c>
      <c r="AL53" s="2">
        <v>3.02</v>
      </c>
      <c r="AM53" s="2">
        <v>3.02</v>
      </c>
      <c r="AN53" s="2">
        <v>3.02</v>
      </c>
      <c r="AO53" s="33">
        <v>3.59</v>
      </c>
      <c r="AP53" s="33">
        <v>0</v>
      </c>
      <c r="AQ53" s="33">
        <v>0</v>
      </c>
      <c r="AR53" s="33">
        <v>0.36</v>
      </c>
      <c r="AS53" s="33">
        <v>3.5</v>
      </c>
      <c r="AT53" s="33">
        <v>0</v>
      </c>
      <c r="AU53" s="33">
        <v>480.39</v>
      </c>
      <c r="AV53" s="33">
        <v>0.01</v>
      </c>
      <c r="AW53" s="33">
        <v>0</v>
      </c>
      <c r="AX53" s="33">
        <v>12.31</v>
      </c>
      <c r="AY53" s="33">
        <v>94.11</v>
      </c>
      <c r="AZ53" s="33">
        <v>0.43</v>
      </c>
      <c r="BA53" s="31">
        <f t="shared" si="38"/>
        <v>-0.13</v>
      </c>
      <c r="BB53" s="31">
        <f t="shared" si="38"/>
        <v>0</v>
      </c>
      <c r="BC53" s="31">
        <f t="shared" si="38"/>
        <v>0</v>
      </c>
      <c r="BD53" s="31">
        <f t="shared" si="35"/>
        <v>-0.02</v>
      </c>
      <c r="BE53" s="31">
        <f t="shared" si="35"/>
        <v>-0.17</v>
      </c>
      <c r="BF53" s="31">
        <f t="shared" si="35"/>
        <v>0</v>
      </c>
      <c r="BG53" s="31">
        <f t="shared" si="35"/>
        <v>23.86</v>
      </c>
      <c r="BH53" s="31">
        <f t="shared" si="35"/>
        <v>0</v>
      </c>
      <c r="BI53" s="31">
        <f t="shared" si="35"/>
        <v>0</v>
      </c>
      <c r="BJ53" s="31">
        <f t="shared" si="35"/>
        <v>2.73</v>
      </c>
      <c r="BK53" s="31">
        <f t="shared" si="35"/>
        <v>20.88</v>
      </c>
      <c r="BL53" s="31">
        <f t="shared" si="35"/>
        <v>0.1</v>
      </c>
      <c r="BM53" s="6">
        <f t="shared" ca="1" si="36"/>
        <v>4.0300000000000002E-2</v>
      </c>
      <c r="BN53" s="6">
        <f t="shared" ca="1" si="36"/>
        <v>4.0300000000000002E-2</v>
      </c>
      <c r="BO53" s="6">
        <f t="shared" ca="1" si="36"/>
        <v>4.0300000000000002E-2</v>
      </c>
      <c r="BP53" s="6">
        <f t="shared" ca="1" si="36"/>
        <v>4.0300000000000002E-2</v>
      </c>
      <c r="BQ53" s="6">
        <f t="shared" ca="1" si="36"/>
        <v>4.0300000000000002E-2</v>
      </c>
      <c r="BR53" s="6">
        <f t="shared" ca="1" si="36"/>
        <v>4.0300000000000002E-2</v>
      </c>
      <c r="BS53" s="6">
        <f t="shared" ca="1" si="36"/>
        <v>4.0300000000000002E-2</v>
      </c>
      <c r="BT53" s="6">
        <f t="shared" ca="1" si="36"/>
        <v>4.0300000000000002E-2</v>
      </c>
      <c r="BU53" s="6">
        <f t="shared" ca="1" si="36"/>
        <v>4.0300000000000002E-2</v>
      </c>
      <c r="BV53" s="6">
        <f t="shared" ca="1" si="36"/>
        <v>4.0300000000000002E-2</v>
      </c>
      <c r="BW53" s="6">
        <f t="shared" ca="1" si="36"/>
        <v>4.0300000000000002E-2</v>
      </c>
      <c r="BX53" s="6">
        <f t="shared" ca="1" si="36"/>
        <v>4.0300000000000002E-2</v>
      </c>
      <c r="BY53" s="31">
        <f t="shared" ca="1" si="31"/>
        <v>4.79</v>
      </c>
      <c r="BZ53" s="31">
        <f t="shared" ca="1" si="31"/>
        <v>0</v>
      </c>
      <c r="CA53" s="31">
        <f t="shared" ca="1" si="31"/>
        <v>0</v>
      </c>
      <c r="CB53" s="31">
        <f t="shared" ca="1" si="30"/>
        <v>0.48</v>
      </c>
      <c r="CC53" s="31">
        <f t="shared" ca="1" si="30"/>
        <v>4.66</v>
      </c>
      <c r="CD53" s="31">
        <f t="shared" ca="1" si="30"/>
        <v>0</v>
      </c>
      <c r="CE53" s="31">
        <f t="shared" ca="1" si="30"/>
        <v>641.04999999999995</v>
      </c>
      <c r="CF53" s="31">
        <f t="shared" ca="1" si="30"/>
        <v>0.02</v>
      </c>
      <c r="CG53" s="31">
        <f t="shared" ca="1" si="30"/>
        <v>0</v>
      </c>
      <c r="CH53" s="31">
        <f t="shared" ca="1" si="30"/>
        <v>16.43</v>
      </c>
      <c r="CI53" s="31">
        <f t="shared" ca="1" si="30"/>
        <v>125.59</v>
      </c>
      <c r="CJ53" s="31">
        <f t="shared" ca="1" si="30"/>
        <v>0.57999999999999996</v>
      </c>
      <c r="CK53" s="32">
        <f t="shared" ca="1" si="39"/>
        <v>0.08</v>
      </c>
      <c r="CL53" s="32">
        <f t="shared" ca="1" si="39"/>
        <v>0</v>
      </c>
      <c r="CM53" s="32">
        <f t="shared" ca="1" si="39"/>
        <v>0</v>
      </c>
      <c r="CN53" s="32">
        <f t="shared" ca="1" si="37"/>
        <v>0.01</v>
      </c>
      <c r="CO53" s="32">
        <f t="shared" ca="1" si="37"/>
        <v>0.08</v>
      </c>
      <c r="CP53" s="32">
        <f t="shared" ca="1" si="37"/>
        <v>0</v>
      </c>
      <c r="CQ53" s="32">
        <f t="shared" ca="1" si="37"/>
        <v>11.13</v>
      </c>
      <c r="CR53" s="32">
        <f t="shared" ca="1" si="37"/>
        <v>0</v>
      </c>
      <c r="CS53" s="32">
        <f t="shared" ca="1" si="37"/>
        <v>0</v>
      </c>
      <c r="CT53" s="32">
        <f t="shared" ca="1" si="37"/>
        <v>0.28999999999999998</v>
      </c>
      <c r="CU53" s="32">
        <f t="shared" ca="1" si="37"/>
        <v>2.1800000000000002</v>
      </c>
      <c r="CV53" s="32">
        <f t="shared" ca="1" si="37"/>
        <v>0.01</v>
      </c>
      <c r="CW53" s="31">
        <f t="shared" ca="1" si="41"/>
        <v>1.4100000000000001</v>
      </c>
      <c r="CX53" s="31">
        <f t="shared" ca="1" si="41"/>
        <v>0</v>
      </c>
      <c r="CY53" s="31">
        <f t="shared" ca="1" si="41"/>
        <v>0</v>
      </c>
      <c r="CZ53" s="31">
        <f t="shared" ca="1" si="40"/>
        <v>0.15</v>
      </c>
      <c r="DA53" s="31">
        <f t="shared" ca="1" si="40"/>
        <v>1.4100000000000001</v>
      </c>
      <c r="DB53" s="31">
        <f t="shared" ca="1" si="40"/>
        <v>0</v>
      </c>
      <c r="DC53" s="31">
        <f t="shared" ca="1" si="40"/>
        <v>147.92999999999995</v>
      </c>
      <c r="DD53" s="31">
        <f t="shared" ca="1" si="40"/>
        <v>0.01</v>
      </c>
      <c r="DE53" s="31">
        <f t="shared" ca="1" si="40"/>
        <v>0</v>
      </c>
      <c r="DF53" s="31">
        <f t="shared" ca="1" si="40"/>
        <v>1.6799999999999984</v>
      </c>
      <c r="DG53" s="31">
        <f t="shared" ca="1" si="40"/>
        <v>12.780000000000012</v>
      </c>
      <c r="DH53" s="31">
        <f t="shared" ca="1" si="40"/>
        <v>5.999999999999997E-2</v>
      </c>
      <c r="DI53" s="32">
        <f t="shared" ca="1" si="32"/>
        <v>7.0000000000000007E-2</v>
      </c>
      <c r="DJ53" s="32">
        <f t="shared" ca="1" si="32"/>
        <v>0</v>
      </c>
      <c r="DK53" s="32">
        <f t="shared" ca="1" si="32"/>
        <v>0</v>
      </c>
      <c r="DL53" s="32">
        <f t="shared" ca="1" si="32"/>
        <v>0.01</v>
      </c>
      <c r="DM53" s="32">
        <f t="shared" ca="1" si="32"/>
        <v>7.0000000000000007E-2</v>
      </c>
      <c r="DN53" s="32">
        <f t="shared" ca="1" si="32"/>
        <v>0</v>
      </c>
      <c r="DO53" s="32">
        <f t="shared" ca="1" si="32"/>
        <v>7.4</v>
      </c>
      <c r="DP53" s="32">
        <f t="shared" ca="1" si="32"/>
        <v>0</v>
      </c>
      <c r="DQ53" s="32">
        <f t="shared" ca="1" si="32"/>
        <v>0</v>
      </c>
      <c r="DR53" s="32">
        <f t="shared" ca="1" si="32"/>
        <v>0.08</v>
      </c>
      <c r="DS53" s="32">
        <f t="shared" ca="1" si="32"/>
        <v>0.64</v>
      </c>
      <c r="DT53" s="32">
        <f t="shared" ca="1" si="32"/>
        <v>0</v>
      </c>
      <c r="DU53" s="31">
        <f t="shared" ca="1" si="33"/>
        <v>0.26</v>
      </c>
      <c r="DV53" s="31">
        <f t="shared" ca="1" si="33"/>
        <v>0</v>
      </c>
      <c r="DW53" s="31">
        <f t="shared" ca="1" si="33"/>
        <v>0</v>
      </c>
      <c r="DX53" s="31">
        <f t="shared" ca="1" si="33"/>
        <v>0.03</v>
      </c>
      <c r="DY53" s="31">
        <f t="shared" ca="1" si="33"/>
        <v>0.25</v>
      </c>
      <c r="DZ53" s="31">
        <f t="shared" ca="1" si="33"/>
        <v>0</v>
      </c>
      <c r="EA53" s="31">
        <f t="shared" ca="1" si="33"/>
        <v>25.56</v>
      </c>
      <c r="EB53" s="31">
        <f t="shared" ca="1" si="33"/>
        <v>0</v>
      </c>
      <c r="EC53" s="31">
        <f t="shared" ca="1" si="33"/>
        <v>0</v>
      </c>
      <c r="ED53" s="31">
        <f t="shared" ca="1" si="33"/>
        <v>0.28000000000000003</v>
      </c>
      <c r="EE53" s="31">
        <f t="shared" ca="1" si="33"/>
        <v>2.09</v>
      </c>
      <c r="EF53" s="31">
        <f t="shared" ca="1" si="33"/>
        <v>0.01</v>
      </c>
      <c r="EG53" s="32">
        <f t="shared" ca="1" si="34"/>
        <v>1.7400000000000002</v>
      </c>
      <c r="EH53" s="32">
        <f t="shared" ca="1" si="34"/>
        <v>0</v>
      </c>
      <c r="EI53" s="32">
        <f t="shared" ca="1" si="34"/>
        <v>0</v>
      </c>
      <c r="EJ53" s="32">
        <f t="shared" ca="1" si="34"/>
        <v>0.19</v>
      </c>
      <c r="EK53" s="32">
        <f t="shared" ca="1" si="34"/>
        <v>1.7300000000000002</v>
      </c>
      <c r="EL53" s="32">
        <f t="shared" ca="1" si="34"/>
        <v>0</v>
      </c>
      <c r="EM53" s="32">
        <f t="shared" ca="1" si="34"/>
        <v>180.88999999999996</v>
      </c>
      <c r="EN53" s="32">
        <f t="shared" ca="1" si="34"/>
        <v>0.01</v>
      </c>
      <c r="EO53" s="32">
        <f t="shared" ca="1" si="34"/>
        <v>0</v>
      </c>
      <c r="EP53" s="32">
        <f t="shared" ca="1" si="34"/>
        <v>2.0399999999999983</v>
      </c>
      <c r="EQ53" s="32">
        <f t="shared" ca="1" si="34"/>
        <v>15.510000000000012</v>
      </c>
      <c r="ER53" s="32">
        <f t="shared" ca="1" si="34"/>
        <v>6.9999999999999965E-2</v>
      </c>
    </row>
    <row r="54" spans="1:148" x14ac:dyDescent="0.25">
      <c r="A54" t="s">
        <v>476</v>
      </c>
      <c r="B54" s="1" t="s">
        <v>78</v>
      </c>
      <c r="C54" t="str">
        <f t="shared" ca="1" si="1"/>
        <v>EC01</v>
      </c>
      <c r="D54" t="str">
        <f t="shared" ca="1" si="2"/>
        <v>Cavalier</v>
      </c>
      <c r="N54" s="51">
        <v>30733.527999999998</v>
      </c>
      <c r="O54" s="51">
        <v>44745.186699999998</v>
      </c>
      <c r="P54" s="51">
        <v>25994.733100000001</v>
      </c>
      <c r="Q54" s="32"/>
      <c r="R54" s="32"/>
      <c r="S54" s="32"/>
      <c r="T54" s="32"/>
      <c r="U54" s="32"/>
      <c r="V54" s="32"/>
      <c r="W54" s="32"/>
      <c r="X54" s="32"/>
      <c r="Y54" s="32"/>
      <c r="Z54" s="32">
        <v>1031493.51</v>
      </c>
      <c r="AA54" s="32">
        <v>2043878.99</v>
      </c>
      <c r="AB54" s="32">
        <v>814337.94</v>
      </c>
      <c r="AL54" s="2">
        <v>1.54</v>
      </c>
      <c r="AM54" s="2">
        <v>1.54</v>
      </c>
      <c r="AN54" s="2">
        <v>1.54</v>
      </c>
      <c r="AO54" s="33"/>
      <c r="AP54" s="33"/>
      <c r="AQ54" s="33"/>
      <c r="AR54" s="33"/>
      <c r="AS54" s="33"/>
      <c r="AT54" s="33"/>
      <c r="AU54" s="33"/>
      <c r="AV54" s="33"/>
      <c r="AW54" s="33"/>
      <c r="AX54" s="33">
        <v>15885</v>
      </c>
      <c r="AY54" s="33">
        <v>31475.74</v>
      </c>
      <c r="AZ54" s="33">
        <v>12540.8</v>
      </c>
      <c r="BA54" s="31">
        <f t="shared" si="38"/>
        <v>0</v>
      </c>
      <c r="BB54" s="31">
        <f t="shared" si="38"/>
        <v>0</v>
      </c>
      <c r="BC54" s="31">
        <f t="shared" si="38"/>
        <v>0</v>
      </c>
      <c r="BD54" s="31">
        <f t="shared" si="35"/>
        <v>0</v>
      </c>
      <c r="BE54" s="31">
        <f t="shared" si="35"/>
        <v>0</v>
      </c>
      <c r="BF54" s="31">
        <f t="shared" si="35"/>
        <v>0</v>
      </c>
      <c r="BG54" s="31">
        <f t="shared" si="35"/>
        <v>0</v>
      </c>
      <c r="BH54" s="31">
        <f t="shared" si="35"/>
        <v>0</v>
      </c>
      <c r="BI54" s="31">
        <f t="shared" si="35"/>
        <v>0</v>
      </c>
      <c r="BJ54" s="31">
        <f t="shared" si="35"/>
        <v>6911.01</v>
      </c>
      <c r="BK54" s="31">
        <f t="shared" si="35"/>
        <v>13693.99</v>
      </c>
      <c r="BL54" s="31">
        <f t="shared" si="35"/>
        <v>5456.06</v>
      </c>
      <c r="BM54" s="6">
        <f t="shared" ca="1" si="36"/>
        <v>-5.33E-2</v>
      </c>
      <c r="BN54" s="6">
        <f t="shared" ca="1" si="36"/>
        <v>-5.33E-2</v>
      </c>
      <c r="BO54" s="6">
        <f t="shared" ca="1" si="36"/>
        <v>-5.33E-2</v>
      </c>
      <c r="BP54" s="6">
        <f t="shared" ca="1" si="36"/>
        <v>-5.33E-2</v>
      </c>
      <c r="BQ54" s="6">
        <f t="shared" ca="1" si="36"/>
        <v>-5.33E-2</v>
      </c>
      <c r="BR54" s="6">
        <f t="shared" ca="1" si="36"/>
        <v>-5.33E-2</v>
      </c>
      <c r="BS54" s="6">
        <f t="shared" ca="1" si="36"/>
        <v>-5.33E-2</v>
      </c>
      <c r="BT54" s="6">
        <f t="shared" ca="1" si="36"/>
        <v>-5.33E-2</v>
      </c>
      <c r="BU54" s="6">
        <f t="shared" ca="1" si="36"/>
        <v>-5.33E-2</v>
      </c>
      <c r="BV54" s="6">
        <f t="shared" ca="1" si="36"/>
        <v>-5.33E-2</v>
      </c>
      <c r="BW54" s="6">
        <f t="shared" ca="1" si="36"/>
        <v>-5.33E-2</v>
      </c>
      <c r="BX54" s="6">
        <f t="shared" ca="1" si="36"/>
        <v>-5.33E-2</v>
      </c>
      <c r="BY54" s="31">
        <f t="shared" ca="1" si="31"/>
        <v>0</v>
      </c>
      <c r="BZ54" s="31">
        <f t="shared" ca="1" si="31"/>
        <v>0</v>
      </c>
      <c r="CA54" s="31">
        <f t="shared" ca="1" si="31"/>
        <v>0</v>
      </c>
      <c r="CB54" s="31">
        <f t="shared" ca="1" si="30"/>
        <v>0</v>
      </c>
      <c r="CC54" s="31">
        <f t="shared" ca="1" si="30"/>
        <v>0</v>
      </c>
      <c r="CD54" s="31">
        <f t="shared" ca="1" si="30"/>
        <v>0</v>
      </c>
      <c r="CE54" s="31">
        <f t="shared" ref="CE54:CJ85" ca="1" si="42">IFERROR(VLOOKUP($C54,DOSDetail,CELL("col",CE$4)+58,FALSE),ROUND(W54*BS54,2))</f>
        <v>0</v>
      </c>
      <c r="CF54" s="31">
        <f t="shared" ca="1" si="42"/>
        <v>0</v>
      </c>
      <c r="CG54" s="31">
        <f t="shared" ca="1" si="42"/>
        <v>0</v>
      </c>
      <c r="CH54" s="31">
        <f t="shared" ca="1" si="42"/>
        <v>-54978.6</v>
      </c>
      <c r="CI54" s="31">
        <f t="shared" ca="1" si="42"/>
        <v>-108938.75</v>
      </c>
      <c r="CJ54" s="31">
        <f t="shared" ca="1" si="42"/>
        <v>-43404.21</v>
      </c>
      <c r="CK54" s="32">
        <f t="shared" ca="1" si="39"/>
        <v>0</v>
      </c>
      <c r="CL54" s="32">
        <f t="shared" ca="1" si="39"/>
        <v>0</v>
      </c>
      <c r="CM54" s="32">
        <f t="shared" ca="1" si="39"/>
        <v>0</v>
      </c>
      <c r="CN54" s="32">
        <f t="shared" ca="1" si="37"/>
        <v>0</v>
      </c>
      <c r="CO54" s="32">
        <f t="shared" ca="1" si="37"/>
        <v>0</v>
      </c>
      <c r="CP54" s="32">
        <f t="shared" ca="1" si="37"/>
        <v>0</v>
      </c>
      <c r="CQ54" s="32">
        <f t="shared" ca="1" si="37"/>
        <v>0</v>
      </c>
      <c r="CR54" s="32">
        <f t="shared" ca="1" si="37"/>
        <v>0</v>
      </c>
      <c r="CS54" s="32">
        <f t="shared" ca="1" si="37"/>
        <v>0</v>
      </c>
      <c r="CT54" s="32">
        <f t="shared" ca="1" si="37"/>
        <v>722.05</v>
      </c>
      <c r="CU54" s="32">
        <f t="shared" ca="1" si="37"/>
        <v>1430.72</v>
      </c>
      <c r="CV54" s="32">
        <f t="shared" ca="1" si="37"/>
        <v>570.04</v>
      </c>
      <c r="CW54" s="31">
        <f t="shared" ca="1" si="41"/>
        <v>0</v>
      </c>
      <c r="CX54" s="31">
        <f t="shared" ca="1" si="41"/>
        <v>0</v>
      </c>
      <c r="CY54" s="31">
        <f t="shared" ca="1" si="41"/>
        <v>0</v>
      </c>
      <c r="CZ54" s="31">
        <f t="shared" ca="1" si="40"/>
        <v>0</v>
      </c>
      <c r="DA54" s="31">
        <f t="shared" ca="1" si="40"/>
        <v>0</v>
      </c>
      <c r="DB54" s="31">
        <f t="shared" ca="1" si="40"/>
        <v>0</v>
      </c>
      <c r="DC54" s="31">
        <f t="shared" ca="1" si="40"/>
        <v>0</v>
      </c>
      <c r="DD54" s="31">
        <f t="shared" ca="1" si="40"/>
        <v>0</v>
      </c>
      <c r="DE54" s="31">
        <f t="shared" ca="1" si="40"/>
        <v>0</v>
      </c>
      <c r="DF54" s="31">
        <f t="shared" ca="1" si="40"/>
        <v>-77052.559999999983</v>
      </c>
      <c r="DG54" s="31">
        <f t="shared" ca="1" si="40"/>
        <v>-152677.75999999998</v>
      </c>
      <c r="DH54" s="31">
        <f t="shared" ca="1" si="40"/>
        <v>-60831.03</v>
      </c>
      <c r="DI54" s="32">
        <f t="shared" ca="1" si="32"/>
        <v>0</v>
      </c>
      <c r="DJ54" s="32">
        <f t="shared" ca="1" si="32"/>
        <v>0</v>
      </c>
      <c r="DK54" s="32">
        <f t="shared" ca="1" si="32"/>
        <v>0</v>
      </c>
      <c r="DL54" s="32">
        <f t="shared" ca="1" si="32"/>
        <v>0</v>
      </c>
      <c r="DM54" s="32">
        <f t="shared" ca="1" si="32"/>
        <v>0</v>
      </c>
      <c r="DN54" s="32">
        <f t="shared" ca="1" si="32"/>
        <v>0</v>
      </c>
      <c r="DO54" s="32">
        <f t="shared" ca="1" si="32"/>
        <v>0</v>
      </c>
      <c r="DP54" s="32">
        <f t="shared" ca="1" si="32"/>
        <v>0</v>
      </c>
      <c r="DQ54" s="32">
        <f t="shared" ca="1" si="32"/>
        <v>0</v>
      </c>
      <c r="DR54" s="32">
        <f t="shared" ca="1" si="32"/>
        <v>-3852.63</v>
      </c>
      <c r="DS54" s="32">
        <f t="shared" ca="1" si="32"/>
        <v>-7633.89</v>
      </c>
      <c r="DT54" s="32">
        <f t="shared" ca="1" si="32"/>
        <v>-3041.55</v>
      </c>
      <c r="DU54" s="31">
        <f t="shared" ca="1" si="33"/>
        <v>0</v>
      </c>
      <c r="DV54" s="31">
        <f t="shared" ca="1" si="33"/>
        <v>0</v>
      </c>
      <c r="DW54" s="31">
        <f t="shared" ca="1" si="33"/>
        <v>0</v>
      </c>
      <c r="DX54" s="31">
        <f t="shared" ca="1" si="33"/>
        <v>0</v>
      </c>
      <c r="DY54" s="31">
        <f t="shared" ca="1" si="33"/>
        <v>0</v>
      </c>
      <c r="DZ54" s="31">
        <f t="shared" ca="1" si="33"/>
        <v>0</v>
      </c>
      <c r="EA54" s="31">
        <f t="shared" ca="1" si="33"/>
        <v>0</v>
      </c>
      <c r="EB54" s="31">
        <f t="shared" ca="1" si="33"/>
        <v>0</v>
      </c>
      <c r="EC54" s="31">
        <f t="shared" ca="1" si="33"/>
        <v>0</v>
      </c>
      <c r="ED54" s="31">
        <f t="shared" ca="1" si="33"/>
        <v>-12778.86</v>
      </c>
      <c r="EE54" s="31">
        <f t="shared" ca="1" si="33"/>
        <v>-24964.41</v>
      </c>
      <c r="EF54" s="31">
        <f t="shared" ca="1" si="33"/>
        <v>-9809.01</v>
      </c>
      <c r="EG54" s="32">
        <f t="shared" ca="1" si="34"/>
        <v>0</v>
      </c>
      <c r="EH54" s="32">
        <f t="shared" ca="1" si="34"/>
        <v>0</v>
      </c>
      <c r="EI54" s="32">
        <f t="shared" ca="1" si="34"/>
        <v>0</v>
      </c>
      <c r="EJ54" s="32">
        <f t="shared" ca="1" si="34"/>
        <v>0</v>
      </c>
      <c r="EK54" s="32">
        <f t="shared" ca="1" si="34"/>
        <v>0</v>
      </c>
      <c r="EL54" s="32">
        <f t="shared" ca="1" si="34"/>
        <v>0</v>
      </c>
      <c r="EM54" s="32">
        <f t="shared" ca="1" si="34"/>
        <v>0</v>
      </c>
      <c r="EN54" s="32">
        <f t="shared" ca="1" si="34"/>
        <v>0</v>
      </c>
      <c r="EO54" s="32">
        <f t="shared" ca="1" si="34"/>
        <v>0</v>
      </c>
      <c r="EP54" s="32">
        <f t="shared" ca="1" si="34"/>
        <v>-93684.049999999988</v>
      </c>
      <c r="EQ54" s="32">
        <f t="shared" ca="1" si="34"/>
        <v>-185276.06</v>
      </c>
      <c r="ER54" s="32">
        <f t="shared" ca="1" si="34"/>
        <v>-73681.59</v>
      </c>
    </row>
    <row r="55" spans="1:148" x14ac:dyDescent="0.25">
      <c r="A55" t="s">
        <v>549</v>
      </c>
      <c r="B55" s="1" t="s">
        <v>78</v>
      </c>
      <c r="C55" t="str">
        <f t="shared" ca="1" si="1"/>
        <v>EC01</v>
      </c>
      <c r="D55" t="str">
        <f t="shared" ca="1" si="2"/>
        <v>Cavalier</v>
      </c>
      <c r="E55" s="51">
        <v>38744.496299999999</v>
      </c>
      <c r="F55" s="51">
        <v>52918.245999999999</v>
      </c>
      <c r="G55" s="51">
        <v>32868.347099999999</v>
      </c>
      <c r="H55" s="51">
        <v>18351.048699999999</v>
      </c>
      <c r="I55" s="51">
        <v>30271.760900000001</v>
      </c>
      <c r="J55" s="51">
        <v>22369.38</v>
      </c>
      <c r="K55" s="51">
        <v>42533.011100000003</v>
      </c>
      <c r="L55" s="51">
        <v>32410.102599999998</v>
      </c>
      <c r="M55" s="51">
        <v>18295</v>
      </c>
      <c r="Q55" s="32">
        <v>2303853.4700000002</v>
      </c>
      <c r="R55" s="32">
        <v>5861479.2800000003</v>
      </c>
      <c r="S55" s="32">
        <v>2006199.26</v>
      </c>
      <c r="T55" s="32">
        <v>760820.08</v>
      </c>
      <c r="U55" s="32">
        <v>2471405.42</v>
      </c>
      <c r="V55" s="32">
        <v>1665331.95</v>
      </c>
      <c r="W55" s="32">
        <v>8240056.5</v>
      </c>
      <c r="X55" s="32">
        <v>2399516.2200000002</v>
      </c>
      <c r="Y55" s="32">
        <v>608179.31999999995</v>
      </c>
      <c r="Z55" s="32"/>
      <c r="AA55" s="32"/>
      <c r="AB55" s="32"/>
      <c r="AC55" s="2">
        <v>1.54</v>
      </c>
      <c r="AD55" s="2">
        <v>1.54</v>
      </c>
      <c r="AE55" s="2">
        <v>1.54</v>
      </c>
      <c r="AF55" s="2">
        <v>1.54</v>
      </c>
      <c r="AG55" s="2">
        <v>1.54</v>
      </c>
      <c r="AH55" s="2">
        <v>1.54</v>
      </c>
      <c r="AI55" s="2">
        <v>1.54</v>
      </c>
      <c r="AJ55" s="2">
        <v>1.54</v>
      </c>
      <c r="AK55" s="2">
        <v>1.54</v>
      </c>
      <c r="AO55" s="33">
        <v>35479.339999999997</v>
      </c>
      <c r="AP55" s="33">
        <v>90266.78</v>
      </c>
      <c r="AQ55" s="33">
        <v>30895.47</v>
      </c>
      <c r="AR55" s="33">
        <v>11716.63</v>
      </c>
      <c r="AS55" s="33">
        <v>38059.64</v>
      </c>
      <c r="AT55" s="33">
        <v>25646.11</v>
      </c>
      <c r="AU55" s="33">
        <v>126896.87</v>
      </c>
      <c r="AV55" s="33">
        <v>36952.550000000003</v>
      </c>
      <c r="AW55" s="33">
        <v>9365.9599999999991</v>
      </c>
      <c r="AX55" s="33"/>
      <c r="AY55" s="33"/>
      <c r="AZ55" s="33"/>
      <c r="BA55" s="31">
        <f t="shared" si="38"/>
        <v>-2534.2399999999998</v>
      </c>
      <c r="BB55" s="31">
        <f t="shared" si="38"/>
        <v>-6447.63</v>
      </c>
      <c r="BC55" s="31">
        <f t="shared" si="38"/>
        <v>-2206.8200000000002</v>
      </c>
      <c r="BD55" s="31">
        <f t="shared" si="35"/>
        <v>-1141.23</v>
      </c>
      <c r="BE55" s="31">
        <f t="shared" si="35"/>
        <v>-3707.11</v>
      </c>
      <c r="BF55" s="31">
        <f t="shared" si="35"/>
        <v>-2498</v>
      </c>
      <c r="BG55" s="31">
        <f t="shared" si="35"/>
        <v>12360.08</v>
      </c>
      <c r="BH55" s="31">
        <f t="shared" si="35"/>
        <v>3599.27</v>
      </c>
      <c r="BI55" s="31">
        <f t="shared" si="35"/>
        <v>912.27</v>
      </c>
      <c r="BJ55" s="31">
        <f t="shared" si="35"/>
        <v>0</v>
      </c>
      <c r="BK55" s="31">
        <f t="shared" si="35"/>
        <v>0</v>
      </c>
      <c r="BL55" s="31">
        <f t="shared" si="35"/>
        <v>0</v>
      </c>
      <c r="BM55" s="6">
        <f t="shared" ca="1" si="36"/>
        <v>-5.33E-2</v>
      </c>
      <c r="BN55" s="6">
        <f t="shared" ca="1" si="36"/>
        <v>-5.33E-2</v>
      </c>
      <c r="BO55" s="6">
        <f t="shared" ca="1" si="36"/>
        <v>-5.33E-2</v>
      </c>
      <c r="BP55" s="6">
        <f t="shared" ca="1" si="36"/>
        <v>-5.33E-2</v>
      </c>
      <c r="BQ55" s="6">
        <f t="shared" ca="1" si="36"/>
        <v>-5.33E-2</v>
      </c>
      <c r="BR55" s="6">
        <f t="shared" ca="1" si="36"/>
        <v>-5.33E-2</v>
      </c>
      <c r="BS55" s="6">
        <f t="shared" ca="1" si="36"/>
        <v>-5.33E-2</v>
      </c>
      <c r="BT55" s="6">
        <f t="shared" ca="1" si="36"/>
        <v>-5.33E-2</v>
      </c>
      <c r="BU55" s="6">
        <f t="shared" ca="1" si="36"/>
        <v>-5.33E-2</v>
      </c>
      <c r="BV55" s="6">
        <f t="shared" ca="1" si="36"/>
        <v>-5.33E-2</v>
      </c>
      <c r="BW55" s="6">
        <f t="shared" ca="1" si="36"/>
        <v>-5.33E-2</v>
      </c>
      <c r="BX55" s="6">
        <f t="shared" ca="1" si="36"/>
        <v>-5.33E-2</v>
      </c>
      <c r="BY55" s="31">
        <f t="shared" ca="1" si="31"/>
        <v>-122795.39</v>
      </c>
      <c r="BZ55" s="31">
        <f t="shared" ca="1" si="31"/>
        <v>-312416.84999999998</v>
      </c>
      <c r="CA55" s="31">
        <f t="shared" ca="1" si="31"/>
        <v>-106930.42</v>
      </c>
      <c r="CB55" s="31">
        <f t="shared" ca="1" si="31"/>
        <v>-40551.71</v>
      </c>
      <c r="CC55" s="31">
        <f t="shared" ca="1" si="31"/>
        <v>-131725.91</v>
      </c>
      <c r="CD55" s="31">
        <f t="shared" ca="1" si="31"/>
        <v>-88762.19</v>
      </c>
      <c r="CE55" s="31">
        <f t="shared" ca="1" si="42"/>
        <v>-439195.01</v>
      </c>
      <c r="CF55" s="31">
        <f t="shared" ca="1" si="42"/>
        <v>-127894.21</v>
      </c>
      <c r="CG55" s="31">
        <f t="shared" ca="1" si="42"/>
        <v>-32415.96</v>
      </c>
      <c r="CH55" s="31">
        <f t="shared" ca="1" si="42"/>
        <v>0</v>
      </c>
      <c r="CI55" s="31">
        <f t="shared" ca="1" si="42"/>
        <v>0</v>
      </c>
      <c r="CJ55" s="31">
        <f t="shared" ca="1" si="42"/>
        <v>0</v>
      </c>
      <c r="CK55" s="32">
        <f t="shared" ca="1" si="39"/>
        <v>1612.7</v>
      </c>
      <c r="CL55" s="32">
        <f t="shared" ca="1" si="39"/>
        <v>4103.04</v>
      </c>
      <c r="CM55" s="32">
        <f t="shared" ca="1" si="39"/>
        <v>1404.34</v>
      </c>
      <c r="CN55" s="32">
        <f t="shared" ca="1" si="37"/>
        <v>532.57000000000005</v>
      </c>
      <c r="CO55" s="32">
        <f t="shared" ca="1" si="37"/>
        <v>1729.98</v>
      </c>
      <c r="CP55" s="32">
        <f t="shared" ca="1" si="37"/>
        <v>1165.73</v>
      </c>
      <c r="CQ55" s="32">
        <f t="shared" ca="1" si="37"/>
        <v>5768.04</v>
      </c>
      <c r="CR55" s="32">
        <f t="shared" ca="1" si="37"/>
        <v>1679.66</v>
      </c>
      <c r="CS55" s="32">
        <f t="shared" ca="1" si="37"/>
        <v>425.73</v>
      </c>
      <c r="CT55" s="32">
        <f t="shared" ca="1" si="37"/>
        <v>0</v>
      </c>
      <c r="CU55" s="32">
        <f t="shared" ca="1" si="37"/>
        <v>0</v>
      </c>
      <c r="CV55" s="32">
        <f t="shared" ca="1" si="37"/>
        <v>0</v>
      </c>
      <c r="CW55" s="31">
        <f t="shared" ca="1" si="41"/>
        <v>-154127.79</v>
      </c>
      <c r="CX55" s="31">
        <f t="shared" ca="1" si="41"/>
        <v>-392132.95999999996</v>
      </c>
      <c r="CY55" s="31">
        <f t="shared" ca="1" si="41"/>
        <v>-134214.72999999998</v>
      </c>
      <c r="CZ55" s="31">
        <f t="shared" ca="1" si="40"/>
        <v>-50594.539999999994</v>
      </c>
      <c r="DA55" s="31">
        <f t="shared" ca="1" si="40"/>
        <v>-164348.46000000002</v>
      </c>
      <c r="DB55" s="31">
        <f t="shared" ca="1" si="40"/>
        <v>-110744.57</v>
      </c>
      <c r="DC55" s="31">
        <f t="shared" ca="1" si="40"/>
        <v>-572683.92000000004</v>
      </c>
      <c r="DD55" s="31">
        <f t="shared" ca="1" si="40"/>
        <v>-166766.37</v>
      </c>
      <c r="DE55" s="31">
        <f t="shared" ca="1" si="40"/>
        <v>-42268.46</v>
      </c>
      <c r="DF55" s="31">
        <f t="shared" ca="1" si="40"/>
        <v>0</v>
      </c>
      <c r="DG55" s="31">
        <f t="shared" ca="1" si="40"/>
        <v>0</v>
      </c>
      <c r="DH55" s="31">
        <f t="shared" ca="1" si="40"/>
        <v>0</v>
      </c>
      <c r="DI55" s="32">
        <f t="shared" ca="1" si="32"/>
        <v>-7706.39</v>
      </c>
      <c r="DJ55" s="32">
        <f t="shared" ca="1" si="32"/>
        <v>-19606.650000000001</v>
      </c>
      <c r="DK55" s="32">
        <f t="shared" ca="1" si="32"/>
        <v>-6710.74</v>
      </c>
      <c r="DL55" s="32">
        <f t="shared" ca="1" si="32"/>
        <v>-2529.73</v>
      </c>
      <c r="DM55" s="32">
        <f t="shared" ca="1" si="32"/>
        <v>-8217.42</v>
      </c>
      <c r="DN55" s="32">
        <f t="shared" ca="1" si="32"/>
        <v>-5537.23</v>
      </c>
      <c r="DO55" s="32">
        <f t="shared" ca="1" si="32"/>
        <v>-28634.2</v>
      </c>
      <c r="DP55" s="32">
        <f t="shared" ca="1" si="32"/>
        <v>-8338.32</v>
      </c>
      <c r="DQ55" s="32">
        <f t="shared" ca="1" si="32"/>
        <v>-2113.42</v>
      </c>
      <c r="DR55" s="32">
        <f t="shared" ca="1" si="32"/>
        <v>0</v>
      </c>
      <c r="DS55" s="32">
        <f t="shared" ca="1" si="32"/>
        <v>0</v>
      </c>
      <c r="DT55" s="32">
        <f t="shared" ca="1" si="32"/>
        <v>0</v>
      </c>
      <c r="DU55" s="31">
        <f t="shared" ca="1" si="33"/>
        <v>-28731.66</v>
      </c>
      <c r="DV55" s="31">
        <f t="shared" ca="1" si="33"/>
        <v>-72183.42</v>
      </c>
      <c r="DW55" s="31">
        <f t="shared" ca="1" si="33"/>
        <v>-24422.97</v>
      </c>
      <c r="DX55" s="31">
        <f t="shared" ca="1" si="33"/>
        <v>-9088.49</v>
      </c>
      <c r="DY55" s="31">
        <f t="shared" ca="1" si="33"/>
        <v>-29151.05</v>
      </c>
      <c r="DZ55" s="31">
        <f t="shared" ca="1" si="33"/>
        <v>-19384.490000000002</v>
      </c>
      <c r="EA55" s="31">
        <f t="shared" ca="1" si="33"/>
        <v>-98946.93</v>
      </c>
      <c r="EB55" s="31">
        <f t="shared" ca="1" si="33"/>
        <v>-28423.99</v>
      </c>
      <c r="EC55" s="31">
        <f t="shared" ca="1" si="33"/>
        <v>-7105.6</v>
      </c>
      <c r="ED55" s="31">
        <f t="shared" ca="1" si="33"/>
        <v>0</v>
      </c>
      <c r="EE55" s="31">
        <f t="shared" ca="1" si="33"/>
        <v>0</v>
      </c>
      <c r="EF55" s="31">
        <f t="shared" ca="1" si="33"/>
        <v>0</v>
      </c>
      <c r="EG55" s="32">
        <f t="shared" ca="1" si="34"/>
        <v>-190565.84000000003</v>
      </c>
      <c r="EH55" s="32">
        <f t="shared" ca="1" si="34"/>
        <v>-483923.02999999997</v>
      </c>
      <c r="EI55" s="32">
        <f t="shared" ca="1" si="34"/>
        <v>-165348.43999999997</v>
      </c>
      <c r="EJ55" s="32">
        <f t="shared" ca="1" si="34"/>
        <v>-62212.759999999995</v>
      </c>
      <c r="EK55" s="32">
        <f t="shared" ca="1" si="34"/>
        <v>-201716.93000000002</v>
      </c>
      <c r="EL55" s="32">
        <f t="shared" ca="1" si="34"/>
        <v>-135666.29</v>
      </c>
      <c r="EM55" s="32">
        <f t="shared" ca="1" si="34"/>
        <v>-700265.05</v>
      </c>
      <c r="EN55" s="32">
        <f t="shared" ca="1" si="34"/>
        <v>-203528.68</v>
      </c>
      <c r="EO55" s="32">
        <f t="shared" ca="1" si="34"/>
        <v>-51487.479999999996</v>
      </c>
      <c r="EP55" s="32">
        <f t="shared" ca="1" si="34"/>
        <v>0</v>
      </c>
      <c r="EQ55" s="32">
        <f t="shared" ca="1" si="34"/>
        <v>0</v>
      </c>
      <c r="ER55" s="32">
        <f t="shared" ca="1" si="34"/>
        <v>0</v>
      </c>
    </row>
    <row r="56" spans="1:148" x14ac:dyDescent="0.25">
      <c r="A56" t="s">
        <v>60</v>
      </c>
      <c r="B56" s="1" t="s">
        <v>73</v>
      </c>
      <c r="C56" t="str">
        <f t="shared" ca="1" si="1"/>
        <v>EC04</v>
      </c>
      <c r="D56" t="str">
        <f t="shared" ca="1" si="2"/>
        <v>Foster Creek Industrial System</v>
      </c>
      <c r="E56" s="51">
        <v>23118.7896</v>
      </c>
      <c r="F56" s="51">
        <v>22292.9424</v>
      </c>
      <c r="G56" s="51">
        <v>22529.061099999999</v>
      </c>
      <c r="H56" s="51">
        <v>19257.133699999998</v>
      </c>
      <c r="I56" s="51">
        <v>17632.095799999999</v>
      </c>
      <c r="J56" s="51">
        <v>10527.939399999999</v>
      </c>
      <c r="K56" s="51">
        <v>1145.865</v>
      </c>
      <c r="L56" s="51">
        <v>9256.1543000000001</v>
      </c>
      <c r="M56" s="51">
        <v>14322.054099999999</v>
      </c>
      <c r="N56" s="51">
        <v>13780.5211</v>
      </c>
      <c r="O56" s="51">
        <v>13859.7772</v>
      </c>
      <c r="P56" s="51">
        <v>14824.082700000001</v>
      </c>
      <c r="Q56" s="32">
        <v>1119372.77</v>
      </c>
      <c r="R56" s="32">
        <v>2247863.16</v>
      </c>
      <c r="S56" s="32">
        <v>1004681.4</v>
      </c>
      <c r="T56" s="32">
        <v>590605.64</v>
      </c>
      <c r="U56" s="32">
        <v>864427</v>
      </c>
      <c r="V56" s="32">
        <v>468497.44</v>
      </c>
      <c r="W56" s="32">
        <v>63128.7</v>
      </c>
      <c r="X56" s="32">
        <v>419987.98</v>
      </c>
      <c r="Y56" s="32">
        <v>347211.64</v>
      </c>
      <c r="Z56" s="32">
        <v>367005.75</v>
      </c>
      <c r="AA56" s="32">
        <v>427380.9</v>
      </c>
      <c r="AB56" s="32">
        <v>393145.95</v>
      </c>
      <c r="AC56" s="2">
        <v>2.67</v>
      </c>
      <c r="AD56" s="2">
        <v>2.67</v>
      </c>
      <c r="AE56" s="2">
        <v>2.67</v>
      </c>
      <c r="AF56" s="2">
        <v>2.67</v>
      </c>
      <c r="AG56" s="2">
        <v>2.67</v>
      </c>
      <c r="AH56" s="2">
        <v>2.06</v>
      </c>
      <c r="AI56" s="2">
        <v>2.06</v>
      </c>
      <c r="AJ56" s="2">
        <v>2.06</v>
      </c>
      <c r="AK56" s="2">
        <v>2.06</v>
      </c>
      <c r="AL56" s="2">
        <v>2.06</v>
      </c>
      <c r="AM56" s="2">
        <v>2.06</v>
      </c>
      <c r="AN56" s="2">
        <v>2.06</v>
      </c>
      <c r="AO56" s="33">
        <v>29887.25</v>
      </c>
      <c r="AP56" s="33">
        <v>60017.95</v>
      </c>
      <c r="AQ56" s="33">
        <v>26824.99</v>
      </c>
      <c r="AR56" s="33">
        <v>15769.17</v>
      </c>
      <c r="AS56" s="33">
        <v>23080.2</v>
      </c>
      <c r="AT56" s="33">
        <v>9651.0499999999993</v>
      </c>
      <c r="AU56" s="33">
        <v>1300.45</v>
      </c>
      <c r="AV56" s="33">
        <v>8651.75</v>
      </c>
      <c r="AW56" s="33">
        <v>7152.56</v>
      </c>
      <c r="AX56" s="33">
        <v>7560.32</v>
      </c>
      <c r="AY56" s="33">
        <v>8804.0499999999993</v>
      </c>
      <c r="AZ56" s="33">
        <v>8098.81</v>
      </c>
      <c r="BA56" s="31">
        <f t="shared" si="38"/>
        <v>-1231.31</v>
      </c>
      <c r="BB56" s="31">
        <f t="shared" si="38"/>
        <v>-2472.65</v>
      </c>
      <c r="BC56" s="31">
        <f t="shared" si="38"/>
        <v>-1105.1500000000001</v>
      </c>
      <c r="BD56" s="31">
        <f t="shared" si="35"/>
        <v>-885.91</v>
      </c>
      <c r="BE56" s="31">
        <f t="shared" si="35"/>
        <v>-1296.6400000000001</v>
      </c>
      <c r="BF56" s="31">
        <f t="shared" si="35"/>
        <v>-702.75</v>
      </c>
      <c r="BG56" s="31">
        <f t="shared" si="35"/>
        <v>94.69</v>
      </c>
      <c r="BH56" s="31">
        <f t="shared" si="35"/>
        <v>629.98</v>
      </c>
      <c r="BI56" s="31">
        <f t="shared" si="35"/>
        <v>520.82000000000005</v>
      </c>
      <c r="BJ56" s="31">
        <f t="shared" si="35"/>
        <v>2458.94</v>
      </c>
      <c r="BK56" s="31">
        <f t="shared" si="35"/>
        <v>2863.45</v>
      </c>
      <c r="BL56" s="31">
        <f t="shared" si="35"/>
        <v>2634.08</v>
      </c>
      <c r="BM56" s="6">
        <f t="shared" ca="1" si="36"/>
        <v>3.6299999999999999E-2</v>
      </c>
      <c r="BN56" s="6">
        <f t="shared" ca="1" si="36"/>
        <v>3.6299999999999999E-2</v>
      </c>
      <c r="BO56" s="6">
        <f t="shared" ca="1" si="36"/>
        <v>3.6299999999999999E-2</v>
      </c>
      <c r="BP56" s="6">
        <f t="shared" ca="1" si="36"/>
        <v>3.6299999999999999E-2</v>
      </c>
      <c r="BQ56" s="6">
        <f t="shared" ca="1" si="36"/>
        <v>3.6299999999999999E-2</v>
      </c>
      <c r="BR56" s="6">
        <f t="shared" ca="1" si="36"/>
        <v>3.6299999999999999E-2</v>
      </c>
      <c r="BS56" s="6">
        <f t="shared" ca="1" si="36"/>
        <v>3.6299999999999999E-2</v>
      </c>
      <c r="BT56" s="6">
        <f t="shared" ca="1" si="36"/>
        <v>3.6299999999999999E-2</v>
      </c>
      <c r="BU56" s="6">
        <f t="shared" ca="1" si="36"/>
        <v>3.6299999999999999E-2</v>
      </c>
      <c r="BV56" s="6">
        <f t="shared" ca="1" si="36"/>
        <v>3.6299999999999999E-2</v>
      </c>
      <c r="BW56" s="6">
        <f t="shared" ca="1" si="36"/>
        <v>3.6299999999999999E-2</v>
      </c>
      <c r="BX56" s="6">
        <f t="shared" ca="1" si="36"/>
        <v>3.6299999999999999E-2</v>
      </c>
      <c r="BY56" s="31">
        <f t="shared" ca="1" si="31"/>
        <v>40633.230000000003</v>
      </c>
      <c r="BZ56" s="31">
        <f t="shared" ca="1" si="31"/>
        <v>81597.429999999993</v>
      </c>
      <c r="CA56" s="31">
        <f t="shared" ca="1" si="31"/>
        <v>36469.93</v>
      </c>
      <c r="CB56" s="31">
        <f t="shared" ca="1" si="31"/>
        <v>21438.98</v>
      </c>
      <c r="CC56" s="31">
        <f t="shared" ca="1" si="31"/>
        <v>31378.7</v>
      </c>
      <c r="CD56" s="31">
        <f t="shared" ca="1" si="31"/>
        <v>17006.46</v>
      </c>
      <c r="CE56" s="31">
        <f t="shared" ca="1" si="42"/>
        <v>2291.5700000000002</v>
      </c>
      <c r="CF56" s="31">
        <f t="shared" ca="1" si="42"/>
        <v>15245.56</v>
      </c>
      <c r="CG56" s="31">
        <f t="shared" ca="1" si="42"/>
        <v>12603.78</v>
      </c>
      <c r="CH56" s="31">
        <f t="shared" ca="1" si="42"/>
        <v>13322.31</v>
      </c>
      <c r="CI56" s="31">
        <f t="shared" ca="1" si="42"/>
        <v>15513.93</v>
      </c>
      <c r="CJ56" s="31">
        <f t="shared" ca="1" si="42"/>
        <v>14271.2</v>
      </c>
      <c r="CK56" s="32">
        <f t="shared" ca="1" si="39"/>
        <v>783.56</v>
      </c>
      <c r="CL56" s="32">
        <f t="shared" ca="1" si="39"/>
        <v>1573.5</v>
      </c>
      <c r="CM56" s="32">
        <f t="shared" ca="1" si="39"/>
        <v>703.28</v>
      </c>
      <c r="CN56" s="32">
        <f t="shared" ca="1" si="37"/>
        <v>413.42</v>
      </c>
      <c r="CO56" s="32">
        <f t="shared" ca="1" si="37"/>
        <v>605.1</v>
      </c>
      <c r="CP56" s="32">
        <f t="shared" ca="1" si="37"/>
        <v>327.95</v>
      </c>
      <c r="CQ56" s="32">
        <f t="shared" ca="1" si="37"/>
        <v>44.19</v>
      </c>
      <c r="CR56" s="32">
        <f t="shared" ca="1" si="37"/>
        <v>293.99</v>
      </c>
      <c r="CS56" s="32">
        <f t="shared" ca="1" si="37"/>
        <v>243.05</v>
      </c>
      <c r="CT56" s="32">
        <f t="shared" ca="1" si="37"/>
        <v>256.89999999999998</v>
      </c>
      <c r="CU56" s="32">
        <f t="shared" ca="1" si="37"/>
        <v>299.17</v>
      </c>
      <c r="CV56" s="32">
        <f t="shared" ca="1" si="37"/>
        <v>275.2</v>
      </c>
      <c r="CW56" s="31">
        <f t="shared" ca="1" si="41"/>
        <v>12760.85</v>
      </c>
      <c r="CX56" s="31">
        <f t="shared" ca="1" si="41"/>
        <v>25625.629999999997</v>
      </c>
      <c r="CY56" s="31">
        <f t="shared" ca="1" si="41"/>
        <v>11453.369999999997</v>
      </c>
      <c r="CZ56" s="31">
        <f t="shared" ca="1" si="40"/>
        <v>6969.1399999999976</v>
      </c>
      <c r="DA56" s="31">
        <f t="shared" ca="1" si="40"/>
        <v>10200.239999999998</v>
      </c>
      <c r="DB56" s="31">
        <f t="shared" ca="1" si="40"/>
        <v>8386.11</v>
      </c>
      <c r="DC56" s="31">
        <f t="shared" ca="1" si="40"/>
        <v>940.62000000000012</v>
      </c>
      <c r="DD56" s="31">
        <f t="shared" ca="1" si="40"/>
        <v>6257.82</v>
      </c>
      <c r="DE56" s="31">
        <f t="shared" ca="1" si="40"/>
        <v>5173.45</v>
      </c>
      <c r="DF56" s="31">
        <f t="shared" ca="1" si="40"/>
        <v>3559.9499999999994</v>
      </c>
      <c r="DG56" s="31">
        <f t="shared" ca="1" si="40"/>
        <v>4145.6000000000013</v>
      </c>
      <c r="DH56" s="31">
        <f t="shared" ca="1" si="40"/>
        <v>3813.5100000000011</v>
      </c>
      <c r="DI56" s="32">
        <f t="shared" ca="1" si="32"/>
        <v>638.04</v>
      </c>
      <c r="DJ56" s="32">
        <f t="shared" ca="1" si="32"/>
        <v>1281.28</v>
      </c>
      <c r="DK56" s="32">
        <f t="shared" ca="1" si="32"/>
        <v>572.66999999999996</v>
      </c>
      <c r="DL56" s="32">
        <f t="shared" ca="1" si="32"/>
        <v>348.46</v>
      </c>
      <c r="DM56" s="32">
        <f t="shared" ca="1" si="32"/>
        <v>510.01</v>
      </c>
      <c r="DN56" s="32">
        <f t="shared" ca="1" si="32"/>
        <v>419.31</v>
      </c>
      <c r="DO56" s="32">
        <f t="shared" ca="1" si="32"/>
        <v>47.03</v>
      </c>
      <c r="DP56" s="32">
        <f t="shared" ca="1" si="32"/>
        <v>312.89</v>
      </c>
      <c r="DQ56" s="32">
        <f t="shared" ca="1" si="32"/>
        <v>258.67</v>
      </c>
      <c r="DR56" s="32">
        <f t="shared" ca="1" si="32"/>
        <v>178</v>
      </c>
      <c r="DS56" s="32">
        <f t="shared" ca="1" si="32"/>
        <v>207.28</v>
      </c>
      <c r="DT56" s="32">
        <f t="shared" ca="1" si="32"/>
        <v>190.68</v>
      </c>
      <c r="DU56" s="31">
        <f t="shared" ca="1" si="33"/>
        <v>2378.81</v>
      </c>
      <c r="DV56" s="31">
        <f t="shared" ca="1" si="33"/>
        <v>4717.1400000000003</v>
      </c>
      <c r="DW56" s="31">
        <f t="shared" ca="1" si="33"/>
        <v>2084.16</v>
      </c>
      <c r="DX56" s="31">
        <f t="shared" ca="1" si="33"/>
        <v>1251.8900000000001</v>
      </c>
      <c r="DY56" s="31">
        <f t="shared" ca="1" si="33"/>
        <v>1809.25</v>
      </c>
      <c r="DZ56" s="31">
        <f t="shared" ca="1" si="33"/>
        <v>1467.89</v>
      </c>
      <c r="EA56" s="31">
        <f t="shared" ca="1" si="33"/>
        <v>162.52000000000001</v>
      </c>
      <c r="EB56" s="31">
        <f t="shared" ca="1" si="33"/>
        <v>1066.5999999999999</v>
      </c>
      <c r="EC56" s="31">
        <f t="shared" ca="1" si="33"/>
        <v>869.69</v>
      </c>
      <c r="ED56" s="31">
        <f t="shared" ca="1" si="33"/>
        <v>590.4</v>
      </c>
      <c r="EE56" s="31">
        <f t="shared" ca="1" si="33"/>
        <v>677.85</v>
      </c>
      <c r="EF56" s="31">
        <f t="shared" ca="1" si="33"/>
        <v>614.92999999999995</v>
      </c>
      <c r="EG56" s="32">
        <f t="shared" ca="1" si="34"/>
        <v>15777.699999999999</v>
      </c>
      <c r="EH56" s="32">
        <f t="shared" ca="1" si="34"/>
        <v>31624.049999999996</v>
      </c>
      <c r="EI56" s="32">
        <f t="shared" ca="1" si="34"/>
        <v>14110.199999999997</v>
      </c>
      <c r="EJ56" s="32">
        <f t="shared" ca="1" si="34"/>
        <v>8569.489999999998</v>
      </c>
      <c r="EK56" s="32">
        <f t="shared" ca="1" si="34"/>
        <v>12519.499999999998</v>
      </c>
      <c r="EL56" s="32">
        <f t="shared" ca="1" si="34"/>
        <v>10273.31</v>
      </c>
      <c r="EM56" s="32">
        <f t="shared" ca="1" si="34"/>
        <v>1150.17</v>
      </c>
      <c r="EN56" s="32">
        <f t="shared" ca="1" si="34"/>
        <v>7637.3099999999995</v>
      </c>
      <c r="EO56" s="32">
        <f t="shared" ca="1" si="34"/>
        <v>6301.8099999999995</v>
      </c>
      <c r="EP56" s="32">
        <f t="shared" ca="1" si="34"/>
        <v>4328.3499999999995</v>
      </c>
      <c r="EQ56" s="32">
        <f t="shared" ca="1" si="34"/>
        <v>5030.7300000000014</v>
      </c>
      <c r="ER56" s="32">
        <f t="shared" ca="1" si="34"/>
        <v>4619.1200000000008</v>
      </c>
    </row>
    <row r="57" spans="1:148" x14ac:dyDescent="0.25">
      <c r="A57" t="s">
        <v>477</v>
      </c>
      <c r="B57" s="1" t="s">
        <v>74</v>
      </c>
      <c r="C57" t="str">
        <f t="shared" ca="1" si="1"/>
        <v>BCHIMP</v>
      </c>
      <c r="D57" t="str">
        <f t="shared" ca="1" si="2"/>
        <v>Alberta-BC Intertie - Import</v>
      </c>
      <c r="E57" s="51">
        <v>75</v>
      </c>
      <c r="F57" s="51">
        <v>175</v>
      </c>
      <c r="G57" s="51">
        <v>6032</v>
      </c>
      <c r="H57" s="51">
        <v>4455</v>
      </c>
      <c r="I57" s="51">
        <v>174</v>
      </c>
      <c r="J57" s="51">
        <v>692</v>
      </c>
      <c r="K57" s="51">
        <v>4617</v>
      </c>
      <c r="L57" s="51">
        <v>520</v>
      </c>
      <c r="M57" s="51">
        <v>1178</v>
      </c>
      <c r="N57" s="51">
        <v>396</v>
      </c>
      <c r="O57" s="51">
        <v>1086</v>
      </c>
      <c r="P57" s="51">
        <v>731</v>
      </c>
      <c r="Q57" s="32">
        <v>4364.8500000000004</v>
      </c>
      <c r="R57" s="32">
        <v>14432</v>
      </c>
      <c r="S57" s="32">
        <v>215449.60000000001</v>
      </c>
      <c r="T57" s="32">
        <v>153129.69</v>
      </c>
      <c r="U57" s="32">
        <v>4917.1899999999996</v>
      </c>
      <c r="V57" s="32">
        <v>26078.52</v>
      </c>
      <c r="W57" s="32">
        <v>220124.93</v>
      </c>
      <c r="X57" s="32">
        <v>19845.55</v>
      </c>
      <c r="Y57" s="32">
        <v>49229.68</v>
      </c>
      <c r="Z57" s="32">
        <v>16593.04</v>
      </c>
      <c r="AA57" s="32">
        <v>40108.93</v>
      </c>
      <c r="AB57" s="32">
        <v>28494.2</v>
      </c>
      <c r="AC57" s="2">
        <v>2.0499999999999998</v>
      </c>
      <c r="AD57" s="2">
        <v>2.0499999999999998</v>
      </c>
      <c r="AE57" s="2">
        <v>2.0499999999999998</v>
      </c>
      <c r="AF57" s="2">
        <v>2.0499999999999998</v>
      </c>
      <c r="AG57" s="2">
        <v>2.0499999999999998</v>
      </c>
      <c r="AH57" s="2">
        <v>2.0499999999999998</v>
      </c>
      <c r="AI57" s="2">
        <v>2.0499999999999998</v>
      </c>
      <c r="AJ57" s="2">
        <v>2.0499999999999998</v>
      </c>
      <c r="AK57" s="2">
        <v>2.0499999999999998</v>
      </c>
      <c r="AL57" s="2">
        <v>2.0499999999999998</v>
      </c>
      <c r="AM57" s="2">
        <v>2.0499999999999998</v>
      </c>
      <c r="AN57" s="2">
        <v>2.0499999999999998</v>
      </c>
      <c r="AO57" s="33">
        <v>89.48</v>
      </c>
      <c r="AP57" s="33">
        <v>295.86</v>
      </c>
      <c r="AQ57" s="33">
        <v>4416.72</v>
      </c>
      <c r="AR57" s="33">
        <v>3139.16</v>
      </c>
      <c r="AS57" s="33">
        <v>100.8</v>
      </c>
      <c r="AT57" s="33">
        <v>534.61</v>
      </c>
      <c r="AU57" s="33">
        <v>4512.5600000000004</v>
      </c>
      <c r="AV57" s="33">
        <v>406.83</v>
      </c>
      <c r="AW57" s="33">
        <v>1009.21</v>
      </c>
      <c r="AX57" s="33">
        <v>340.16</v>
      </c>
      <c r="AY57" s="33">
        <v>822.23</v>
      </c>
      <c r="AZ57" s="33">
        <v>584.13</v>
      </c>
      <c r="BA57" s="31">
        <f t="shared" si="38"/>
        <v>-4.8</v>
      </c>
      <c r="BB57" s="31">
        <f t="shared" si="38"/>
        <v>-15.88</v>
      </c>
      <c r="BC57" s="31">
        <f t="shared" si="38"/>
        <v>-236.99</v>
      </c>
      <c r="BD57" s="31">
        <f t="shared" si="35"/>
        <v>-229.69</v>
      </c>
      <c r="BE57" s="31">
        <f t="shared" si="35"/>
        <v>-7.38</v>
      </c>
      <c r="BF57" s="31">
        <f t="shared" si="35"/>
        <v>-39.119999999999997</v>
      </c>
      <c r="BG57" s="31">
        <f t="shared" si="35"/>
        <v>330.19</v>
      </c>
      <c r="BH57" s="31">
        <f t="shared" si="35"/>
        <v>29.77</v>
      </c>
      <c r="BI57" s="31">
        <f t="shared" si="35"/>
        <v>73.84</v>
      </c>
      <c r="BJ57" s="31">
        <f t="shared" si="35"/>
        <v>111.17</v>
      </c>
      <c r="BK57" s="31">
        <f t="shared" si="35"/>
        <v>268.73</v>
      </c>
      <c r="BL57" s="31">
        <f t="shared" si="35"/>
        <v>190.91</v>
      </c>
      <c r="BM57" s="6">
        <f t="shared" ca="1" si="36"/>
        <v>-1.8700000000000001E-2</v>
      </c>
      <c r="BN57" s="6">
        <f t="shared" ca="1" si="36"/>
        <v>-1.8700000000000001E-2</v>
      </c>
      <c r="BO57" s="6">
        <f t="shared" ca="1" si="36"/>
        <v>-1.8700000000000001E-2</v>
      </c>
      <c r="BP57" s="6">
        <f t="shared" ca="1" si="36"/>
        <v>-1.8700000000000001E-2</v>
      </c>
      <c r="BQ57" s="6">
        <f t="shared" ca="1" si="36"/>
        <v>-1.8700000000000001E-2</v>
      </c>
      <c r="BR57" s="6">
        <f t="shared" ca="1" si="36"/>
        <v>-1.8700000000000001E-2</v>
      </c>
      <c r="BS57" s="6">
        <f t="shared" ca="1" si="36"/>
        <v>-1.8700000000000001E-2</v>
      </c>
      <c r="BT57" s="6">
        <f t="shared" ca="1" si="36"/>
        <v>-1.8700000000000001E-2</v>
      </c>
      <c r="BU57" s="6">
        <f t="shared" ca="1" si="36"/>
        <v>-1.8700000000000001E-2</v>
      </c>
      <c r="BV57" s="6">
        <f t="shared" ca="1" si="36"/>
        <v>-1.8700000000000001E-2</v>
      </c>
      <c r="BW57" s="6">
        <f t="shared" ca="1" si="36"/>
        <v>-1.8700000000000001E-2</v>
      </c>
      <c r="BX57" s="6">
        <f t="shared" ca="1" si="36"/>
        <v>-1.8700000000000001E-2</v>
      </c>
      <c r="BY57" s="31">
        <f t="shared" ca="1" si="31"/>
        <v>-81.62</v>
      </c>
      <c r="BZ57" s="31">
        <f t="shared" ca="1" si="31"/>
        <v>-269.88</v>
      </c>
      <c r="CA57" s="31">
        <f t="shared" ca="1" si="31"/>
        <v>-4028.91</v>
      </c>
      <c r="CB57" s="31">
        <f t="shared" ca="1" si="31"/>
        <v>-2863.53</v>
      </c>
      <c r="CC57" s="31">
        <f t="shared" ca="1" si="31"/>
        <v>-91.95</v>
      </c>
      <c r="CD57" s="31">
        <f t="shared" ca="1" si="31"/>
        <v>-487.67</v>
      </c>
      <c r="CE57" s="31">
        <f t="shared" ca="1" si="42"/>
        <v>-4116.34</v>
      </c>
      <c r="CF57" s="31">
        <f t="shared" ca="1" si="42"/>
        <v>-371.11</v>
      </c>
      <c r="CG57" s="31">
        <f t="shared" ca="1" si="42"/>
        <v>-920.6</v>
      </c>
      <c r="CH57" s="31">
        <f t="shared" ca="1" si="42"/>
        <v>-310.29000000000002</v>
      </c>
      <c r="CI57" s="31">
        <f t="shared" ca="1" si="42"/>
        <v>-750.04</v>
      </c>
      <c r="CJ57" s="31">
        <f t="shared" ca="1" si="42"/>
        <v>-532.84</v>
      </c>
      <c r="CK57" s="32">
        <f t="shared" ca="1" si="39"/>
        <v>3.06</v>
      </c>
      <c r="CL57" s="32">
        <f t="shared" ca="1" si="39"/>
        <v>10.1</v>
      </c>
      <c r="CM57" s="32">
        <f t="shared" ca="1" si="39"/>
        <v>150.81</v>
      </c>
      <c r="CN57" s="32">
        <f t="shared" ca="1" si="37"/>
        <v>107.19</v>
      </c>
      <c r="CO57" s="32">
        <f t="shared" ca="1" si="37"/>
        <v>3.44</v>
      </c>
      <c r="CP57" s="32">
        <f t="shared" ca="1" si="37"/>
        <v>18.25</v>
      </c>
      <c r="CQ57" s="32">
        <f t="shared" ca="1" si="37"/>
        <v>154.09</v>
      </c>
      <c r="CR57" s="32">
        <f t="shared" ca="1" si="37"/>
        <v>13.89</v>
      </c>
      <c r="CS57" s="32">
        <f t="shared" ca="1" si="37"/>
        <v>34.46</v>
      </c>
      <c r="CT57" s="32">
        <f t="shared" ca="1" si="37"/>
        <v>11.62</v>
      </c>
      <c r="CU57" s="32">
        <f t="shared" ca="1" si="37"/>
        <v>28.08</v>
      </c>
      <c r="CV57" s="32">
        <f t="shared" ca="1" si="37"/>
        <v>19.95</v>
      </c>
      <c r="CW57" s="31">
        <f t="shared" ca="1" si="41"/>
        <v>-163.24</v>
      </c>
      <c r="CX57" s="31">
        <f t="shared" ca="1" si="41"/>
        <v>-539.76</v>
      </c>
      <c r="CY57" s="31">
        <f t="shared" ca="1" si="41"/>
        <v>-8057.83</v>
      </c>
      <c r="CZ57" s="31">
        <f t="shared" ca="1" si="40"/>
        <v>-5665.81</v>
      </c>
      <c r="DA57" s="31">
        <f t="shared" ca="1" si="40"/>
        <v>-181.93</v>
      </c>
      <c r="DB57" s="31">
        <f t="shared" ca="1" si="40"/>
        <v>-964.91</v>
      </c>
      <c r="DC57" s="31">
        <f t="shared" ca="1" si="40"/>
        <v>-8805.0000000000018</v>
      </c>
      <c r="DD57" s="31">
        <f t="shared" ca="1" si="40"/>
        <v>-793.81999999999994</v>
      </c>
      <c r="DE57" s="31">
        <f t="shared" ca="1" si="40"/>
        <v>-1969.1899999999998</v>
      </c>
      <c r="DF57" s="31">
        <f t="shared" ca="1" si="40"/>
        <v>-750</v>
      </c>
      <c r="DG57" s="31">
        <f t="shared" ca="1" si="40"/>
        <v>-1812.92</v>
      </c>
      <c r="DH57" s="31">
        <f t="shared" ca="1" si="40"/>
        <v>-1287.93</v>
      </c>
      <c r="DI57" s="32">
        <f t="shared" ca="1" si="32"/>
        <v>-8.16</v>
      </c>
      <c r="DJ57" s="32">
        <f t="shared" ca="1" si="32"/>
        <v>-26.99</v>
      </c>
      <c r="DK57" s="32">
        <f t="shared" ca="1" si="32"/>
        <v>-402.89</v>
      </c>
      <c r="DL57" s="32">
        <f t="shared" ca="1" si="32"/>
        <v>-283.29000000000002</v>
      </c>
      <c r="DM57" s="32">
        <f t="shared" ca="1" si="32"/>
        <v>-9.1</v>
      </c>
      <c r="DN57" s="32">
        <f t="shared" ca="1" si="32"/>
        <v>-48.25</v>
      </c>
      <c r="DO57" s="32">
        <f t="shared" ca="1" si="32"/>
        <v>-440.25</v>
      </c>
      <c r="DP57" s="32">
        <f t="shared" ca="1" si="32"/>
        <v>-39.69</v>
      </c>
      <c r="DQ57" s="32">
        <f t="shared" ca="1" si="32"/>
        <v>-98.46</v>
      </c>
      <c r="DR57" s="32">
        <f t="shared" ca="1" si="32"/>
        <v>-37.5</v>
      </c>
      <c r="DS57" s="32">
        <f t="shared" ca="1" si="32"/>
        <v>-90.65</v>
      </c>
      <c r="DT57" s="32">
        <f t="shared" ca="1" si="32"/>
        <v>-64.400000000000006</v>
      </c>
      <c r="DU57" s="31">
        <f t="shared" ca="1" si="33"/>
        <v>-30.43</v>
      </c>
      <c r="DV57" s="31">
        <f t="shared" ca="1" si="33"/>
        <v>-99.36</v>
      </c>
      <c r="DW57" s="31">
        <f t="shared" ca="1" si="33"/>
        <v>-1466.28</v>
      </c>
      <c r="DX57" s="31">
        <f t="shared" ca="1" si="33"/>
        <v>-1017.77</v>
      </c>
      <c r="DY57" s="31">
        <f t="shared" ca="1" si="33"/>
        <v>-32.270000000000003</v>
      </c>
      <c r="DZ57" s="31">
        <f t="shared" ca="1" si="33"/>
        <v>-168.9</v>
      </c>
      <c r="EA57" s="31">
        <f t="shared" ca="1" si="33"/>
        <v>-1521.31</v>
      </c>
      <c r="EB57" s="31">
        <f t="shared" ca="1" si="33"/>
        <v>-135.30000000000001</v>
      </c>
      <c r="EC57" s="31">
        <f t="shared" ca="1" si="33"/>
        <v>-331.03</v>
      </c>
      <c r="ED57" s="31">
        <f t="shared" ca="1" si="33"/>
        <v>-124.38</v>
      </c>
      <c r="EE57" s="31">
        <f t="shared" ca="1" si="33"/>
        <v>-296.43</v>
      </c>
      <c r="EF57" s="31">
        <f t="shared" ca="1" si="33"/>
        <v>-207.68</v>
      </c>
      <c r="EG57" s="32">
        <f t="shared" ca="1" si="34"/>
        <v>-201.83</v>
      </c>
      <c r="EH57" s="32">
        <f t="shared" ca="1" si="34"/>
        <v>-666.11</v>
      </c>
      <c r="EI57" s="32">
        <f t="shared" ca="1" si="34"/>
        <v>-9927</v>
      </c>
      <c r="EJ57" s="32">
        <f t="shared" ca="1" si="34"/>
        <v>-6966.8700000000008</v>
      </c>
      <c r="EK57" s="32">
        <f t="shared" ca="1" si="34"/>
        <v>-223.3</v>
      </c>
      <c r="EL57" s="32">
        <f t="shared" ca="1" si="34"/>
        <v>-1182.06</v>
      </c>
      <c r="EM57" s="32">
        <f t="shared" ca="1" si="34"/>
        <v>-10766.560000000001</v>
      </c>
      <c r="EN57" s="32">
        <f t="shared" ca="1" si="34"/>
        <v>-968.81</v>
      </c>
      <c r="EO57" s="32">
        <f t="shared" ca="1" si="34"/>
        <v>-2398.6799999999994</v>
      </c>
      <c r="EP57" s="32">
        <f t="shared" ca="1" si="34"/>
        <v>-911.88</v>
      </c>
      <c r="EQ57" s="32">
        <f t="shared" ca="1" si="34"/>
        <v>-2200</v>
      </c>
      <c r="ER57" s="32">
        <f t="shared" ca="1" si="34"/>
        <v>-1560.0100000000002</v>
      </c>
    </row>
    <row r="58" spans="1:148" x14ac:dyDescent="0.25">
      <c r="A58" t="s">
        <v>478</v>
      </c>
      <c r="B58" s="1" t="s">
        <v>66</v>
      </c>
      <c r="C58" t="str">
        <f t="shared" ca="1" si="1"/>
        <v>BCHIMP</v>
      </c>
      <c r="D58" t="str">
        <f t="shared" ca="1" si="2"/>
        <v>Alberta-BC Intertie - Import</v>
      </c>
      <c r="E58" s="51">
        <v>22198</v>
      </c>
      <c r="F58" s="51">
        <v>20221</v>
      </c>
      <c r="G58" s="51">
        <v>22473</v>
      </c>
      <c r="H58" s="51">
        <v>17656</v>
      </c>
      <c r="I58" s="51">
        <v>20972</v>
      </c>
      <c r="J58" s="51">
        <v>20357</v>
      </c>
      <c r="K58" s="51">
        <v>22103</v>
      </c>
      <c r="L58" s="51">
        <v>21708</v>
      </c>
      <c r="M58" s="51">
        <v>9581</v>
      </c>
      <c r="N58" s="51">
        <v>16952</v>
      </c>
      <c r="O58" s="51">
        <v>20097</v>
      </c>
      <c r="P58" s="51">
        <v>22320</v>
      </c>
      <c r="Q58" s="32">
        <v>1339799.1000000001</v>
      </c>
      <c r="R58" s="32">
        <v>3437592.16</v>
      </c>
      <c r="S58" s="32">
        <v>1433194.72</v>
      </c>
      <c r="T58" s="32">
        <v>628144.62</v>
      </c>
      <c r="U58" s="32">
        <v>874252.93</v>
      </c>
      <c r="V58" s="32">
        <v>1258550.48</v>
      </c>
      <c r="W58" s="32">
        <v>6203738.8200000003</v>
      </c>
      <c r="X58" s="32">
        <v>1485337.45</v>
      </c>
      <c r="Y58" s="32">
        <v>346335.83</v>
      </c>
      <c r="Z58" s="32">
        <v>479441.25</v>
      </c>
      <c r="AA58" s="32">
        <v>899787.47</v>
      </c>
      <c r="AB58" s="32">
        <v>729282.94</v>
      </c>
      <c r="AC58" s="2">
        <v>2.0499999999999998</v>
      </c>
      <c r="AD58" s="2">
        <v>2.0499999999999998</v>
      </c>
      <c r="AE58" s="2">
        <v>2.0499999999999998</v>
      </c>
      <c r="AF58" s="2">
        <v>2.0499999999999998</v>
      </c>
      <c r="AG58" s="2">
        <v>2.0499999999999998</v>
      </c>
      <c r="AH58" s="2">
        <v>2.0499999999999998</v>
      </c>
      <c r="AI58" s="2">
        <v>2.0499999999999998</v>
      </c>
      <c r="AJ58" s="2">
        <v>2.0499999999999998</v>
      </c>
      <c r="AK58" s="2">
        <v>2.0499999999999998</v>
      </c>
      <c r="AL58" s="2">
        <v>2.0499999999999998</v>
      </c>
      <c r="AM58" s="2">
        <v>2.0499999999999998</v>
      </c>
      <c r="AN58" s="2">
        <v>2.0499999999999998</v>
      </c>
      <c r="AO58" s="33">
        <v>27465.88</v>
      </c>
      <c r="AP58" s="33">
        <v>70470.64</v>
      </c>
      <c r="AQ58" s="33">
        <v>29380.49</v>
      </c>
      <c r="AR58" s="33">
        <v>12876.96</v>
      </c>
      <c r="AS58" s="33">
        <v>17922.189999999999</v>
      </c>
      <c r="AT58" s="33">
        <v>25800.28</v>
      </c>
      <c r="AU58" s="33">
        <v>127176.65</v>
      </c>
      <c r="AV58" s="33">
        <v>30449.42</v>
      </c>
      <c r="AW58" s="33">
        <v>7099.88</v>
      </c>
      <c r="AX58" s="33">
        <v>9828.5499999999993</v>
      </c>
      <c r="AY58" s="33">
        <v>18445.64</v>
      </c>
      <c r="AZ58" s="33">
        <v>14950.3</v>
      </c>
      <c r="BA58" s="31">
        <f t="shared" si="38"/>
        <v>-1473.78</v>
      </c>
      <c r="BB58" s="31">
        <f t="shared" si="38"/>
        <v>-3781.35</v>
      </c>
      <c r="BC58" s="31">
        <f t="shared" si="38"/>
        <v>-1576.51</v>
      </c>
      <c r="BD58" s="31">
        <f t="shared" si="35"/>
        <v>-942.22</v>
      </c>
      <c r="BE58" s="31">
        <f t="shared" si="35"/>
        <v>-1311.38</v>
      </c>
      <c r="BF58" s="31">
        <f t="shared" si="35"/>
        <v>-1887.83</v>
      </c>
      <c r="BG58" s="31">
        <f t="shared" si="35"/>
        <v>9305.61</v>
      </c>
      <c r="BH58" s="31">
        <f t="shared" si="35"/>
        <v>2228.0100000000002</v>
      </c>
      <c r="BI58" s="31">
        <f t="shared" si="35"/>
        <v>519.5</v>
      </c>
      <c r="BJ58" s="31">
        <f t="shared" si="35"/>
        <v>3212.26</v>
      </c>
      <c r="BK58" s="31">
        <f t="shared" si="35"/>
        <v>6028.58</v>
      </c>
      <c r="BL58" s="31">
        <f t="shared" si="35"/>
        <v>4886.2</v>
      </c>
      <c r="BM58" s="6">
        <f t="shared" ca="1" si="36"/>
        <v>-1.8700000000000001E-2</v>
      </c>
      <c r="BN58" s="6">
        <f t="shared" ca="1" si="36"/>
        <v>-1.8700000000000001E-2</v>
      </c>
      <c r="BO58" s="6">
        <f t="shared" ca="1" si="36"/>
        <v>-1.8700000000000001E-2</v>
      </c>
      <c r="BP58" s="6">
        <f t="shared" ca="1" si="36"/>
        <v>-1.8700000000000001E-2</v>
      </c>
      <c r="BQ58" s="6">
        <f t="shared" ca="1" si="36"/>
        <v>-1.8700000000000001E-2</v>
      </c>
      <c r="BR58" s="6">
        <f t="shared" ca="1" si="36"/>
        <v>-1.8700000000000001E-2</v>
      </c>
      <c r="BS58" s="6">
        <f t="shared" ca="1" si="36"/>
        <v>-1.8700000000000001E-2</v>
      </c>
      <c r="BT58" s="6">
        <f t="shared" ca="1" si="36"/>
        <v>-1.8700000000000001E-2</v>
      </c>
      <c r="BU58" s="6">
        <f t="shared" ca="1" si="36"/>
        <v>-1.8700000000000001E-2</v>
      </c>
      <c r="BV58" s="6">
        <f t="shared" ca="1" si="36"/>
        <v>-1.8700000000000001E-2</v>
      </c>
      <c r="BW58" s="6">
        <f t="shared" ca="1" si="36"/>
        <v>-1.8700000000000001E-2</v>
      </c>
      <c r="BX58" s="6">
        <f t="shared" ca="1" si="36"/>
        <v>-1.8700000000000001E-2</v>
      </c>
      <c r="BY58" s="31">
        <f t="shared" ca="1" si="31"/>
        <v>-25054.240000000002</v>
      </c>
      <c r="BZ58" s="31">
        <f t="shared" ca="1" si="31"/>
        <v>-64282.97</v>
      </c>
      <c r="CA58" s="31">
        <f t="shared" ca="1" si="31"/>
        <v>-26800.74</v>
      </c>
      <c r="CB58" s="31">
        <f t="shared" ca="1" si="31"/>
        <v>-11746.3</v>
      </c>
      <c r="CC58" s="31">
        <f t="shared" ca="1" si="31"/>
        <v>-16348.53</v>
      </c>
      <c r="CD58" s="31">
        <f t="shared" ca="1" si="31"/>
        <v>-23534.89</v>
      </c>
      <c r="CE58" s="31">
        <f t="shared" ca="1" si="42"/>
        <v>-116009.92</v>
      </c>
      <c r="CF58" s="31">
        <f t="shared" ca="1" si="42"/>
        <v>-27775.81</v>
      </c>
      <c r="CG58" s="31">
        <f t="shared" ca="1" si="42"/>
        <v>-6476.48</v>
      </c>
      <c r="CH58" s="31">
        <f t="shared" ca="1" si="42"/>
        <v>-8965.5499999999993</v>
      </c>
      <c r="CI58" s="31">
        <f t="shared" ca="1" si="42"/>
        <v>-16826.03</v>
      </c>
      <c r="CJ58" s="31">
        <f t="shared" ca="1" si="42"/>
        <v>-13637.59</v>
      </c>
      <c r="CK58" s="32">
        <f t="shared" ca="1" si="39"/>
        <v>937.86</v>
      </c>
      <c r="CL58" s="32">
        <f t="shared" ca="1" si="39"/>
        <v>2406.31</v>
      </c>
      <c r="CM58" s="32">
        <f t="shared" ca="1" si="39"/>
        <v>1003.24</v>
      </c>
      <c r="CN58" s="32">
        <f t="shared" ca="1" si="37"/>
        <v>439.7</v>
      </c>
      <c r="CO58" s="32">
        <f t="shared" ca="1" si="37"/>
        <v>611.98</v>
      </c>
      <c r="CP58" s="32">
        <f t="shared" ca="1" si="37"/>
        <v>880.99</v>
      </c>
      <c r="CQ58" s="32">
        <f t="shared" ca="1" si="37"/>
        <v>4342.62</v>
      </c>
      <c r="CR58" s="32">
        <f t="shared" ca="1" si="37"/>
        <v>1039.74</v>
      </c>
      <c r="CS58" s="32">
        <f t="shared" ca="1" si="37"/>
        <v>242.44</v>
      </c>
      <c r="CT58" s="32">
        <f t="shared" ca="1" si="37"/>
        <v>335.61</v>
      </c>
      <c r="CU58" s="32">
        <f t="shared" ca="1" si="37"/>
        <v>629.85</v>
      </c>
      <c r="CV58" s="32">
        <f t="shared" ca="1" si="37"/>
        <v>510.5</v>
      </c>
      <c r="CW58" s="31">
        <f t="shared" ca="1" si="41"/>
        <v>-50108.480000000003</v>
      </c>
      <c r="CX58" s="31">
        <f t="shared" ca="1" si="41"/>
        <v>-128565.94999999998</v>
      </c>
      <c r="CY58" s="31">
        <f t="shared" ca="1" si="41"/>
        <v>-53601.48</v>
      </c>
      <c r="CZ58" s="31">
        <f t="shared" ca="1" si="40"/>
        <v>-23241.339999999997</v>
      </c>
      <c r="DA58" s="31">
        <f t="shared" ca="1" si="40"/>
        <v>-32347.359999999997</v>
      </c>
      <c r="DB58" s="31">
        <f t="shared" ca="1" si="40"/>
        <v>-46566.349999999991</v>
      </c>
      <c r="DC58" s="31">
        <f t="shared" ca="1" si="40"/>
        <v>-248149.56</v>
      </c>
      <c r="DD58" s="31">
        <f t="shared" ca="1" si="40"/>
        <v>-59413.5</v>
      </c>
      <c r="DE58" s="31">
        <f t="shared" ca="1" si="40"/>
        <v>-13853.42</v>
      </c>
      <c r="DF58" s="31">
        <f t="shared" ca="1" si="40"/>
        <v>-21670.75</v>
      </c>
      <c r="DG58" s="31">
        <f t="shared" ca="1" si="40"/>
        <v>-40670.400000000001</v>
      </c>
      <c r="DH58" s="31">
        <f t="shared" ca="1" si="40"/>
        <v>-32963.589999999997</v>
      </c>
      <c r="DI58" s="32">
        <f t="shared" ca="1" si="32"/>
        <v>-2505.42</v>
      </c>
      <c r="DJ58" s="32">
        <f t="shared" ca="1" si="32"/>
        <v>-6428.3</v>
      </c>
      <c r="DK58" s="32">
        <f t="shared" ca="1" si="32"/>
        <v>-2680.07</v>
      </c>
      <c r="DL58" s="32">
        <f t="shared" ca="1" si="32"/>
        <v>-1162.07</v>
      </c>
      <c r="DM58" s="32">
        <f t="shared" ca="1" si="32"/>
        <v>-1617.37</v>
      </c>
      <c r="DN58" s="32">
        <f t="shared" ca="1" si="32"/>
        <v>-2328.3200000000002</v>
      </c>
      <c r="DO58" s="32">
        <f t="shared" ca="1" si="32"/>
        <v>-12407.48</v>
      </c>
      <c r="DP58" s="32">
        <f t="shared" ca="1" si="32"/>
        <v>-2970.68</v>
      </c>
      <c r="DQ58" s="32">
        <f t="shared" ca="1" si="32"/>
        <v>-692.67</v>
      </c>
      <c r="DR58" s="32">
        <f t="shared" ca="1" si="32"/>
        <v>-1083.54</v>
      </c>
      <c r="DS58" s="32">
        <f t="shared" ca="1" si="32"/>
        <v>-2033.52</v>
      </c>
      <c r="DT58" s="32">
        <f t="shared" ca="1" si="32"/>
        <v>-1648.18</v>
      </c>
      <c r="DU58" s="31">
        <f t="shared" ca="1" si="33"/>
        <v>-9340.9500000000007</v>
      </c>
      <c r="DV58" s="31">
        <f t="shared" ca="1" si="33"/>
        <v>-23666.28</v>
      </c>
      <c r="DW58" s="31">
        <f t="shared" ca="1" si="33"/>
        <v>-9753.83</v>
      </c>
      <c r="DX58" s="31">
        <f t="shared" ca="1" si="33"/>
        <v>-4174.93</v>
      </c>
      <c r="DY58" s="31">
        <f t="shared" ca="1" si="33"/>
        <v>-5737.56</v>
      </c>
      <c r="DZ58" s="31">
        <f t="shared" ca="1" si="33"/>
        <v>-8150.87</v>
      </c>
      <c r="EA58" s="31">
        <f t="shared" ca="1" si="33"/>
        <v>-42874.68</v>
      </c>
      <c r="EB58" s="31">
        <f t="shared" ca="1" si="33"/>
        <v>-10126.549999999999</v>
      </c>
      <c r="EC58" s="31">
        <f t="shared" ca="1" si="33"/>
        <v>-2328.85</v>
      </c>
      <c r="ED58" s="31">
        <f t="shared" ca="1" si="33"/>
        <v>-3594.01</v>
      </c>
      <c r="EE58" s="31">
        <f t="shared" ca="1" si="33"/>
        <v>-6650.04</v>
      </c>
      <c r="EF58" s="31">
        <f t="shared" ca="1" si="33"/>
        <v>-5315.38</v>
      </c>
      <c r="EG58" s="32">
        <f t="shared" ca="1" si="34"/>
        <v>-61954.850000000006</v>
      </c>
      <c r="EH58" s="32">
        <f t="shared" ca="1" si="34"/>
        <v>-158660.52999999997</v>
      </c>
      <c r="EI58" s="32">
        <f t="shared" ca="1" si="34"/>
        <v>-66035.38</v>
      </c>
      <c r="EJ58" s="32">
        <f t="shared" ca="1" si="34"/>
        <v>-28578.339999999997</v>
      </c>
      <c r="EK58" s="32">
        <f t="shared" ca="1" si="34"/>
        <v>-39702.289999999994</v>
      </c>
      <c r="EL58" s="32">
        <f t="shared" ca="1" si="34"/>
        <v>-57045.539999999994</v>
      </c>
      <c r="EM58" s="32">
        <f t="shared" ca="1" si="34"/>
        <v>-303431.72000000003</v>
      </c>
      <c r="EN58" s="32">
        <f t="shared" ca="1" si="34"/>
        <v>-72510.73</v>
      </c>
      <c r="EO58" s="32">
        <f t="shared" ca="1" si="34"/>
        <v>-16874.939999999999</v>
      </c>
      <c r="EP58" s="32">
        <f t="shared" ca="1" si="34"/>
        <v>-26348.300000000003</v>
      </c>
      <c r="EQ58" s="32">
        <f t="shared" ca="1" si="34"/>
        <v>-49353.96</v>
      </c>
      <c r="ER58" s="32">
        <f t="shared" ca="1" si="34"/>
        <v>-39927.149999999994</v>
      </c>
    </row>
    <row r="59" spans="1:148" x14ac:dyDescent="0.25">
      <c r="A59" t="s">
        <v>478</v>
      </c>
      <c r="B59" s="1" t="s">
        <v>67</v>
      </c>
      <c r="C59" t="str">
        <f t="shared" ca="1" si="1"/>
        <v>BCHEXP</v>
      </c>
      <c r="D59" t="str">
        <f t="shared" ca="1" si="2"/>
        <v>Alberta-BC Intertie - Export</v>
      </c>
      <c r="E59" s="51">
        <v>975</v>
      </c>
      <c r="Q59" s="32">
        <v>26768.75</v>
      </c>
      <c r="R59" s="32"/>
      <c r="S59" s="32"/>
      <c r="T59" s="32"/>
      <c r="U59" s="32"/>
      <c r="V59" s="32"/>
      <c r="W59" s="32"/>
      <c r="X59" s="32"/>
      <c r="Y59" s="32"/>
      <c r="Z59" s="32"/>
      <c r="AA59" s="32"/>
      <c r="AB59" s="32"/>
      <c r="AC59" s="2">
        <v>0.66</v>
      </c>
      <c r="AO59" s="33">
        <v>176.67</v>
      </c>
      <c r="AP59" s="33"/>
      <c r="AQ59" s="33"/>
      <c r="AR59" s="33"/>
      <c r="AS59" s="33"/>
      <c r="AT59" s="33"/>
      <c r="AU59" s="33"/>
      <c r="AV59" s="33"/>
      <c r="AW59" s="33"/>
      <c r="AX59" s="33"/>
      <c r="AY59" s="33"/>
      <c r="AZ59" s="33"/>
      <c r="BA59" s="31">
        <f t="shared" si="38"/>
        <v>-29.45</v>
      </c>
      <c r="BB59" s="31">
        <f t="shared" si="38"/>
        <v>0</v>
      </c>
      <c r="BC59" s="31">
        <f t="shared" si="38"/>
        <v>0</v>
      </c>
      <c r="BD59" s="31">
        <f t="shared" si="35"/>
        <v>0</v>
      </c>
      <c r="BE59" s="31">
        <f t="shared" si="35"/>
        <v>0</v>
      </c>
      <c r="BF59" s="31">
        <f t="shared" si="35"/>
        <v>0</v>
      </c>
      <c r="BG59" s="31">
        <f t="shared" si="35"/>
        <v>0</v>
      </c>
      <c r="BH59" s="31">
        <f t="shared" si="35"/>
        <v>0</v>
      </c>
      <c r="BI59" s="31">
        <f t="shared" si="35"/>
        <v>0</v>
      </c>
      <c r="BJ59" s="31">
        <f t="shared" si="35"/>
        <v>0</v>
      </c>
      <c r="BK59" s="31">
        <f t="shared" si="35"/>
        <v>0</v>
      </c>
      <c r="BL59" s="31">
        <f t="shared" si="35"/>
        <v>0</v>
      </c>
      <c r="BM59" s="6">
        <f t="shared" ca="1" si="36"/>
        <v>8.3000000000000001E-3</v>
      </c>
      <c r="BN59" s="6">
        <f t="shared" ca="1" si="36"/>
        <v>8.3000000000000001E-3</v>
      </c>
      <c r="BO59" s="6">
        <f t="shared" ca="1" si="36"/>
        <v>8.3000000000000001E-3</v>
      </c>
      <c r="BP59" s="6">
        <f t="shared" ca="1" si="36"/>
        <v>8.3000000000000001E-3</v>
      </c>
      <c r="BQ59" s="6">
        <f t="shared" ca="1" si="36"/>
        <v>8.3000000000000001E-3</v>
      </c>
      <c r="BR59" s="6">
        <f t="shared" ca="1" si="36"/>
        <v>8.3000000000000001E-3</v>
      </c>
      <c r="BS59" s="6">
        <f t="shared" ca="1" si="36"/>
        <v>8.3000000000000001E-3</v>
      </c>
      <c r="BT59" s="6">
        <f t="shared" ca="1" si="36"/>
        <v>8.3000000000000001E-3</v>
      </c>
      <c r="BU59" s="6">
        <f t="shared" ca="1" si="36"/>
        <v>8.3000000000000001E-3</v>
      </c>
      <c r="BV59" s="6">
        <f t="shared" ca="1" si="36"/>
        <v>8.3000000000000001E-3</v>
      </c>
      <c r="BW59" s="6">
        <f t="shared" ca="1" si="36"/>
        <v>8.3000000000000001E-3</v>
      </c>
      <c r="BX59" s="6">
        <f t="shared" ca="1" si="36"/>
        <v>8.3000000000000001E-3</v>
      </c>
      <c r="BY59" s="31">
        <f t="shared" ref="BY59:CJ90" ca="1" si="43">IFERROR(VLOOKUP($C59,DOSDetail,CELL("col",BY$4)+58,FALSE),ROUND(Q59*BM59,2))</f>
        <v>222.18</v>
      </c>
      <c r="BZ59" s="31">
        <f t="shared" ca="1" si="43"/>
        <v>0</v>
      </c>
      <c r="CA59" s="31">
        <f t="shared" ca="1" si="43"/>
        <v>0</v>
      </c>
      <c r="CB59" s="31">
        <f t="shared" ca="1" si="43"/>
        <v>0</v>
      </c>
      <c r="CC59" s="31">
        <f t="shared" ca="1" si="43"/>
        <v>0</v>
      </c>
      <c r="CD59" s="31">
        <f t="shared" ca="1" si="43"/>
        <v>0</v>
      </c>
      <c r="CE59" s="31">
        <f t="shared" ca="1" si="42"/>
        <v>0</v>
      </c>
      <c r="CF59" s="31">
        <f t="shared" ca="1" si="42"/>
        <v>0</v>
      </c>
      <c r="CG59" s="31">
        <f t="shared" ca="1" si="42"/>
        <v>0</v>
      </c>
      <c r="CH59" s="31">
        <f t="shared" ca="1" si="42"/>
        <v>0</v>
      </c>
      <c r="CI59" s="31">
        <f t="shared" ca="1" si="42"/>
        <v>0</v>
      </c>
      <c r="CJ59" s="31">
        <f t="shared" ca="1" si="42"/>
        <v>0</v>
      </c>
      <c r="CK59" s="32">
        <f t="shared" ca="1" si="39"/>
        <v>18.739999999999998</v>
      </c>
      <c r="CL59" s="32">
        <f t="shared" ca="1" si="39"/>
        <v>0</v>
      </c>
      <c r="CM59" s="32">
        <f t="shared" ca="1" si="39"/>
        <v>0</v>
      </c>
      <c r="CN59" s="32">
        <f t="shared" ca="1" si="37"/>
        <v>0</v>
      </c>
      <c r="CO59" s="32">
        <f t="shared" ca="1" si="37"/>
        <v>0</v>
      </c>
      <c r="CP59" s="32">
        <f t="shared" ca="1" si="37"/>
        <v>0</v>
      </c>
      <c r="CQ59" s="32">
        <f t="shared" ca="1" si="37"/>
        <v>0</v>
      </c>
      <c r="CR59" s="32">
        <f t="shared" ca="1" si="37"/>
        <v>0</v>
      </c>
      <c r="CS59" s="32">
        <f t="shared" ca="1" si="37"/>
        <v>0</v>
      </c>
      <c r="CT59" s="32">
        <f t="shared" ca="1" si="37"/>
        <v>0</v>
      </c>
      <c r="CU59" s="32">
        <f t="shared" ca="1" si="37"/>
        <v>0</v>
      </c>
      <c r="CV59" s="32">
        <f t="shared" ca="1" si="37"/>
        <v>0</v>
      </c>
      <c r="CW59" s="31">
        <f t="shared" ca="1" si="41"/>
        <v>93.700000000000031</v>
      </c>
      <c r="CX59" s="31">
        <f t="shared" ca="1" si="41"/>
        <v>0</v>
      </c>
      <c r="CY59" s="31">
        <f t="shared" ca="1" si="41"/>
        <v>0</v>
      </c>
      <c r="CZ59" s="31">
        <f t="shared" ca="1" si="40"/>
        <v>0</v>
      </c>
      <c r="DA59" s="31">
        <f t="shared" ca="1" si="40"/>
        <v>0</v>
      </c>
      <c r="DB59" s="31">
        <f t="shared" ca="1" si="40"/>
        <v>0</v>
      </c>
      <c r="DC59" s="31">
        <f t="shared" ca="1" si="40"/>
        <v>0</v>
      </c>
      <c r="DD59" s="31">
        <f t="shared" ca="1" si="40"/>
        <v>0</v>
      </c>
      <c r="DE59" s="31">
        <f t="shared" ca="1" si="40"/>
        <v>0</v>
      </c>
      <c r="DF59" s="31">
        <f t="shared" ca="1" si="40"/>
        <v>0</v>
      </c>
      <c r="DG59" s="31">
        <f t="shared" ca="1" si="40"/>
        <v>0</v>
      </c>
      <c r="DH59" s="31">
        <f t="shared" ca="1" si="40"/>
        <v>0</v>
      </c>
      <c r="DI59" s="32">
        <f t="shared" ca="1" si="32"/>
        <v>4.6900000000000004</v>
      </c>
      <c r="DJ59" s="32">
        <f t="shared" ca="1" si="32"/>
        <v>0</v>
      </c>
      <c r="DK59" s="32">
        <f t="shared" ca="1" si="32"/>
        <v>0</v>
      </c>
      <c r="DL59" s="32">
        <f t="shared" ca="1" si="32"/>
        <v>0</v>
      </c>
      <c r="DM59" s="32">
        <f t="shared" ca="1" si="32"/>
        <v>0</v>
      </c>
      <c r="DN59" s="32">
        <f t="shared" ca="1" si="32"/>
        <v>0</v>
      </c>
      <c r="DO59" s="32">
        <f t="shared" ca="1" si="32"/>
        <v>0</v>
      </c>
      <c r="DP59" s="32">
        <f t="shared" ca="1" si="32"/>
        <v>0</v>
      </c>
      <c r="DQ59" s="32">
        <f t="shared" ca="1" si="32"/>
        <v>0</v>
      </c>
      <c r="DR59" s="32">
        <f t="shared" ca="1" si="32"/>
        <v>0</v>
      </c>
      <c r="DS59" s="32">
        <f t="shared" ca="1" si="32"/>
        <v>0</v>
      </c>
      <c r="DT59" s="32">
        <f t="shared" ca="1" si="32"/>
        <v>0</v>
      </c>
      <c r="DU59" s="31">
        <f t="shared" ca="1" si="33"/>
        <v>17.47</v>
      </c>
      <c r="DV59" s="31">
        <f t="shared" ca="1" si="33"/>
        <v>0</v>
      </c>
      <c r="DW59" s="31">
        <f t="shared" ca="1" si="33"/>
        <v>0</v>
      </c>
      <c r="DX59" s="31">
        <f t="shared" ca="1" si="33"/>
        <v>0</v>
      </c>
      <c r="DY59" s="31">
        <f t="shared" ca="1" si="33"/>
        <v>0</v>
      </c>
      <c r="DZ59" s="31">
        <f t="shared" ca="1" si="33"/>
        <v>0</v>
      </c>
      <c r="EA59" s="31">
        <f t="shared" ca="1" si="33"/>
        <v>0</v>
      </c>
      <c r="EB59" s="31">
        <f t="shared" ca="1" si="33"/>
        <v>0</v>
      </c>
      <c r="EC59" s="31">
        <f t="shared" ca="1" si="33"/>
        <v>0</v>
      </c>
      <c r="ED59" s="31">
        <f t="shared" ca="1" si="33"/>
        <v>0</v>
      </c>
      <c r="EE59" s="31">
        <f t="shared" ca="1" si="33"/>
        <v>0</v>
      </c>
      <c r="EF59" s="31">
        <f t="shared" ca="1" si="33"/>
        <v>0</v>
      </c>
      <c r="EG59" s="32">
        <f t="shared" ca="1" si="34"/>
        <v>115.86000000000003</v>
      </c>
      <c r="EH59" s="32">
        <f t="shared" ca="1" si="34"/>
        <v>0</v>
      </c>
      <c r="EI59" s="32">
        <f t="shared" ca="1" si="34"/>
        <v>0</v>
      </c>
      <c r="EJ59" s="32">
        <f t="shared" ca="1" si="34"/>
        <v>0</v>
      </c>
      <c r="EK59" s="32">
        <f t="shared" ca="1" si="34"/>
        <v>0</v>
      </c>
      <c r="EL59" s="32">
        <f t="shared" ca="1" si="34"/>
        <v>0</v>
      </c>
      <c r="EM59" s="32">
        <f t="shared" ca="1" si="34"/>
        <v>0</v>
      </c>
      <c r="EN59" s="32">
        <f t="shared" ca="1" si="34"/>
        <v>0</v>
      </c>
      <c r="EO59" s="32">
        <f t="shared" ca="1" si="34"/>
        <v>0</v>
      </c>
      <c r="EP59" s="32">
        <f t="shared" ca="1" si="34"/>
        <v>0</v>
      </c>
      <c r="EQ59" s="32">
        <f t="shared" ca="1" si="34"/>
        <v>0</v>
      </c>
      <c r="ER59" s="32">
        <f t="shared" ca="1" si="34"/>
        <v>0</v>
      </c>
    </row>
    <row r="60" spans="1:148" x14ac:dyDescent="0.25">
      <c r="A60" t="s">
        <v>479</v>
      </c>
      <c r="B60" s="1" t="s">
        <v>68</v>
      </c>
      <c r="C60" t="str">
        <f t="shared" ca="1" si="1"/>
        <v>EGC1</v>
      </c>
      <c r="D60" t="str">
        <f t="shared" ca="1" si="2"/>
        <v>Shepard</v>
      </c>
      <c r="I60" s="51">
        <v>0</v>
      </c>
      <c r="J60" s="51">
        <v>0</v>
      </c>
      <c r="K60" s="51">
        <v>0</v>
      </c>
      <c r="L60" s="51">
        <v>0</v>
      </c>
      <c r="M60" s="51">
        <v>3148.3329448999998</v>
      </c>
      <c r="N60" s="51">
        <v>15849.103275900001</v>
      </c>
      <c r="O60" s="51">
        <v>0</v>
      </c>
      <c r="P60" s="51">
        <v>5894.8763085999999</v>
      </c>
      <c r="Q60" s="32"/>
      <c r="R60" s="32"/>
      <c r="S60" s="32"/>
      <c r="T60" s="32"/>
      <c r="U60" s="32">
        <v>0</v>
      </c>
      <c r="V60" s="32">
        <v>0</v>
      </c>
      <c r="W60" s="32">
        <v>0</v>
      </c>
      <c r="X60" s="32">
        <v>0</v>
      </c>
      <c r="Y60" s="32">
        <v>85944.71</v>
      </c>
      <c r="Z60" s="32">
        <v>475456.78</v>
      </c>
      <c r="AA60" s="32">
        <v>0</v>
      </c>
      <c r="AB60" s="32">
        <v>131218.51</v>
      </c>
      <c r="AG60" s="2">
        <v>0.86</v>
      </c>
      <c r="AH60" s="2">
        <v>0.86</v>
      </c>
      <c r="AI60" s="2">
        <v>0.86</v>
      </c>
      <c r="AJ60" s="2">
        <v>0.86</v>
      </c>
      <c r="AK60" s="2">
        <v>0.86</v>
      </c>
      <c r="AL60" s="2">
        <v>0.86</v>
      </c>
      <c r="AM60" s="2">
        <v>0.86</v>
      </c>
      <c r="AN60" s="2">
        <v>0.86</v>
      </c>
      <c r="AO60" s="33"/>
      <c r="AP60" s="33"/>
      <c r="AQ60" s="33"/>
      <c r="AR60" s="33"/>
      <c r="AS60" s="33">
        <v>0</v>
      </c>
      <c r="AT60" s="33">
        <v>0</v>
      </c>
      <c r="AU60" s="33">
        <v>0</v>
      </c>
      <c r="AV60" s="33">
        <v>0</v>
      </c>
      <c r="AW60" s="33">
        <v>739.12</v>
      </c>
      <c r="AX60" s="33">
        <v>4088.93</v>
      </c>
      <c r="AY60" s="33">
        <v>0</v>
      </c>
      <c r="AZ60" s="33">
        <v>1128.48</v>
      </c>
      <c r="BA60" s="31">
        <f t="shared" si="38"/>
        <v>0</v>
      </c>
      <c r="BB60" s="31">
        <f t="shared" si="38"/>
        <v>0</v>
      </c>
      <c r="BC60" s="31">
        <f t="shared" si="38"/>
        <v>0</v>
      </c>
      <c r="BD60" s="31">
        <f t="shared" si="35"/>
        <v>0</v>
      </c>
      <c r="BE60" s="31">
        <f t="shared" si="35"/>
        <v>0</v>
      </c>
      <c r="BF60" s="31">
        <f t="shared" si="35"/>
        <v>0</v>
      </c>
      <c r="BG60" s="31">
        <f t="shared" si="35"/>
        <v>0</v>
      </c>
      <c r="BH60" s="31">
        <f t="shared" si="35"/>
        <v>0</v>
      </c>
      <c r="BI60" s="31">
        <f t="shared" si="35"/>
        <v>128.91999999999999</v>
      </c>
      <c r="BJ60" s="31">
        <f t="shared" si="35"/>
        <v>3185.56</v>
      </c>
      <c r="BK60" s="31">
        <f t="shared" si="35"/>
        <v>0</v>
      </c>
      <c r="BL60" s="31">
        <f t="shared" si="35"/>
        <v>879.16</v>
      </c>
      <c r="BM60" s="6">
        <f t="shared" ca="1" si="36"/>
        <v>-4.5199999999999997E-2</v>
      </c>
      <c r="BN60" s="6">
        <f t="shared" ca="1" si="36"/>
        <v>-4.5199999999999997E-2</v>
      </c>
      <c r="BO60" s="6">
        <f t="shared" ca="1" si="36"/>
        <v>-4.5199999999999997E-2</v>
      </c>
      <c r="BP60" s="6">
        <f t="shared" ca="1" si="36"/>
        <v>-4.5199999999999997E-2</v>
      </c>
      <c r="BQ60" s="6">
        <f t="shared" ca="1" si="36"/>
        <v>-4.5199999999999997E-2</v>
      </c>
      <c r="BR60" s="6">
        <f t="shared" ca="1" si="36"/>
        <v>-4.5199999999999997E-2</v>
      </c>
      <c r="BS60" s="6">
        <f t="shared" ca="1" si="36"/>
        <v>-4.5199999999999997E-2</v>
      </c>
      <c r="BT60" s="6">
        <f t="shared" ca="1" si="36"/>
        <v>-4.5199999999999997E-2</v>
      </c>
      <c r="BU60" s="6">
        <f t="shared" ca="1" si="36"/>
        <v>-4.5199999999999997E-2</v>
      </c>
      <c r="BV60" s="6">
        <f t="shared" ca="1" si="36"/>
        <v>-4.5199999999999997E-2</v>
      </c>
      <c r="BW60" s="6">
        <f t="shared" ca="1" si="36"/>
        <v>-4.5199999999999997E-2</v>
      </c>
      <c r="BX60" s="6">
        <f t="shared" ca="1" si="36"/>
        <v>-4.5199999999999997E-2</v>
      </c>
      <c r="BY60" s="31">
        <f t="shared" ca="1" si="43"/>
        <v>0</v>
      </c>
      <c r="BZ60" s="31">
        <f t="shared" ca="1" si="43"/>
        <v>0</v>
      </c>
      <c r="CA60" s="31">
        <f t="shared" ca="1" si="43"/>
        <v>0</v>
      </c>
      <c r="CB60" s="31">
        <f t="shared" ca="1" si="43"/>
        <v>0</v>
      </c>
      <c r="CC60" s="31">
        <f t="shared" ca="1" si="43"/>
        <v>0</v>
      </c>
      <c r="CD60" s="31">
        <f t="shared" ca="1" si="43"/>
        <v>0</v>
      </c>
      <c r="CE60" s="31">
        <f t="shared" ca="1" si="42"/>
        <v>0</v>
      </c>
      <c r="CF60" s="31">
        <f t="shared" ca="1" si="42"/>
        <v>0</v>
      </c>
      <c r="CG60" s="31">
        <f t="shared" ca="1" si="42"/>
        <v>-3884.7</v>
      </c>
      <c r="CH60" s="31">
        <f t="shared" ca="1" si="42"/>
        <v>-21490.65</v>
      </c>
      <c r="CI60" s="31">
        <f t="shared" ca="1" si="42"/>
        <v>0</v>
      </c>
      <c r="CJ60" s="31">
        <f t="shared" ca="1" si="42"/>
        <v>-5931.08</v>
      </c>
      <c r="CK60" s="32">
        <f t="shared" ca="1" si="39"/>
        <v>0</v>
      </c>
      <c r="CL60" s="32">
        <f t="shared" ca="1" si="39"/>
        <v>0</v>
      </c>
      <c r="CM60" s="32">
        <f t="shared" ca="1" si="39"/>
        <v>0</v>
      </c>
      <c r="CN60" s="32">
        <f t="shared" ca="1" si="37"/>
        <v>0</v>
      </c>
      <c r="CO60" s="32">
        <f t="shared" ca="1" si="37"/>
        <v>0</v>
      </c>
      <c r="CP60" s="32">
        <f t="shared" ca="1" si="37"/>
        <v>0</v>
      </c>
      <c r="CQ60" s="32">
        <f t="shared" ca="1" si="37"/>
        <v>0</v>
      </c>
      <c r="CR60" s="32">
        <f t="shared" ca="1" si="37"/>
        <v>0</v>
      </c>
      <c r="CS60" s="32">
        <f t="shared" ca="1" si="37"/>
        <v>60.16</v>
      </c>
      <c r="CT60" s="32">
        <f t="shared" ca="1" si="37"/>
        <v>332.82</v>
      </c>
      <c r="CU60" s="32">
        <f t="shared" ca="1" si="37"/>
        <v>0</v>
      </c>
      <c r="CV60" s="32">
        <f t="shared" ca="1" si="37"/>
        <v>91.85</v>
      </c>
      <c r="CW60" s="31">
        <f t="shared" ca="1" si="41"/>
        <v>0</v>
      </c>
      <c r="CX60" s="31">
        <f t="shared" ca="1" si="41"/>
        <v>0</v>
      </c>
      <c r="CY60" s="31">
        <f t="shared" ca="1" si="41"/>
        <v>0</v>
      </c>
      <c r="CZ60" s="31">
        <f t="shared" ca="1" si="40"/>
        <v>0</v>
      </c>
      <c r="DA60" s="31">
        <f t="shared" ca="1" si="40"/>
        <v>0</v>
      </c>
      <c r="DB60" s="31">
        <f t="shared" ca="1" si="40"/>
        <v>0</v>
      </c>
      <c r="DC60" s="31">
        <f t="shared" ca="1" si="40"/>
        <v>0</v>
      </c>
      <c r="DD60" s="31">
        <f t="shared" ca="1" si="40"/>
        <v>0</v>
      </c>
      <c r="DE60" s="31">
        <f t="shared" ca="1" si="40"/>
        <v>-4692.58</v>
      </c>
      <c r="DF60" s="31">
        <f t="shared" ca="1" si="40"/>
        <v>-28432.320000000003</v>
      </c>
      <c r="DG60" s="31">
        <f t="shared" ca="1" si="40"/>
        <v>0</v>
      </c>
      <c r="DH60" s="31">
        <f t="shared" ca="1" si="40"/>
        <v>-7846.869999999999</v>
      </c>
      <c r="DI60" s="32">
        <f t="shared" ca="1" si="32"/>
        <v>0</v>
      </c>
      <c r="DJ60" s="32">
        <f t="shared" ca="1" si="32"/>
        <v>0</v>
      </c>
      <c r="DK60" s="32">
        <f t="shared" ca="1" si="32"/>
        <v>0</v>
      </c>
      <c r="DL60" s="32">
        <f t="shared" ca="1" si="32"/>
        <v>0</v>
      </c>
      <c r="DM60" s="32">
        <f t="shared" ca="1" si="32"/>
        <v>0</v>
      </c>
      <c r="DN60" s="32">
        <f t="shared" ca="1" si="32"/>
        <v>0</v>
      </c>
      <c r="DO60" s="32">
        <f t="shared" ca="1" si="32"/>
        <v>0</v>
      </c>
      <c r="DP60" s="32">
        <f t="shared" ca="1" si="32"/>
        <v>0</v>
      </c>
      <c r="DQ60" s="32">
        <f t="shared" ca="1" si="32"/>
        <v>-234.63</v>
      </c>
      <c r="DR60" s="32">
        <f t="shared" ca="1" si="32"/>
        <v>-1421.62</v>
      </c>
      <c r="DS60" s="32">
        <f t="shared" ca="1" si="32"/>
        <v>0</v>
      </c>
      <c r="DT60" s="32">
        <f t="shared" ca="1" si="32"/>
        <v>-392.34</v>
      </c>
      <c r="DU60" s="31">
        <f t="shared" ca="1" si="33"/>
        <v>0</v>
      </c>
      <c r="DV60" s="31">
        <f t="shared" ca="1" si="33"/>
        <v>0</v>
      </c>
      <c r="DW60" s="31">
        <f t="shared" ca="1" si="33"/>
        <v>0</v>
      </c>
      <c r="DX60" s="31">
        <f t="shared" ca="1" si="33"/>
        <v>0</v>
      </c>
      <c r="DY60" s="31">
        <f t="shared" ca="1" si="33"/>
        <v>0</v>
      </c>
      <c r="DZ60" s="31">
        <f t="shared" ca="1" si="33"/>
        <v>0</v>
      </c>
      <c r="EA60" s="31">
        <f t="shared" ca="1" si="33"/>
        <v>0</v>
      </c>
      <c r="EB60" s="31">
        <f t="shared" ca="1" si="33"/>
        <v>0</v>
      </c>
      <c r="EC60" s="31">
        <f t="shared" ca="1" si="33"/>
        <v>-788.85</v>
      </c>
      <c r="ED60" s="31">
        <f t="shared" ca="1" si="33"/>
        <v>-4715.3900000000003</v>
      </c>
      <c r="EE60" s="31">
        <f t="shared" ca="1" si="33"/>
        <v>0</v>
      </c>
      <c r="EF60" s="31">
        <f t="shared" ca="1" si="33"/>
        <v>-1265.31</v>
      </c>
      <c r="EG60" s="32">
        <f t="shared" ca="1" si="34"/>
        <v>0</v>
      </c>
      <c r="EH60" s="32">
        <f t="shared" ca="1" si="34"/>
        <v>0</v>
      </c>
      <c r="EI60" s="32">
        <f t="shared" ca="1" si="34"/>
        <v>0</v>
      </c>
      <c r="EJ60" s="32">
        <f t="shared" ca="1" si="34"/>
        <v>0</v>
      </c>
      <c r="EK60" s="32">
        <f t="shared" ca="1" si="34"/>
        <v>0</v>
      </c>
      <c r="EL60" s="32">
        <f t="shared" ca="1" si="34"/>
        <v>0</v>
      </c>
      <c r="EM60" s="32">
        <f t="shared" ca="1" si="34"/>
        <v>0</v>
      </c>
      <c r="EN60" s="32">
        <f t="shared" ca="1" si="34"/>
        <v>0</v>
      </c>
      <c r="EO60" s="32">
        <f t="shared" ca="1" si="34"/>
        <v>-5716.06</v>
      </c>
      <c r="EP60" s="32">
        <f t="shared" ca="1" si="34"/>
        <v>-34569.33</v>
      </c>
      <c r="EQ60" s="32">
        <f t="shared" ca="1" si="34"/>
        <v>0</v>
      </c>
      <c r="ER60" s="32">
        <f t="shared" ca="1" si="34"/>
        <v>-9504.5199999999986</v>
      </c>
    </row>
    <row r="61" spans="1:148" x14ac:dyDescent="0.25">
      <c r="A61" t="s">
        <v>477</v>
      </c>
      <c r="B61" s="1" t="s">
        <v>77</v>
      </c>
      <c r="C61" t="str">
        <f t="shared" ca="1" si="1"/>
        <v>BCHEXP</v>
      </c>
      <c r="D61" t="str">
        <f t="shared" ca="1" si="2"/>
        <v>Alberta-BC Intertie - Export</v>
      </c>
      <c r="E61" s="51">
        <v>808.75</v>
      </c>
      <c r="F61" s="51">
        <v>36</v>
      </c>
      <c r="I61" s="51">
        <v>619.5</v>
      </c>
      <c r="K61" s="51">
        <v>320</v>
      </c>
      <c r="L61" s="51">
        <v>397.5</v>
      </c>
      <c r="M61" s="51">
        <v>1816</v>
      </c>
      <c r="N61" s="51">
        <v>1475</v>
      </c>
      <c r="O61" s="51">
        <v>745</v>
      </c>
      <c r="P61" s="51">
        <v>630</v>
      </c>
      <c r="Q61" s="32">
        <v>18653.45</v>
      </c>
      <c r="R61" s="32">
        <v>2830.68</v>
      </c>
      <c r="S61" s="32"/>
      <c r="T61" s="32"/>
      <c r="U61" s="32">
        <v>10174.19</v>
      </c>
      <c r="V61" s="32"/>
      <c r="W61" s="32">
        <v>6545.95</v>
      </c>
      <c r="X61" s="32">
        <v>5902.9</v>
      </c>
      <c r="Y61" s="32">
        <v>25986.19</v>
      </c>
      <c r="Z61" s="32">
        <v>22193.25</v>
      </c>
      <c r="AA61" s="32">
        <v>11622.05</v>
      </c>
      <c r="AB61" s="32">
        <v>11330.3</v>
      </c>
      <c r="AC61" s="2">
        <v>0.66</v>
      </c>
      <c r="AD61" s="2">
        <v>0.66</v>
      </c>
      <c r="AG61" s="2">
        <v>0.66</v>
      </c>
      <c r="AI61" s="2">
        <v>0.66</v>
      </c>
      <c r="AJ61" s="2">
        <v>0.66</v>
      </c>
      <c r="AK61" s="2">
        <v>0.66</v>
      </c>
      <c r="AL61" s="2">
        <v>0.66</v>
      </c>
      <c r="AM61" s="2">
        <v>0.66</v>
      </c>
      <c r="AN61" s="2">
        <v>0.66</v>
      </c>
      <c r="AO61" s="33">
        <v>123.11</v>
      </c>
      <c r="AP61" s="33">
        <v>18.68</v>
      </c>
      <c r="AQ61" s="33"/>
      <c r="AR61" s="33"/>
      <c r="AS61" s="33">
        <v>67.150000000000006</v>
      </c>
      <c r="AT61" s="33"/>
      <c r="AU61" s="33">
        <v>43.2</v>
      </c>
      <c r="AV61" s="33">
        <v>38.96</v>
      </c>
      <c r="AW61" s="33">
        <v>171.51</v>
      </c>
      <c r="AX61" s="33">
        <v>146.47999999999999</v>
      </c>
      <c r="AY61" s="33">
        <v>76.709999999999994</v>
      </c>
      <c r="AZ61" s="33">
        <v>74.78</v>
      </c>
      <c r="BA61" s="31">
        <f t="shared" si="38"/>
        <v>-20.52</v>
      </c>
      <c r="BB61" s="31">
        <f t="shared" si="38"/>
        <v>-3.11</v>
      </c>
      <c r="BC61" s="31">
        <f t="shared" si="38"/>
        <v>0</v>
      </c>
      <c r="BD61" s="31">
        <f t="shared" si="35"/>
        <v>0</v>
      </c>
      <c r="BE61" s="31">
        <f t="shared" si="35"/>
        <v>-15.26</v>
      </c>
      <c r="BF61" s="31">
        <f t="shared" si="35"/>
        <v>0</v>
      </c>
      <c r="BG61" s="31">
        <f t="shared" si="35"/>
        <v>9.82</v>
      </c>
      <c r="BH61" s="31">
        <f t="shared" si="35"/>
        <v>8.85</v>
      </c>
      <c r="BI61" s="31">
        <f t="shared" si="35"/>
        <v>38.979999999999997</v>
      </c>
      <c r="BJ61" s="31">
        <f t="shared" si="35"/>
        <v>148.69</v>
      </c>
      <c r="BK61" s="31">
        <f t="shared" si="35"/>
        <v>77.87</v>
      </c>
      <c r="BL61" s="31">
        <f t="shared" si="35"/>
        <v>75.91</v>
      </c>
      <c r="BM61" s="6">
        <f t="shared" ca="1" si="36"/>
        <v>8.3000000000000001E-3</v>
      </c>
      <c r="BN61" s="6">
        <f t="shared" ca="1" si="36"/>
        <v>8.3000000000000001E-3</v>
      </c>
      <c r="BO61" s="6">
        <f t="shared" ca="1" si="36"/>
        <v>8.3000000000000001E-3</v>
      </c>
      <c r="BP61" s="6">
        <f t="shared" ca="1" si="36"/>
        <v>8.3000000000000001E-3</v>
      </c>
      <c r="BQ61" s="6">
        <f t="shared" ca="1" si="36"/>
        <v>8.3000000000000001E-3</v>
      </c>
      <c r="BR61" s="6">
        <f t="shared" ca="1" si="36"/>
        <v>8.3000000000000001E-3</v>
      </c>
      <c r="BS61" s="6">
        <f t="shared" ca="1" si="36"/>
        <v>8.3000000000000001E-3</v>
      </c>
      <c r="BT61" s="6">
        <f t="shared" ca="1" si="36"/>
        <v>8.3000000000000001E-3</v>
      </c>
      <c r="BU61" s="6">
        <f t="shared" ca="1" si="36"/>
        <v>8.3000000000000001E-3</v>
      </c>
      <c r="BV61" s="6">
        <f t="shared" ca="1" si="36"/>
        <v>8.3000000000000001E-3</v>
      </c>
      <c r="BW61" s="6">
        <f t="shared" ca="1" si="36"/>
        <v>8.3000000000000001E-3</v>
      </c>
      <c r="BX61" s="6">
        <f t="shared" ca="1" si="36"/>
        <v>8.3000000000000001E-3</v>
      </c>
      <c r="BY61" s="31">
        <f t="shared" ca="1" si="43"/>
        <v>154.82</v>
      </c>
      <c r="BZ61" s="31">
        <f t="shared" ca="1" si="43"/>
        <v>23.49</v>
      </c>
      <c r="CA61" s="31">
        <f t="shared" ca="1" si="43"/>
        <v>0</v>
      </c>
      <c r="CB61" s="31">
        <f t="shared" ca="1" si="43"/>
        <v>0</v>
      </c>
      <c r="CC61" s="31">
        <f t="shared" ca="1" si="43"/>
        <v>84.45</v>
      </c>
      <c r="CD61" s="31">
        <f t="shared" ca="1" si="43"/>
        <v>0</v>
      </c>
      <c r="CE61" s="31">
        <f t="shared" ca="1" si="42"/>
        <v>54.33</v>
      </c>
      <c r="CF61" s="31">
        <f t="shared" ca="1" si="42"/>
        <v>48.99</v>
      </c>
      <c r="CG61" s="31">
        <f t="shared" ca="1" si="42"/>
        <v>215.69</v>
      </c>
      <c r="CH61" s="31">
        <f t="shared" ca="1" si="42"/>
        <v>184.2</v>
      </c>
      <c r="CI61" s="31">
        <f t="shared" ca="1" si="42"/>
        <v>96.46</v>
      </c>
      <c r="CJ61" s="31">
        <f t="shared" ca="1" si="42"/>
        <v>94.04</v>
      </c>
      <c r="CK61" s="32">
        <f t="shared" ca="1" si="39"/>
        <v>13.06</v>
      </c>
      <c r="CL61" s="32">
        <f t="shared" ca="1" si="39"/>
        <v>1.98</v>
      </c>
      <c r="CM61" s="32">
        <f t="shared" ca="1" si="39"/>
        <v>0</v>
      </c>
      <c r="CN61" s="32">
        <f t="shared" ca="1" si="37"/>
        <v>0</v>
      </c>
      <c r="CO61" s="32">
        <f t="shared" ca="1" si="37"/>
        <v>7.12</v>
      </c>
      <c r="CP61" s="32">
        <f t="shared" ca="1" si="37"/>
        <v>0</v>
      </c>
      <c r="CQ61" s="32">
        <f t="shared" ca="1" si="37"/>
        <v>4.58</v>
      </c>
      <c r="CR61" s="32">
        <f t="shared" ca="1" si="37"/>
        <v>4.13</v>
      </c>
      <c r="CS61" s="32">
        <f t="shared" ca="1" si="37"/>
        <v>18.190000000000001</v>
      </c>
      <c r="CT61" s="32">
        <f t="shared" ca="1" si="37"/>
        <v>15.54</v>
      </c>
      <c r="CU61" s="32">
        <f t="shared" ca="1" si="37"/>
        <v>8.14</v>
      </c>
      <c r="CV61" s="32">
        <f t="shared" ca="1" si="37"/>
        <v>7.93</v>
      </c>
      <c r="CW61" s="31">
        <f t="shared" ca="1" si="41"/>
        <v>65.289999999999992</v>
      </c>
      <c r="CX61" s="31">
        <f t="shared" ca="1" si="41"/>
        <v>9.8999999999999986</v>
      </c>
      <c r="CY61" s="31">
        <f t="shared" ca="1" si="41"/>
        <v>0</v>
      </c>
      <c r="CZ61" s="31">
        <f t="shared" ca="1" si="40"/>
        <v>0</v>
      </c>
      <c r="DA61" s="31">
        <f t="shared" ca="1" si="40"/>
        <v>39.68</v>
      </c>
      <c r="DB61" s="31">
        <f t="shared" ca="1" si="40"/>
        <v>0</v>
      </c>
      <c r="DC61" s="31">
        <f t="shared" ca="1" si="40"/>
        <v>5.8899999999999935</v>
      </c>
      <c r="DD61" s="31">
        <f t="shared" ca="1" si="40"/>
        <v>5.3100000000000041</v>
      </c>
      <c r="DE61" s="31">
        <f t="shared" ca="1" si="40"/>
        <v>23.390000000000008</v>
      </c>
      <c r="DF61" s="31">
        <f t="shared" ca="1" si="40"/>
        <v>-95.43</v>
      </c>
      <c r="DG61" s="31">
        <f t="shared" ca="1" si="40"/>
        <v>-49.980000000000004</v>
      </c>
      <c r="DH61" s="31">
        <f t="shared" ca="1" si="40"/>
        <v>-48.72</v>
      </c>
      <c r="DI61" s="32">
        <f t="shared" ca="1" si="32"/>
        <v>3.26</v>
      </c>
      <c r="DJ61" s="32">
        <f t="shared" ca="1" si="32"/>
        <v>0.5</v>
      </c>
      <c r="DK61" s="32">
        <f t="shared" ca="1" si="32"/>
        <v>0</v>
      </c>
      <c r="DL61" s="32">
        <f t="shared" ca="1" si="32"/>
        <v>0</v>
      </c>
      <c r="DM61" s="32">
        <f t="shared" ca="1" si="32"/>
        <v>1.98</v>
      </c>
      <c r="DN61" s="32">
        <f t="shared" ca="1" si="32"/>
        <v>0</v>
      </c>
      <c r="DO61" s="32">
        <f t="shared" ca="1" si="32"/>
        <v>0.28999999999999998</v>
      </c>
      <c r="DP61" s="32">
        <f t="shared" ca="1" si="32"/>
        <v>0.27</v>
      </c>
      <c r="DQ61" s="32">
        <f t="shared" ca="1" si="32"/>
        <v>1.17</v>
      </c>
      <c r="DR61" s="32">
        <f t="shared" ca="1" si="32"/>
        <v>-4.7699999999999996</v>
      </c>
      <c r="DS61" s="32">
        <f t="shared" ca="1" si="32"/>
        <v>-2.5</v>
      </c>
      <c r="DT61" s="32">
        <f t="shared" ca="1" si="32"/>
        <v>-2.44</v>
      </c>
      <c r="DU61" s="31">
        <f t="shared" ca="1" si="33"/>
        <v>12.17</v>
      </c>
      <c r="DV61" s="31">
        <f t="shared" ca="1" si="33"/>
        <v>1.82</v>
      </c>
      <c r="DW61" s="31">
        <f t="shared" ca="1" si="33"/>
        <v>0</v>
      </c>
      <c r="DX61" s="31">
        <f t="shared" ca="1" si="33"/>
        <v>0</v>
      </c>
      <c r="DY61" s="31">
        <f t="shared" ca="1" si="33"/>
        <v>7.04</v>
      </c>
      <c r="DZ61" s="31">
        <f t="shared" ca="1" si="33"/>
        <v>0</v>
      </c>
      <c r="EA61" s="31">
        <f t="shared" ca="1" si="33"/>
        <v>1.02</v>
      </c>
      <c r="EB61" s="31">
        <f t="shared" ca="1" si="33"/>
        <v>0.91</v>
      </c>
      <c r="EC61" s="31">
        <f t="shared" ca="1" si="33"/>
        <v>3.93</v>
      </c>
      <c r="ED61" s="31">
        <f t="shared" ca="1" si="33"/>
        <v>-15.83</v>
      </c>
      <c r="EE61" s="31">
        <f t="shared" ca="1" si="33"/>
        <v>-8.17</v>
      </c>
      <c r="EF61" s="31">
        <f t="shared" ca="1" si="33"/>
        <v>-7.86</v>
      </c>
      <c r="EG61" s="32">
        <f t="shared" ca="1" si="34"/>
        <v>80.72</v>
      </c>
      <c r="EH61" s="32">
        <f t="shared" ca="1" si="34"/>
        <v>12.219999999999999</v>
      </c>
      <c r="EI61" s="32">
        <f t="shared" ca="1" si="34"/>
        <v>0</v>
      </c>
      <c r="EJ61" s="32">
        <f t="shared" ca="1" si="34"/>
        <v>0</v>
      </c>
      <c r="EK61" s="32">
        <f t="shared" ca="1" si="34"/>
        <v>48.699999999999996</v>
      </c>
      <c r="EL61" s="32">
        <f t="shared" ca="1" si="34"/>
        <v>0</v>
      </c>
      <c r="EM61" s="32">
        <f t="shared" ca="1" si="34"/>
        <v>7.199999999999994</v>
      </c>
      <c r="EN61" s="32">
        <f t="shared" ca="1" si="34"/>
        <v>6.4900000000000038</v>
      </c>
      <c r="EO61" s="32">
        <f t="shared" ca="1" si="34"/>
        <v>28.490000000000009</v>
      </c>
      <c r="EP61" s="32">
        <f t="shared" ca="1" si="34"/>
        <v>-116.03</v>
      </c>
      <c r="EQ61" s="32">
        <f t="shared" ca="1" si="34"/>
        <v>-60.650000000000006</v>
      </c>
      <c r="ER61" s="32">
        <f t="shared" ca="1" si="34"/>
        <v>-59.019999999999996</v>
      </c>
    </row>
    <row r="62" spans="1:148" x14ac:dyDescent="0.25">
      <c r="A62" t="s">
        <v>527</v>
      </c>
      <c r="B62" s="1" t="s">
        <v>59</v>
      </c>
      <c r="C62" t="str">
        <f t="shared" ca="1" si="1"/>
        <v>ENC1</v>
      </c>
      <c r="D62" t="str">
        <f t="shared" ca="1" si="2"/>
        <v>Clover Bar #1</v>
      </c>
      <c r="E62" s="51">
        <v>4081.1807924</v>
      </c>
      <c r="F62" s="51">
        <v>8084.7460867</v>
      </c>
      <c r="G62" s="51">
        <v>4552.6060249000002</v>
      </c>
      <c r="H62" s="51">
        <v>1159.5026667</v>
      </c>
      <c r="I62" s="51">
        <v>1259.0072926</v>
      </c>
      <c r="J62" s="51">
        <v>1475.6812741000001</v>
      </c>
      <c r="K62" s="51">
        <v>6625.2135213000001</v>
      </c>
      <c r="L62" s="51">
        <v>2435.9668344000002</v>
      </c>
      <c r="M62" s="51">
        <v>2465.6444006000002</v>
      </c>
      <c r="N62" s="51">
        <v>3172.4200731000001</v>
      </c>
      <c r="O62" s="51">
        <v>2406.5502888999999</v>
      </c>
      <c r="P62" s="51">
        <v>2345.3962338000001</v>
      </c>
      <c r="Q62" s="32">
        <v>542856.38</v>
      </c>
      <c r="R62" s="32">
        <v>1638188.68</v>
      </c>
      <c r="S62" s="32">
        <v>440363.36</v>
      </c>
      <c r="T62" s="32">
        <v>71605.95</v>
      </c>
      <c r="U62" s="32">
        <v>174281.27</v>
      </c>
      <c r="V62" s="32">
        <v>377001.81</v>
      </c>
      <c r="W62" s="32">
        <v>2492111.06</v>
      </c>
      <c r="X62" s="32">
        <v>456410.34</v>
      </c>
      <c r="Y62" s="32">
        <v>94573.59</v>
      </c>
      <c r="Z62" s="32">
        <v>115857.93</v>
      </c>
      <c r="AA62" s="32">
        <v>329744.31</v>
      </c>
      <c r="AB62" s="32">
        <v>91202.79</v>
      </c>
      <c r="AC62" s="2">
        <v>2.91</v>
      </c>
      <c r="AD62" s="2">
        <v>2.91</v>
      </c>
      <c r="AE62" s="2">
        <v>2.91</v>
      </c>
      <c r="AF62" s="2">
        <v>2.91</v>
      </c>
      <c r="AG62" s="2">
        <v>2.91</v>
      </c>
      <c r="AH62" s="2">
        <v>2.91</v>
      </c>
      <c r="AI62" s="2">
        <v>2.91</v>
      </c>
      <c r="AJ62" s="2">
        <v>2.91</v>
      </c>
      <c r="AK62" s="2">
        <v>2.91</v>
      </c>
      <c r="AL62" s="2">
        <v>2.91</v>
      </c>
      <c r="AM62" s="2">
        <v>2.91</v>
      </c>
      <c r="AN62" s="2">
        <v>2.91</v>
      </c>
      <c r="AO62" s="33">
        <v>15797.12</v>
      </c>
      <c r="AP62" s="33">
        <v>47671.29</v>
      </c>
      <c r="AQ62" s="33">
        <v>12814.57</v>
      </c>
      <c r="AR62" s="33">
        <v>2083.73</v>
      </c>
      <c r="AS62" s="33">
        <v>5071.58</v>
      </c>
      <c r="AT62" s="33">
        <v>10970.75</v>
      </c>
      <c r="AU62" s="33">
        <v>72520.429999999993</v>
      </c>
      <c r="AV62" s="33">
        <v>13281.54</v>
      </c>
      <c r="AW62" s="33">
        <v>2752.09</v>
      </c>
      <c r="AX62" s="33">
        <v>3371.47</v>
      </c>
      <c r="AY62" s="33">
        <v>9595.56</v>
      </c>
      <c r="AZ62" s="33">
        <v>2654</v>
      </c>
      <c r="BA62" s="31">
        <f t="shared" si="38"/>
        <v>-597.14</v>
      </c>
      <c r="BB62" s="31">
        <f t="shared" si="38"/>
        <v>-1802.01</v>
      </c>
      <c r="BC62" s="31">
        <f t="shared" si="38"/>
        <v>-484.4</v>
      </c>
      <c r="BD62" s="31">
        <f t="shared" si="35"/>
        <v>-107.41</v>
      </c>
      <c r="BE62" s="31">
        <f t="shared" si="35"/>
        <v>-261.42</v>
      </c>
      <c r="BF62" s="31">
        <f t="shared" si="35"/>
        <v>-565.5</v>
      </c>
      <c r="BG62" s="31">
        <f t="shared" si="35"/>
        <v>3738.17</v>
      </c>
      <c r="BH62" s="31">
        <f t="shared" si="35"/>
        <v>684.62</v>
      </c>
      <c r="BI62" s="31">
        <f t="shared" si="35"/>
        <v>141.86000000000001</v>
      </c>
      <c r="BJ62" s="31">
        <f t="shared" si="35"/>
        <v>776.25</v>
      </c>
      <c r="BK62" s="31">
        <f t="shared" si="35"/>
        <v>2209.29</v>
      </c>
      <c r="BL62" s="31">
        <f t="shared" si="35"/>
        <v>611.05999999999995</v>
      </c>
      <c r="BM62" s="6">
        <f t="shared" ca="1" si="36"/>
        <v>4.7500000000000001E-2</v>
      </c>
      <c r="BN62" s="6">
        <f t="shared" ca="1" si="36"/>
        <v>4.7500000000000001E-2</v>
      </c>
      <c r="BO62" s="6">
        <f t="shared" ca="1" si="36"/>
        <v>4.7500000000000001E-2</v>
      </c>
      <c r="BP62" s="6">
        <f t="shared" ca="1" si="36"/>
        <v>4.7500000000000001E-2</v>
      </c>
      <c r="BQ62" s="6">
        <f t="shared" ca="1" si="36"/>
        <v>4.7500000000000001E-2</v>
      </c>
      <c r="BR62" s="6">
        <f t="shared" ca="1" si="36"/>
        <v>4.7500000000000001E-2</v>
      </c>
      <c r="BS62" s="6">
        <f t="shared" ca="1" si="36"/>
        <v>4.7500000000000001E-2</v>
      </c>
      <c r="BT62" s="6">
        <f t="shared" ca="1" si="36"/>
        <v>4.7500000000000001E-2</v>
      </c>
      <c r="BU62" s="6">
        <f t="shared" ca="1" si="36"/>
        <v>4.7500000000000001E-2</v>
      </c>
      <c r="BV62" s="6">
        <f t="shared" ca="1" si="36"/>
        <v>4.7500000000000001E-2</v>
      </c>
      <c r="BW62" s="6">
        <f t="shared" ca="1" si="36"/>
        <v>4.7500000000000001E-2</v>
      </c>
      <c r="BX62" s="6">
        <f t="shared" ca="1" si="36"/>
        <v>4.7500000000000001E-2</v>
      </c>
      <c r="BY62" s="31">
        <f t="shared" ca="1" si="43"/>
        <v>25785.68</v>
      </c>
      <c r="BZ62" s="31">
        <f t="shared" ca="1" si="43"/>
        <v>77813.960000000006</v>
      </c>
      <c r="CA62" s="31">
        <f t="shared" ca="1" si="43"/>
        <v>20917.259999999998</v>
      </c>
      <c r="CB62" s="31">
        <f t="shared" ca="1" si="43"/>
        <v>3401.28</v>
      </c>
      <c r="CC62" s="31">
        <f t="shared" ca="1" si="43"/>
        <v>8278.36</v>
      </c>
      <c r="CD62" s="31">
        <f t="shared" ca="1" si="43"/>
        <v>17907.59</v>
      </c>
      <c r="CE62" s="31">
        <f t="shared" ca="1" si="42"/>
        <v>118375.28</v>
      </c>
      <c r="CF62" s="31">
        <f t="shared" ca="1" si="42"/>
        <v>21679.49</v>
      </c>
      <c r="CG62" s="31">
        <f t="shared" ca="1" si="42"/>
        <v>4492.25</v>
      </c>
      <c r="CH62" s="31">
        <f t="shared" ca="1" si="42"/>
        <v>5503.25</v>
      </c>
      <c r="CI62" s="31">
        <f t="shared" ca="1" si="42"/>
        <v>15662.85</v>
      </c>
      <c r="CJ62" s="31">
        <f t="shared" ca="1" si="42"/>
        <v>4332.13</v>
      </c>
      <c r="CK62" s="32">
        <f t="shared" ca="1" si="39"/>
        <v>380</v>
      </c>
      <c r="CL62" s="32">
        <f t="shared" ca="1" si="39"/>
        <v>1146.73</v>
      </c>
      <c r="CM62" s="32">
        <f t="shared" ca="1" si="39"/>
        <v>308.25</v>
      </c>
      <c r="CN62" s="32">
        <f t="shared" ca="1" si="37"/>
        <v>50.12</v>
      </c>
      <c r="CO62" s="32">
        <f t="shared" ca="1" si="37"/>
        <v>122</v>
      </c>
      <c r="CP62" s="32">
        <f t="shared" ca="1" si="37"/>
        <v>263.89999999999998</v>
      </c>
      <c r="CQ62" s="32">
        <f t="shared" ca="1" si="37"/>
        <v>1744.48</v>
      </c>
      <c r="CR62" s="32">
        <f t="shared" ca="1" si="37"/>
        <v>319.49</v>
      </c>
      <c r="CS62" s="32">
        <f t="shared" ca="1" si="37"/>
        <v>66.2</v>
      </c>
      <c r="CT62" s="32">
        <f t="shared" ca="1" si="37"/>
        <v>81.099999999999994</v>
      </c>
      <c r="CU62" s="32">
        <f t="shared" ca="1" si="37"/>
        <v>230.82</v>
      </c>
      <c r="CV62" s="32">
        <f t="shared" ca="1" si="37"/>
        <v>63.84</v>
      </c>
      <c r="CW62" s="31">
        <f t="shared" ca="1" si="41"/>
        <v>10965.699999999999</v>
      </c>
      <c r="CX62" s="31">
        <f t="shared" ca="1" si="41"/>
        <v>33091.410000000003</v>
      </c>
      <c r="CY62" s="31">
        <f t="shared" ca="1" si="41"/>
        <v>8895.3399999999983</v>
      </c>
      <c r="CZ62" s="31">
        <f t="shared" ca="1" si="40"/>
        <v>1475.0800000000002</v>
      </c>
      <c r="DA62" s="31">
        <f t="shared" ca="1" si="40"/>
        <v>3590.2000000000007</v>
      </c>
      <c r="DB62" s="31">
        <f t="shared" ca="1" si="40"/>
        <v>7766.2400000000016</v>
      </c>
      <c r="DC62" s="31">
        <f t="shared" ca="1" si="40"/>
        <v>43861.16</v>
      </c>
      <c r="DD62" s="31">
        <f t="shared" ca="1" si="40"/>
        <v>8032.8200000000024</v>
      </c>
      <c r="DE62" s="31">
        <f t="shared" ca="1" si="40"/>
        <v>1664.4999999999995</v>
      </c>
      <c r="DF62" s="31">
        <f t="shared" ca="1" si="40"/>
        <v>1436.6300000000006</v>
      </c>
      <c r="DG62" s="31">
        <f t="shared" ca="1" si="40"/>
        <v>4088.8200000000006</v>
      </c>
      <c r="DH62" s="31">
        <f t="shared" ca="1" si="40"/>
        <v>1130.9100000000003</v>
      </c>
      <c r="DI62" s="32">
        <f t="shared" ca="1" si="32"/>
        <v>548.29</v>
      </c>
      <c r="DJ62" s="32">
        <f t="shared" ca="1" si="32"/>
        <v>1654.57</v>
      </c>
      <c r="DK62" s="32">
        <f t="shared" ca="1" si="32"/>
        <v>444.77</v>
      </c>
      <c r="DL62" s="32">
        <f t="shared" ref="DL62:DT125" ca="1" si="44">ROUND(CZ62*5%,2)</f>
        <v>73.75</v>
      </c>
      <c r="DM62" s="32">
        <f t="shared" ca="1" si="44"/>
        <v>179.51</v>
      </c>
      <c r="DN62" s="32">
        <f t="shared" ca="1" si="44"/>
        <v>388.31</v>
      </c>
      <c r="DO62" s="32">
        <f t="shared" ca="1" si="44"/>
        <v>2193.06</v>
      </c>
      <c r="DP62" s="32">
        <f t="shared" ca="1" si="44"/>
        <v>401.64</v>
      </c>
      <c r="DQ62" s="32">
        <f t="shared" ca="1" si="44"/>
        <v>83.23</v>
      </c>
      <c r="DR62" s="32">
        <f t="shared" ca="1" si="44"/>
        <v>71.83</v>
      </c>
      <c r="DS62" s="32">
        <f t="shared" ca="1" si="44"/>
        <v>204.44</v>
      </c>
      <c r="DT62" s="32">
        <f t="shared" ca="1" si="44"/>
        <v>56.55</v>
      </c>
      <c r="DU62" s="31">
        <f t="shared" ca="1" si="33"/>
        <v>2044.17</v>
      </c>
      <c r="DV62" s="31">
        <f t="shared" ca="1" si="33"/>
        <v>6091.43</v>
      </c>
      <c r="DW62" s="31">
        <f t="shared" ca="1" si="33"/>
        <v>1618.68</v>
      </c>
      <c r="DX62" s="31">
        <f t="shared" ref="DX62:EF125" ca="1" si="45">ROUND(CZ62*DX$3,2)</f>
        <v>264.97000000000003</v>
      </c>
      <c r="DY62" s="31">
        <f t="shared" ca="1" si="45"/>
        <v>636.80999999999995</v>
      </c>
      <c r="DZ62" s="31">
        <f t="shared" ca="1" si="45"/>
        <v>1359.39</v>
      </c>
      <c r="EA62" s="31">
        <f t="shared" ca="1" si="45"/>
        <v>7578.22</v>
      </c>
      <c r="EB62" s="31">
        <f t="shared" ca="1" si="45"/>
        <v>1369.13</v>
      </c>
      <c r="EC62" s="31">
        <f t="shared" ca="1" si="45"/>
        <v>279.81</v>
      </c>
      <c r="ED62" s="31">
        <f t="shared" ca="1" si="45"/>
        <v>238.26</v>
      </c>
      <c r="EE62" s="31">
        <f t="shared" ca="1" si="45"/>
        <v>668.56</v>
      </c>
      <c r="EF62" s="31">
        <f t="shared" ca="1" si="45"/>
        <v>182.36</v>
      </c>
      <c r="EG62" s="32">
        <f t="shared" ca="1" si="34"/>
        <v>13558.159999999998</v>
      </c>
      <c r="EH62" s="32">
        <f t="shared" ca="1" si="34"/>
        <v>40837.410000000003</v>
      </c>
      <c r="EI62" s="32">
        <f t="shared" ca="1" si="34"/>
        <v>10958.789999999999</v>
      </c>
      <c r="EJ62" s="32">
        <f t="shared" ref="EJ62:ER125" ca="1" si="46">CZ62+DL62+DX62</f>
        <v>1813.8000000000002</v>
      </c>
      <c r="EK62" s="32">
        <f t="shared" ca="1" si="46"/>
        <v>4406.5200000000004</v>
      </c>
      <c r="EL62" s="32">
        <f t="shared" ca="1" si="46"/>
        <v>9513.9400000000023</v>
      </c>
      <c r="EM62" s="32">
        <f t="shared" ca="1" si="46"/>
        <v>53632.44</v>
      </c>
      <c r="EN62" s="32">
        <f t="shared" ca="1" si="46"/>
        <v>9803.5900000000038</v>
      </c>
      <c r="EO62" s="32">
        <f t="shared" ca="1" si="46"/>
        <v>2027.5399999999995</v>
      </c>
      <c r="EP62" s="32">
        <f t="shared" ca="1" si="46"/>
        <v>1746.7200000000005</v>
      </c>
      <c r="EQ62" s="32">
        <f t="shared" ca="1" si="46"/>
        <v>4961.82</v>
      </c>
      <c r="ER62" s="32">
        <f t="shared" ca="1" si="46"/>
        <v>1369.8200000000002</v>
      </c>
    </row>
    <row r="63" spans="1:148" x14ac:dyDescent="0.25">
      <c r="A63" t="s">
        <v>527</v>
      </c>
      <c r="B63" s="1" t="s">
        <v>60</v>
      </c>
      <c r="C63" t="str">
        <f t="shared" ca="1" si="1"/>
        <v>ENC2</v>
      </c>
      <c r="D63" t="str">
        <f t="shared" ca="1" si="2"/>
        <v>Clover Bar #2</v>
      </c>
      <c r="E63" s="51">
        <v>17769.8084891</v>
      </c>
      <c r="F63" s="51">
        <v>25145.970581199999</v>
      </c>
      <c r="G63" s="51">
        <v>12957.958027299999</v>
      </c>
      <c r="H63" s="51">
        <v>12319.268653499999</v>
      </c>
      <c r="I63" s="51">
        <v>10504.793010400001</v>
      </c>
      <c r="J63" s="51">
        <v>12260.990731</v>
      </c>
      <c r="K63" s="51">
        <v>19944.268513499999</v>
      </c>
      <c r="L63" s="51">
        <v>12021.6502709</v>
      </c>
      <c r="M63" s="51">
        <v>5140.0293809000004</v>
      </c>
      <c r="N63" s="51">
        <v>7167.8114406000004</v>
      </c>
      <c r="O63" s="51">
        <v>6934.4193509999996</v>
      </c>
      <c r="P63" s="51">
        <v>4558.6765306999996</v>
      </c>
      <c r="Q63" s="32">
        <v>1486658.73</v>
      </c>
      <c r="R63" s="32">
        <v>3422340.96</v>
      </c>
      <c r="S63" s="32">
        <v>852534.48</v>
      </c>
      <c r="T63" s="32">
        <v>561117.75</v>
      </c>
      <c r="U63" s="32">
        <v>2100421.09</v>
      </c>
      <c r="V63" s="32">
        <v>1361637.56</v>
      </c>
      <c r="W63" s="32">
        <v>5750428.4000000004</v>
      </c>
      <c r="X63" s="32">
        <v>1271889.6000000001</v>
      </c>
      <c r="Y63" s="32">
        <v>199260.86</v>
      </c>
      <c r="Z63" s="32">
        <v>268263.90999999997</v>
      </c>
      <c r="AA63" s="32">
        <v>725779.02</v>
      </c>
      <c r="AB63" s="32">
        <v>183361.31</v>
      </c>
      <c r="AC63" s="2">
        <v>2.91</v>
      </c>
      <c r="AD63" s="2">
        <v>2.91</v>
      </c>
      <c r="AE63" s="2">
        <v>2.91</v>
      </c>
      <c r="AF63" s="2">
        <v>2.91</v>
      </c>
      <c r="AG63" s="2">
        <v>2.91</v>
      </c>
      <c r="AH63" s="2">
        <v>2.91</v>
      </c>
      <c r="AI63" s="2">
        <v>2.91</v>
      </c>
      <c r="AJ63" s="2">
        <v>2.91</v>
      </c>
      <c r="AK63" s="2">
        <v>2.91</v>
      </c>
      <c r="AL63" s="2">
        <v>2.91</v>
      </c>
      <c r="AM63" s="2">
        <v>2.91</v>
      </c>
      <c r="AN63" s="2">
        <v>2.91</v>
      </c>
      <c r="AO63" s="33">
        <v>43261.77</v>
      </c>
      <c r="AP63" s="33">
        <v>99590.12</v>
      </c>
      <c r="AQ63" s="33">
        <v>24808.75</v>
      </c>
      <c r="AR63" s="33">
        <v>16328.53</v>
      </c>
      <c r="AS63" s="33">
        <v>61122.25</v>
      </c>
      <c r="AT63" s="33">
        <v>39623.65</v>
      </c>
      <c r="AU63" s="33">
        <v>167337.47</v>
      </c>
      <c r="AV63" s="33">
        <v>37011.99</v>
      </c>
      <c r="AW63" s="33">
        <v>5798.49</v>
      </c>
      <c r="AX63" s="33">
        <v>7806.48</v>
      </c>
      <c r="AY63" s="33">
        <v>21120.17</v>
      </c>
      <c r="AZ63" s="33">
        <v>5335.81</v>
      </c>
      <c r="BA63" s="31">
        <f t="shared" si="38"/>
        <v>-1635.32</v>
      </c>
      <c r="BB63" s="31">
        <f t="shared" si="38"/>
        <v>-3764.58</v>
      </c>
      <c r="BC63" s="31">
        <f t="shared" si="38"/>
        <v>-937.79</v>
      </c>
      <c r="BD63" s="31">
        <f t="shared" si="35"/>
        <v>-841.68</v>
      </c>
      <c r="BE63" s="31">
        <f t="shared" si="35"/>
        <v>-3150.63</v>
      </c>
      <c r="BF63" s="31">
        <f t="shared" si="35"/>
        <v>-2042.46</v>
      </c>
      <c r="BG63" s="31">
        <f t="shared" si="35"/>
        <v>8625.64</v>
      </c>
      <c r="BH63" s="31">
        <f t="shared" si="35"/>
        <v>1907.83</v>
      </c>
      <c r="BI63" s="31">
        <f t="shared" si="35"/>
        <v>298.89</v>
      </c>
      <c r="BJ63" s="31">
        <f t="shared" si="35"/>
        <v>1797.37</v>
      </c>
      <c r="BK63" s="31">
        <f t="shared" si="35"/>
        <v>4862.72</v>
      </c>
      <c r="BL63" s="31">
        <f t="shared" si="35"/>
        <v>1228.52</v>
      </c>
      <c r="BM63" s="6">
        <f t="shared" ca="1" si="36"/>
        <v>4.4200000000000003E-2</v>
      </c>
      <c r="BN63" s="6">
        <f t="shared" ca="1" si="36"/>
        <v>4.4200000000000003E-2</v>
      </c>
      <c r="BO63" s="6">
        <f t="shared" ca="1" si="36"/>
        <v>4.4200000000000003E-2</v>
      </c>
      <c r="BP63" s="6">
        <f t="shared" ca="1" si="36"/>
        <v>4.4200000000000003E-2</v>
      </c>
      <c r="BQ63" s="6">
        <f t="shared" ca="1" si="36"/>
        <v>4.4200000000000003E-2</v>
      </c>
      <c r="BR63" s="6">
        <f t="shared" ca="1" si="36"/>
        <v>4.4200000000000003E-2</v>
      </c>
      <c r="BS63" s="6">
        <f t="shared" ref="BS63:CD84" ca="1" si="47">VLOOKUP($C63,LossFactorLookup,3,FALSE)</f>
        <v>4.4200000000000003E-2</v>
      </c>
      <c r="BT63" s="6">
        <f t="shared" ca="1" si="47"/>
        <v>4.4200000000000003E-2</v>
      </c>
      <c r="BU63" s="6">
        <f t="shared" ca="1" si="47"/>
        <v>4.4200000000000003E-2</v>
      </c>
      <c r="BV63" s="6">
        <f t="shared" ca="1" si="47"/>
        <v>4.4200000000000003E-2</v>
      </c>
      <c r="BW63" s="6">
        <f t="shared" ca="1" si="47"/>
        <v>4.4200000000000003E-2</v>
      </c>
      <c r="BX63" s="6">
        <f t="shared" ca="1" si="47"/>
        <v>4.4200000000000003E-2</v>
      </c>
      <c r="BY63" s="31">
        <f t="shared" ca="1" si="43"/>
        <v>65710.320000000007</v>
      </c>
      <c r="BZ63" s="31">
        <f t="shared" ca="1" si="43"/>
        <v>151267.47</v>
      </c>
      <c r="CA63" s="31">
        <f t="shared" ca="1" si="43"/>
        <v>37682.019999999997</v>
      </c>
      <c r="CB63" s="31">
        <f t="shared" ca="1" si="43"/>
        <v>24801.4</v>
      </c>
      <c r="CC63" s="31">
        <f t="shared" ca="1" si="43"/>
        <v>92838.61</v>
      </c>
      <c r="CD63" s="31">
        <f t="shared" ca="1" si="43"/>
        <v>60184.38</v>
      </c>
      <c r="CE63" s="31">
        <f t="shared" ca="1" si="42"/>
        <v>254168.94</v>
      </c>
      <c r="CF63" s="31">
        <f t="shared" ca="1" si="42"/>
        <v>56217.52</v>
      </c>
      <c r="CG63" s="31">
        <f t="shared" ca="1" si="42"/>
        <v>8807.33</v>
      </c>
      <c r="CH63" s="31">
        <f t="shared" ca="1" si="42"/>
        <v>11857.26</v>
      </c>
      <c r="CI63" s="31">
        <f t="shared" ca="1" si="42"/>
        <v>32079.43</v>
      </c>
      <c r="CJ63" s="31">
        <f t="shared" ca="1" si="42"/>
        <v>8104.57</v>
      </c>
      <c r="CK63" s="32">
        <f t="shared" ca="1" si="39"/>
        <v>1040.6600000000001</v>
      </c>
      <c r="CL63" s="32">
        <f t="shared" ca="1" si="39"/>
        <v>2395.64</v>
      </c>
      <c r="CM63" s="32">
        <f t="shared" ca="1" si="39"/>
        <v>596.77</v>
      </c>
      <c r="CN63" s="32">
        <f t="shared" ca="1" si="37"/>
        <v>392.78</v>
      </c>
      <c r="CO63" s="32">
        <f t="shared" ca="1" si="37"/>
        <v>1470.29</v>
      </c>
      <c r="CP63" s="32">
        <f t="shared" ca="1" si="37"/>
        <v>953.15</v>
      </c>
      <c r="CQ63" s="32">
        <f t="shared" ca="1" si="37"/>
        <v>4025.3</v>
      </c>
      <c r="CR63" s="32">
        <f t="shared" ca="1" si="37"/>
        <v>890.32</v>
      </c>
      <c r="CS63" s="32">
        <f t="shared" ca="1" si="37"/>
        <v>139.47999999999999</v>
      </c>
      <c r="CT63" s="32">
        <f t="shared" ca="1" si="37"/>
        <v>187.78</v>
      </c>
      <c r="CU63" s="32">
        <f t="shared" ca="1" si="37"/>
        <v>508.05</v>
      </c>
      <c r="CV63" s="32">
        <f t="shared" ca="1" si="37"/>
        <v>128.35</v>
      </c>
      <c r="CW63" s="31">
        <f t="shared" ca="1" si="41"/>
        <v>25124.530000000013</v>
      </c>
      <c r="CX63" s="31">
        <f t="shared" ca="1" si="41"/>
        <v>57837.570000000022</v>
      </c>
      <c r="CY63" s="31">
        <f t="shared" ca="1" si="41"/>
        <v>14407.829999999994</v>
      </c>
      <c r="CZ63" s="31">
        <f t="shared" ca="1" si="40"/>
        <v>9707.33</v>
      </c>
      <c r="DA63" s="31">
        <f t="shared" ca="1" si="40"/>
        <v>36337.279999999992</v>
      </c>
      <c r="DB63" s="31">
        <f t="shared" ca="1" si="40"/>
        <v>23556.339999999997</v>
      </c>
      <c r="DC63" s="31">
        <f t="shared" ca="1" si="40"/>
        <v>82231.12999999999</v>
      </c>
      <c r="DD63" s="31">
        <f t="shared" ca="1" si="40"/>
        <v>18188.019999999997</v>
      </c>
      <c r="DE63" s="31">
        <f t="shared" ca="1" si="40"/>
        <v>2849.43</v>
      </c>
      <c r="DF63" s="31">
        <f t="shared" ca="1" si="40"/>
        <v>2441.1900000000014</v>
      </c>
      <c r="DG63" s="31">
        <f t="shared" ca="1" si="40"/>
        <v>6604.5900000000011</v>
      </c>
      <c r="DH63" s="31">
        <f t="shared" ca="1" si="40"/>
        <v>1668.5899999999997</v>
      </c>
      <c r="DI63" s="32">
        <f t="shared" ref="DI63:DN126" ca="1" si="48">ROUND(CW63*5%,2)</f>
        <v>1256.23</v>
      </c>
      <c r="DJ63" s="32">
        <f t="shared" ca="1" si="48"/>
        <v>2891.88</v>
      </c>
      <c r="DK63" s="32">
        <f t="shared" ca="1" si="48"/>
        <v>720.39</v>
      </c>
      <c r="DL63" s="32">
        <f t="shared" ca="1" si="44"/>
        <v>485.37</v>
      </c>
      <c r="DM63" s="32">
        <f t="shared" ca="1" si="44"/>
        <v>1816.86</v>
      </c>
      <c r="DN63" s="32">
        <f t="shared" ca="1" si="44"/>
        <v>1177.82</v>
      </c>
      <c r="DO63" s="32">
        <f t="shared" ca="1" si="44"/>
        <v>4111.5600000000004</v>
      </c>
      <c r="DP63" s="32">
        <f t="shared" ca="1" si="44"/>
        <v>909.4</v>
      </c>
      <c r="DQ63" s="32">
        <f t="shared" ca="1" si="44"/>
        <v>142.47</v>
      </c>
      <c r="DR63" s="32">
        <f t="shared" ca="1" si="44"/>
        <v>122.06</v>
      </c>
      <c r="DS63" s="32">
        <f t="shared" ca="1" si="44"/>
        <v>330.23</v>
      </c>
      <c r="DT63" s="32">
        <f t="shared" ca="1" si="44"/>
        <v>83.43</v>
      </c>
      <c r="DU63" s="31">
        <f t="shared" ref="DU63:DZ126" ca="1" si="49">ROUND(CW63*DU$3,2)</f>
        <v>4683.58</v>
      </c>
      <c r="DV63" s="31">
        <f t="shared" ca="1" si="49"/>
        <v>10646.68</v>
      </c>
      <c r="DW63" s="31">
        <f t="shared" ca="1" si="49"/>
        <v>2621.78</v>
      </c>
      <c r="DX63" s="31">
        <f t="shared" ca="1" si="45"/>
        <v>1743.76</v>
      </c>
      <c r="DY63" s="31">
        <f t="shared" ca="1" si="45"/>
        <v>6445.27</v>
      </c>
      <c r="DZ63" s="31">
        <f t="shared" ca="1" si="45"/>
        <v>4123.25</v>
      </c>
      <c r="EA63" s="31">
        <f t="shared" ca="1" si="45"/>
        <v>14207.69</v>
      </c>
      <c r="EB63" s="31">
        <f t="shared" ca="1" si="45"/>
        <v>3100</v>
      </c>
      <c r="EC63" s="31">
        <f t="shared" ca="1" si="45"/>
        <v>479.01</v>
      </c>
      <c r="ED63" s="31">
        <f t="shared" ca="1" si="45"/>
        <v>404.86</v>
      </c>
      <c r="EE63" s="31">
        <f t="shared" ca="1" si="45"/>
        <v>1079.92</v>
      </c>
      <c r="EF63" s="31">
        <f t="shared" ca="1" si="45"/>
        <v>269.06</v>
      </c>
      <c r="EG63" s="32">
        <f t="shared" ref="EG63:EL126" ca="1" si="50">CW63+DI63+DU63</f>
        <v>31064.340000000011</v>
      </c>
      <c r="EH63" s="32">
        <f t="shared" ca="1" si="50"/>
        <v>71376.130000000019</v>
      </c>
      <c r="EI63" s="32">
        <f t="shared" ca="1" si="50"/>
        <v>17749.999999999993</v>
      </c>
      <c r="EJ63" s="32">
        <f t="shared" ca="1" si="46"/>
        <v>11936.460000000001</v>
      </c>
      <c r="EK63" s="32">
        <f t="shared" ca="1" si="46"/>
        <v>44599.409999999989</v>
      </c>
      <c r="EL63" s="32">
        <f t="shared" ca="1" si="46"/>
        <v>28857.409999999996</v>
      </c>
      <c r="EM63" s="32">
        <f t="shared" ca="1" si="46"/>
        <v>100550.37999999999</v>
      </c>
      <c r="EN63" s="32">
        <f t="shared" ca="1" si="46"/>
        <v>22197.42</v>
      </c>
      <c r="EO63" s="32">
        <f t="shared" ca="1" si="46"/>
        <v>3470.91</v>
      </c>
      <c r="EP63" s="32">
        <f t="shared" ca="1" si="46"/>
        <v>2968.1100000000015</v>
      </c>
      <c r="EQ63" s="32">
        <f t="shared" ca="1" si="46"/>
        <v>8014.7400000000016</v>
      </c>
      <c r="ER63" s="32">
        <f t="shared" ca="1" si="46"/>
        <v>2021.0799999999997</v>
      </c>
    </row>
    <row r="64" spans="1:148" x14ac:dyDescent="0.25">
      <c r="A64" t="s">
        <v>527</v>
      </c>
      <c r="B64" s="1" t="s">
        <v>61</v>
      </c>
      <c r="C64" t="str">
        <f t="shared" ca="1" si="1"/>
        <v>ENC3</v>
      </c>
      <c r="D64" t="str">
        <f t="shared" ca="1" si="2"/>
        <v>Clover Bar #3</v>
      </c>
      <c r="E64" s="51">
        <v>14892.297857699999</v>
      </c>
      <c r="F64" s="51">
        <v>12451.6231216</v>
      </c>
      <c r="G64" s="51">
        <v>8519.747147</v>
      </c>
      <c r="H64" s="51">
        <v>8738.3991743999995</v>
      </c>
      <c r="I64" s="51">
        <v>9275.2503082000003</v>
      </c>
      <c r="J64" s="51">
        <v>8265.2700189999996</v>
      </c>
      <c r="K64" s="51">
        <v>18060.2871643</v>
      </c>
      <c r="L64" s="51">
        <v>7583.4161481000001</v>
      </c>
      <c r="M64" s="51">
        <v>3188.0262333000001</v>
      </c>
      <c r="N64" s="51">
        <v>7403.8746890000002</v>
      </c>
      <c r="O64" s="51">
        <v>2028.7406667</v>
      </c>
      <c r="P64" s="51">
        <v>8676.1099744999992</v>
      </c>
      <c r="Q64" s="32">
        <v>1368362.14</v>
      </c>
      <c r="R64" s="32">
        <v>2552573.7400000002</v>
      </c>
      <c r="S64" s="32">
        <v>730997.11</v>
      </c>
      <c r="T64" s="32">
        <v>440987.34</v>
      </c>
      <c r="U64" s="32">
        <v>2036934.39</v>
      </c>
      <c r="V64" s="32">
        <v>1167760.76</v>
      </c>
      <c r="W64" s="32">
        <v>6284903.7699999996</v>
      </c>
      <c r="X64" s="32">
        <v>1239777.3500000001</v>
      </c>
      <c r="Y64" s="32">
        <v>107356.97</v>
      </c>
      <c r="Z64" s="32">
        <v>268444.69</v>
      </c>
      <c r="AA64" s="32">
        <v>130708.02</v>
      </c>
      <c r="AB64" s="32">
        <v>336009.48</v>
      </c>
      <c r="AC64" s="2">
        <v>2.91</v>
      </c>
      <c r="AD64" s="2">
        <v>2.91</v>
      </c>
      <c r="AE64" s="2">
        <v>2.91</v>
      </c>
      <c r="AF64" s="2">
        <v>2.91</v>
      </c>
      <c r="AG64" s="2">
        <v>2.91</v>
      </c>
      <c r="AH64" s="2">
        <v>2.91</v>
      </c>
      <c r="AI64" s="2">
        <v>2.91</v>
      </c>
      <c r="AJ64" s="2">
        <v>2.91</v>
      </c>
      <c r="AK64" s="2">
        <v>2.91</v>
      </c>
      <c r="AL64" s="2">
        <v>2.91</v>
      </c>
      <c r="AM64" s="2">
        <v>2.91</v>
      </c>
      <c r="AN64" s="2">
        <v>2.91</v>
      </c>
      <c r="AO64" s="33">
        <v>39819.339999999997</v>
      </c>
      <c r="AP64" s="33">
        <v>74279.899999999994</v>
      </c>
      <c r="AQ64" s="33">
        <v>21272.02</v>
      </c>
      <c r="AR64" s="33">
        <v>12832.73</v>
      </c>
      <c r="AS64" s="33">
        <v>59274.79</v>
      </c>
      <c r="AT64" s="33">
        <v>33981.839999999997</v>
      </c>
      <c r="AU64" s="33">
        <v>182890.7</v>
      </c>
      <c r="AV64" s="33">
        <v>36077.519999999997</v>
      </c>
      <c r="AW64" s="33">
        <v>3124.09</v>
      </c>
      <c r="AX64" s="33">
        <v>7811.74</v>
      </c>
      <c r="AY64" s="33">
        <v>3803.6</v>
      </c>
      <c r="AZ64" s="33">
        <v>9777.8799999999992</v>
      </c>
      <c r="BA64" s="31">
        <f t="shared" si="38"/>
        <v>-1505.2</v>
      </c>
      <c r="BB64" s="31">
        <f t="shared" si="38"/>
        <v>-2807.83</v>
      </c>
      <c r="BC64" s="31">
        <f t="shared" si="38"/>
        <v>-804.1</v>
      </c>
      <c r="BD64" s="31">
        <f t="shared" si="35"/>
        <v>-661.48</v>
      </c>
      <c r="BE64" s="31">
        <f t="shared" si="35"/>
        <v>-3055.4</v>
      </c>
      <c r="BF64" s="31">
        <f t="shared" si="35"/>
        <v>-1751.64</v>
      </c>
      <c r="BG64" s="31">
        <f t="shared" si="35"/>
        <v>9427.36</v>
      </c>
      <c r="BH64" s="31">
        <f t="shared" si="35"/>
        <v>1859.67</v>
      </c>
      <c r="BI64" s="31">
        <f t="shared" si="35"/>
        <v>161.04</v>
      </c>
      <c r="BJ64" s="31">
        <f t="shared" si="35"/>
        <v>1798.58</v>
      </c>
      <c r="BK64" s="31">
        <f t="shared" si="35"/>
        <v>875.74</v>
      </c>
      <c r="BL64" s="31">
        <f t="shared" si="35"/>
        <v>2251.2600000000002</v>
      </c>
      <c r="BM64" s="6">
        <f t="shared" ref="BM64:BX85" ca="1" si="51">VLOOKUP($C64,LossFactorLookup,3,FALSE)</f>
        <v>4.5999999999999999E-2</v>
      </c>
      <c r="BN64" s="6">
        <f t="shared" ca="1" si="51"/>
        <v>4.5999999999999999E-2</v>
      </c>
      <c r="BO64" s="6">
        <f t="shared" ca="1" si="51"/>
        <v>4.5999999999999999E-2</v>
      </c>
      <c r="BP64" s="6">
        <f t="shared" ca="1" si="51"/>
        <v>4.5999999999999999E-2</v>
      </c>
      <c r="BQ64" s="6">
        <f t="shared" ca="1" si="51"/>
        <v>4.5999999999999999E-2</v>
      </c>
      <c r="BR64" s="6">
        <f t="shared" ca="1" si="51"/>
        <v>4.5999999999999999E-2</v>
      </c>
      <c r="BS64" s="6">
        <f t="shared" ca="1" si="51"/>
        <v>4.5999999999999999E-2</v>
      </c>
      <c r="BT64" s="6">
        <f t="shared" ca="1" si="51"/>
        <v>4.5999999999999999E-2</v>
      </c>
      <c r="BU64" s="6">
        <f t="shared" ca="1" si="51"/>
        <v>4.5999999999999999E-2</v>
      </c>
      <c r="BV64" s="6">
        <f t="shared" ca="1" si="51"/>
        <v>4.5999999999999999E-2</v>
      </c>
      <c r="BW64" s="6">
        <f t="shared" ca="1" si="51"/>
        <v>4.5999999999999999E-2</v>
      </c>
      <c r="BX64" s="6">
        <f t="shared" ca="1" si="51"/>
        <v>4.5999999999999999E-2</v>
      </c>
      <c r="BY64" s="31">
        <f t="shared" ca="1" si="43"/>
        <v>62944.66</v>
      </c>
      <c r="BZ64" s="31">
        <f t="shared" ca="1" si="43"/>
        <v>117418.39</v>
      </c>
      <c r="CA64" s="31">
        <f t="shared" ca="1" si="43"/>
        <v>33625.870000000003</v>
      </c>
      <c r="CB64" s="31">
        <f t="shared" ca="1" si="43"/>
        <v>20285.419999999998</v>
      </c>
      <c r="CC64" s="31">
        <f t="shared" ca="1" si="43"/>
        <v>93698.98</v>
      </c>
      <c r="CD64" s="31">
        <f t="shared" ca="1" si="43"/>
        <v>53716.99</v>
      </c>
      <c r="CE64" s="31">
        <f t="shared" ca="1" si="42"/>
        <v>289105.57</v>
      </c>
      <c r="CF64" s="31">
        <f t="shared" ca="1" si="42"/>
        <v>57029.760000000002</v>
      </c>
      <c r="CG64" s="31">
        <f t="shared" ca="1" si="42"/>
        <v>4938.42</v>
      </c>
      <c r="CH64" s="31">
        <f t="shared" ca="1" si="42"/>
        <v>12348.46</v>
      </c>
      <c r="CI64" s="31">
        <f t="shared" ca="1" si="42"/>
        <v>6012.57</v>
      </c>
      <c r="CJ64" s="31">
        <f t="shared" ca="1" si="42"/>
        <v>15456.44</v>
      </c>
      <c r="CK64" s="32">
        <f t="shared" ca="1" si="39"/>
        <v>957.85</v>
      </c>
      <c r="CL64" s="32">
        <f t="shared" ca="1" si="39"/>
        <v>1786.8</v>
      </c>
      <c r="CM64" s="32">
        <f t="shared" ca="1" si="39"/>
        <v>511.7</v>
      </c>
      <c r="CN64" s="32">
        <f t="shared" ca="1" si="37"/>
        <v>308.69</v>
      </c>
      <c r="CO64" s="32">
        <f t="shared" ca="1" si="37"/>
        <v>1425.85</v>
      </c>
      <c r="CP64" s="32">
        <f t="shared" ca="1" si="37"/>
        <v>817.43</v>
      </c>
      <c r="CQ64" s="32">
        <f t="shared" ca="1" si="37"/>
        <v>4399.43</v>
      </c>
      <c r="CR64" s="32">
        <f t="shared" ca="1" si="37"/>
        <v>867.84</v>
      </c>
      <c r="CS64" s="32">
        <f t="shared" ca="1" si="37"/>
        <v>75.150000000000006</v>
      </c>
      <c r="CT64" s="32">
        <f t="shared" ca="1" si="37"/>
        <v>187.91</v>
      </c>
      <c r="CU64" s="32">
        <f t="shared" ca="1" si="37"/>
        <v>91.5</v>
      </c>
      <c r="CV64" s="32">
        <f t="shared" ca="1" si="37"/>
        <v>235.21</v>
      </c>
      <c r="CW64" s="31">
        <f t="shared" ca="1" si="41"/>
        <v>25588.370000000006</v>
      </c>
      <c r="CX64" s="31">
        <f t="shared" ca="1" si="41"/>
        <v>47733.12000000001</v>
      </c>
      <c r="CY64" s="31">
        <f t="shared" ca="1" si="41"/>
        <v>13669.65</v>
      </c>
      <c r="CZ64" s="31">
        <f t="shared" ca="1" si="40"/>
        <v>8422.8599999999969</v>
      </c>
      <c r="DA64" s="31">
        <f t="shared" ca="1" si="40"/>
        <v>38905.440000000002</v>
      </c>
      <c r="DB64" s="31">
        <f t="shared" ca="1" si="40"/>
        <v>22304.22</v>
      </c>
      <c r="DC64" s="31">
        <f t="shared" ca="1" si="40"/>
        <v>101186.93999999999</v>
      </c>
      <c r="DD64" s="31">
        <f t="shared" ca="1" si="40"/>
        <v>19960.410000000003</v>
      </c>
      <c r="DE64" s="31">
        <f t="shared" ca="1" si="40"/>
        <v>1728.4399999999996</v>
      </c>
      <c r="DF64" s="31">
        <f t="shared" ca="1" si="40"/>
        <v>2926.0499999999993</v>
      </c>
      <c r="DG64" s="31">
        <f t="shared" ca="1" si="40"/>
        <v>1424.7299999999998</v>
      </c>
      <c r="DH64" s="31">
        <f t="shared" ca="1" si="40"/>
        <v>3662.51</v>
      </c>
      <c r="DI64" s="32">
        <f t="shared" ca="1" si="48"/>
        <v>1279.42</v>
      </c>
      <c r="DJ64" s="32">
        <f t="shared" ca="1" si="48"/>
        <v>2386.66</v>
      </c>
      <c r="DK64" s="32">
        <f t="shared" ca="1" si="48"/>
        <v>683.48</v>
      </c>
      <c r="DL64" s="32">
        <f t="shared" ca="1" si="44"/>
        <v>421.14</v>
      </c>
      <c r="DM64" s="32">
        <f t="shared" ca="1" si="44"/>
        <v>1945.27</v>
      </c>
      <c r="DN64" s="32">
        <f t="shared" ca="1" si="44"/>
        <v>1115.21</v>
      </c>
      <c r="DO64" s="32">
        <f t="shared" ca="1" si="44"/>
        <v>5059.3500000000004</v>
      </c>
      <c r="DP64" s="32">
        <f t="shared" ca="1" si="44"/>
        <v>998.02</v>
      </c>
      <c r="DQ64" s="32">
        <f t="shared" ca="1" si="44"/>
        <v>86.42</v>
      </c>
      <c r="DR64" s="32">
        <f t="shared" ca="1" si="44"/>
        <v>146.30000000000001</v>
      </c>
      <c r="DS64" s="32">
        <f t="shared" ca="1" si="44"/>
        <v>71.239999999999995</v>
      </c>
      <c r="DT64" s="32">
        <f t="shared" ca="1" si="44"/>
        <v>183.13</v>
      </c>
      <c r="DU64" s="31">
        <f t="shared" ca="1" si="49"/>
        <v>4770.04</v>
      </c>
      <c r="DV64" s="31">
        <f t="shared" ca="1" si="49"/>
        <v>8786.66</v>
      </c>
      <c r="DW64" s="31">
        <f t="shared" ca="1" si="49"/>
        <v>2487.46</v>
      </c>
      <c r="DX64" s="31">
        <f t="shared" ca="1" si="45"/>
        <v>1513.03</v>
      </c>
      <c r="DY64" s="31">
        <f t="shared" ca="1" si="45"/>
        <v>6900.79</v>
      </c>
      <c r="DZ64" s="31">
        <f t="shared" ca="1" si="45"/>
        <v>3904.08</v>
      </c>
      <c r="EA64" s="31">
        <f t="shared" ca="1" si="45"/>
        <v>17482.830000000002</v>
      </c>
      <c r="EB64" s="31">
        <f t="shared" ca="1" si="45"/>
        <v>3402.09</v>
      </c>
      <c r="EC64" s="31">
        <f t="shared" ca="1" si="45"/>
        <v>290.56</v>
      </c>
      <c r="ED64" s="31">
        <f t="shared" ca="1" si="45"/>
        <v>485.27</v>
      </c>
      <c r="EE64" s="31">
        <f t="shared" ca="1" si="45"/>
        <v>232.96</v>
      </c>
      <c r="EF64" s="31">
        <f t="shared" ca="1" si="45"/>
        <v>590.58000000000004</v>
      </c>
      <c r="EG64" s="32">
        <f t="shared" ca="1" si="50"/>
        <v>31637.830000000009</v>
      </c>
      <c r="EH64" s="32">
        <f t="shared" ca="1" si="50"/>
        <v>58906.440000000017</v>
      </c>
      <c r="EI64" s="32">
        <f t="shared" ca="1" si="50"/>
        <v>16840.59</v>
      </c>
      <c r="EJ64" s="32">
        <f t="shared" ca="1" si="46"/>
        <v>10357.029999999997</v>
      </c>
      <c r="EK64" s="32">
        <f t="shared" ca="1" si="46"/>
        <v>47751.5</v>
      </c>
      <c r="EL64" s="32">
        <f t="shared" ca="1" si="46"/>
        <v>27323.510000000002</v>
      </c>
      <c r="EM64" s="32">
        <f t="shared" ca="1" si="46"/>
        <v>123729.12</v>
      </c>
      <c r="EN64" s="32">
        <f t="shared" ca="1" si="46"/>
        <v>24360.520000000004</v>
      </c>
      <c r="EO64" s="32">
        <f t="shared" ca="1" si="46"/>
        <v>2105.4199999999996</v>
      </c>
      <c r="EP64" s="32">
        <f t="shared" ca="1" si="46"/>
        <v>3557.6199999999994</v>
      </c>
      <c r="EQ64" s="32">
        <f t="shared" ca="1" si="46"/>
        <v>1728.9299999999998</v>
      </c>
      <c r="ER64" s="32">
        <f t="shared" ca="1" si="46"/>
        <v>4436.22</v>
      </c>
    </row>
    <row r="65" spans="1:148" x14ac:dyDescent="0.25">
      <c r="A65" t="s">
        <v>528</v>
      </c>
      <c r="B65" s="1" t="s">
        <v>396</v>
      </c>
      <c r="C65" t="str">
        <f t="shared" ca="1" si="1"/>
        <v>120SIMP</v>
      </c>
      <c r="D65" t="str">
        <f t="shared" ca="1" si="2"/>
        <v>Alberta-Montana Intertie - Import</v>
      </c>
      <c r="O65" s="51">
        <v>29.782</v>
      </c>
      <c r="P65" s="51">
        <v>201.13687390000001</v>
      </c>
      <c r="Q65" s="32"/>
      <c r="R65" s="32"/>
      <c r="S65" s="32"/>
      <c r="T65" s="32"/>
      <c r="U65" s="32"/>
      <c r="V65" s="32"/>
      <c r="W65" s="32"/>
      <c r="X65" s="32"/>
      <c r="Y65" s="32"/>
      <c r="Z65" s="32"/>
      <c r="AA65" s="32">
        <v>952.12</v>
      </c>
      <c r="AB65" s="32">
        <v>6189.82</v>
      </c>
      <c r="AM65" s="2">
        <v>3.18</v>
      </c>
      <c r="AN65" s="2">
        <v>3.18</v>
      </c>
      <c r="AO65" s="33"/>
      <c r="AP65" s="33"/>
      <c r="AQ65" s="33"/>
      <c r="AR65" s="33"/>
      <c r="AS65" s="33"/>
      <c r="AT65" s="33"/>
      <c r="AU65" s="33"/>
      <c r="AV65" s="33"/>
      <c r="AW65" s="33"/>
      <c r="AX65" s="33"/>
      <c r="AY65" s="33">
        <v>30.28</v>
      </c>
      <c r="AZ65" s="33">
        <v>196.84</v>
      </c>
      <c r="BA65" s="31">
        <f t="shared" si="38"/>
        <v>0</v>
      </c>
      <c r="BB65" s="31">
        <f t="shared" si="38"/>
        <v>0</v>
      </c>
      <c r="BC65" s="31">
        <f t="shared" si="38"/>
        <v>0</v>
      </c>
      <c r="BD65" s="31">
        <f t="shared" si="35"/>
        <v>0</v>
      </c>
      <c r="BE65" s="31">
        <f t="shared" si="35"/>
        <v>0</v>
      </c>
      <c r="BF65" s="31">
        <f t="shared" si="35"/>
        <v>0</v>
      </c>
      <c r="BG65" s="31">
        <f t="shared" si="35"/>
        <v>0</v>
      </c>
      <c r="BH65" s="31">
        <f t="shared" si="35"/>
        <v>0</v>
      </c>
      <c r="BI65" s="31">
        <f t="shared" si="35"/>
        <v>0</v>
      </c>
      <c r="BJ65" s="31">
        <f t="shared" si="35"/>
        <v>0</v>
      </c>
      <c r="BK65" s="31">
        <f t="shared" si="35"/>
        <v>6.38</v>
      </c>
      <c r="BL65" s="31">
        <f t="shared" si="35"/>
        <v>41.47</v>
      </c>
      <c r="BM65" s="6">
        <f t="shared" ca="1" si="51"/>
        <v>8.3000000000000001E-3</v>
      </c>
      <c r="BN65" s="6">
        <f t="shared" ca="1" si="51"/>
        <v>8.3000000000000001E-3</v>
      </c>
      <c r="BO65" s="6">
        <f t="shared" ca="1" si="51"/>
        <v>8.3000000000000001E-3</v>
      </c>
      <c r="BP65" s="6">
        <f t="shared" ca="1" si="51"/>
        <v>8.3000000000000001E-3</v>
      </c>
      <c r="BQ65" s="6">
        <f t="shared" ca="1" si="51"/>
        <v>8.3000000000000001E-3</v>
      </c>
      <c r="BR65" s="6">
        <f t="shared" ca="1" si="51"/>
        <v>8.3000000000000001E-3</v>
      </c>
      <c r="BS65" s="6">
        <f t="shared" ca="1" si="51"/>
        <v>8.3000000000000001E-3</v>
      </c>
      <c r="BT65" s="6">
        <f t="shared" ca="1" si="51"/>
        <v>8.3000000000000001E-3</v>
      </c>
      <c r="BU65" s="6">
        <f t="shared" ca="1" si="51"/>
        <v>8.3000000000000001E-3</v>
      </c>
      <c r="BV65" s="6">
        <f t="shared" ca="1" si="51"/>
        <v>8.3000000000000001E-3</v>
      </c>
      <c r="BW65" s="6">
        <f t="shared" ca="1" si="51"/>
        <v>8.3000000000000001E-3</v>
      </c>
      <c r="BX65" s="6">
        <f t="shared" ca="1" si="51"/>
        <v>8.3000000000000001E-3</v>
      </c>
      <c r="BY65" s="31">
        <f t="shared" ca="1" si="43"/>
        <v>0</v>
      </c>
      <c r="BZ65" s="31">
        <f t="shared" ca="1" si="43"/>
        <v>0</v>
      </c>
      <c r="CA65" s="31">
        <f t="shared" ca="1" si="43"/>
        <v>0</v>
      </c>
      <c r="CB65" s="31">
        <f t="shared" ca="1" si="43"/>
        <v>0</v>
      </c>
      <c r="CC65" s="31">
        <f t="shared" ca="1" si="43"/>
        <v>0</v>
      </c>
      <c r="CD65" s="31">
        <f t="shared" ca="1" si="43"/>
        <v>0</v>
      </c>
      <c r="CE65" s="31">
        <f t="shared" ca="1" si="42"/>
        <v>0</v>
      </c>
      <c r="CF65" s="31">
        <f t="shared" ca="1" si="42"/>
        <v>0</v>
      </c>
      <c r="CG65" s="31">
        <f t="shared" ca="1" si="42"/>
        <v>0</v>
      </c>
      <c r="CH65" s="31">
        <f t="shared" ca="1" si="42"/>
        <v>0</v>
      </c>
      <c r="CI65" s="31">
        <f t="shared" ca="1" si="42"/>
        <v>7.9</v>
      </c>
      <c r="CJ65" s="31">
        <f t="shared" ca="1" si="42"/>
        <v>51.38</v>
      </c>
      <c r="CK65" s="32">
        <f t="shared" ca="1" si="39"/>
        <v>0</v>
      </c>
      <c r="CL65" s="32">
        <f t="shared" ca="1" si="39"/>
        <v>0</v>
      </c>
      <c r="CM65" s="32">
        <f t="shared" ca="1" si="39"/>
        <v>0</v>
      </c>
      <c r="CN65" s="32">
        <f t="shared" ca="1" si="37"/>
        <v>0</v>
      </c>
      <c r="CO65" s="32">
        <f t="shared" ca="1" si="37"/>
        <v>0</v>
      </c>
      <c r="CP65" s="32">
        <f t="shared" ca="1" si="37"/>
        <v>0</v>
      </c>
      <c r="CQ65" s="32">
        <f t="shared" ca="1" si="37"/>
        <v>0</v>
      </c>
      <c r="CR65" s="32">
        <f t="shared" ca="1" si="37"/>
        <v>0</v>
      </c>
      <c r="CS65" s="32">
        <f t="shared" ca="1" si="37"/>
        <v>0</v>
      </c>
      <c r="CT65" s="32">
        <f t="shared" ca="1" si="37"/>
        <v>0</v>
      </c>
      <c r="CU65" s="32">
        <f t="shared" ca="1" si="37"/>
        <v>0.67</v>
      </c>
      <c r="CV65" s="32">
        <f t="shared" ca="1" si="37"/>
        <v>4.33</v>
      </c>
      <c r="CW65" s="31">
        <f t="shared" ca="1" si="41"/>
        <v>0</v>
      </c>
      <c r="CX65" s="31">
        <f t="shared" ca="1" si="41"/>
        <v>0</v>
      </c>
      <c r="CY65" s="31">
        <f t="shared" ca="1" si="41"/>
        <v>0</v>
      </c>
      <c r="CZ65" s="31">
        <f t="shared" ca="1" si="40"/>
        <v>0</v>
      </c>
      <c r="DA65" s="31">
        <f t="shared" ca="1" si="40"/>
        <v>0</v>
      </c>
      <c r="DB65" s="31">
        <f t="shared" ca="1" si="40"/>
        <v>0</v>
      </c>
      <c r="DC65" s="31">
        <f t="shared" ca="1" si="40"/>
        <v>0</v>
      </c>
      <c r="DD65" s="31">
        <f t="shared" ca="1" si="40"/>
        <v>0</v>
      </c>
      <c r="DE65" s="31">
        <f t="shared" ca="1" si="40"/>
        <v>0</v>
      </c>
      <c r="DF65" s="31">
        <f t="shared" ca="1" si="40"/>
        <v>0</v>
      </c>
      <c r="DG65" s="31">
        <f t="shared" ca="1" si="40"/>
        <v>-28.09</v>
      </c>
      <c r="DH65" s="31">
        <f t="shared" ca="1" si="40"/>
        <v>-182.6</v>
      </c>
      <c r="DI65" s="32">
        <f t="shared" ca="1" si="48"/>
        <v>0</v>
      </c>
      <c r="DJ65" s="32">
        <f t="shared" ca="1" si="48"/>
        <v>0</v>
      </c>
      <c r="DK65" s="32">
        <f t="shared" ca="1" si="48"/>
        <v>0</v>
      </c>
      <c r="DL65" s="32">
        <f t="shared" ca="1" si="44"/>
        <v>0</v>
      </c>
      <c r="DM65" s="32">
        <f t="shared" ca="1" si="44"/>
        <v>0</v>
      </c>
      <c r="DN65" s="32">
        <f t="shared" ca="1" si="44"/>
        <v>0</v>
      </c>
      <c r="DO65" s="32">
        <f t="shared" ca="1" si="44"/>
        <v>0</v>
      </c>
      <c r="DP65" s="32">
        <f t="shared" ca="1" si="44"/>
        <v>0</v>
      </c>
      <c r="DQ65" s="32">
        <f t="shared" ca="1" si="44"/>
        <v>0</v>
      </c>
      <c r="DR65" s="32">
        <f t="shared" ca="1" si="44"/>
        <v>0</v>
      </c>
      <c r="DS65" s="32">
        <f t="shared" ca="1" si="44"/>
        <v>-1.4</v>
      </c>
      <c r="DT65" s="32">
        <f t="shared" ca="1" si="44"/>
        <v>-9.1300000000000008</v>
      </c>
      <c r="DU65" s="31">
        <f t="shared" ca="1" si="49"/>
        <v>0</v>
      </c>
      <c r="DV65" s="31">
        <f t="shared" ca="1" si="49"/>
        <v>0</v>
      </c>
      <c r="DW65" s="31">
        <f t="shared" ca="1" si="49"/>
        <v>0</v>
      </c>
      <c r="DX65" s="31">
        <f t="shared" ca="1" si="45"/>
        <v>0</v>
      </c>
      <c r="DY65" s="31">
        <f t="shared" ca="1" si="45"/>
        <v>0</v>
      </c>
      <c r="DZ65" s="31">
        <f t="shared" ca="1" si="45"/>
        <v>0</v>
      </c>
      <c r="EA65" s="31">
        <f t="shared" ca="1" si="45"/>
        <v>0</v>
      </c>
      <c r="EB65" s="31">
        <f t="shared" ca="1" si="45"/>
        <v>0</v>
      </c>
      <c r="EC65" s="31">
        <f t="shared" ca="1" si="45"/>
        <v>0</v>
      </c>
      <c r="ED65" s="31">
        <f t="shared" ca="1" si="45"/>
        <v>0</v>
      </c>
      <c r="EE65" s="31">
        <f t="shared" ca="1" si="45"/>
        <v>-4.59</v>
      </c>
      <c r="EF65" s="31">
        <f t="shared" ca="1" si="45"/>
        <v>-29.44</v>
      </c>
      <c r="EG65" s="32">
        <f t="shared" ca="1" si="50"/>
        <v>0</v>
      </c>
      <c r="EH65" s="32">
        <f t="shared" ca="1" si="50"/>
        <v>0</v>
      </c>
      <c r="EI65" s="32">
        <f t="shared" ca="1" si="50"/>
        <v>0</v>
      </c>
      <c r="EJ65" s="32">
        <f t="shared" ca="1" si="46"/>
        <v>0</v>
      </c>
      <c r="EK65" s="32">
        <f t="shared" ca="1" si="46"/>
        <v>0</v>
      </c>
      <c r="EL65" s="32">
        <f t="shared" ca="1" si="46"/>
        <v>0</v>
      </c>
      <c r="EM65" s="32">
        <f t="shared" ca="1" si="46"/>
        <v>0</v>
      </c>
      <c r="EN65" s="32">
        <f t="shared" ca="1" si="46"/>
        <v>0</v>
      </c>
      <c r="EO65" s="32">
        <f t="shared" ca="1" si="46"/>
        <v>0</v>
      </c>
      <c r="EP65" s="32">
        <f t="shared" ca="1" si="46"/>
        <v>0</v>
      </c>
      <c r="EQ65" s="32">
        <f t="shared" ca="1" si="46"/>
        <v>-34.08</v>
      </c>
      <c r="ER65" s="32">
        <f t="shared" ca="1" si="46"/>
        <v>-221.17</v>
      </c>
    </row>
    <row r="66" spans="1:148" x14ac:dyDescent="0.25">
      <c r="A66" t="s">
        <v>480</v>
      </c>
      <c r="B66" s="1" t="s">
        <v>135</v>
      </c>
      <c r="C66" t="str">
        <f t="shared" ca="1" si="1"/>
        <v>BCHIMP</v>
      </c>
      <c r="D66" t="str">
        <f t="shared" ca="1" si="2"/>
        <v>Alberta-BC Intertie - Import</v>
      </c>
      <c r="E66" s="51">
        <v>5845</v>
      </c>
      <c r="F66" s="51">
        <v>13514</v>
      </c>
      <c r="G66" s="51">
        <v>12146</v>
      </c>
      <c r="H66" s="51">
        <v>5167</v>
      </c>
      <c r="I66" s="51">
        <v>7729</v>
      </c>
      <c r="J66" s="51">
        <v>5930</v>
      </c>
      <c r="K66" s="51">
        <v>15805</v>
      </c>
      <c r="L66" s="51">
        <v>3575</v>
      </c>
      <c r="M66" s="51">
        <v>504</v>
      </c>
      <c r="N66" s="51">
        <v>549</v>
      </c>
      <c r="O66" s="51">
        <v>3976</v>
      </c>
      <c r="P66" s="51">
        <v>421</v>
      </c>
      <c r="Q66" s="32">
        <v>800994.03</v>
      </c>
      <c r="R66" s="32">
        <v>2961006.63</v>
      </c>
      <c r="S66" s="32">
        <v>995281.15</v>
      </c>
      <c r="T66" s="32">
        <v>204368.63</v>
      </c>
      <c r="U66" s="32">
        <v>494393.02</v>
      </c>
      <c r="V66" s="32">
        <v>616015.13</v>
      </c>
      <c r="W66" s="32">
        <v>5686009.1699999999</v>
      </c>
      <c r="X66" s="32">
        <v>913237.91</v>
      </c>
      <c r="Y66" s="32">
        <v>16455.22</v>
      </c>
      <c r="Z66" s="32">
        <v>18186.439999999999</v>
      </c>
      <c r="AA66" s="32">
        <v>329071.24</v>
      </c>
      <c r="AB66" s="32">
        <v>16505.310000000001</v>
      </c>
      <c r="AC66" s="2">
        <v>2.0499999999999998</v>
      </c>
      <c r="AD66" s="2">
        <v>2.0499999999999998</v>
      </c>
      <c r="AE66" s="2">
        <v>2.0499999999999998</v>
      </c>
      <c r="AF66" s="2">
        <v>2.0499999999999998</v>
      </c>
      <c r="AG66" s="2">
        <v>2.0499999999999998</v>
      </c>
      <c r="AH66" s="2">
        <v>2.0499999999999998</v>
      </c>
      <c r="AI66" s="2">
        <v>2.0499999999999998</v>
      </c>
      <c r="AJ66" s="2">
        <v>2.0499999999999998</v>
      </c>
      <c r="AK66" s="2">
        <v>2.0499999999999998</v>
      </c>
      <c r="AL66" s="2">
        <v>2.0499999999999998</v>
      </c>
      <c r="AM66" s="2">
        <v>2.0499999999999998</v>
      </c>
      <c r="AN66" s="2">
        <v>2.0499999999999998</v>
      </c>
      <c r="AO66" s="33">
        <v>16420.38</v>
      </c>
      <c r="AP66" s="33">
        <v>60700.639999999999</v>
      </c>
      <c r="AQ66" s="33">
        <v>20403.259999999998</v>
      </c>
      <c r="AR66" s="33">
        <v>4189.5600000000004</v>
      </c>
      <c r="AS66" s="33">
        <v>10135.06</v>
      </c>
      <c r="AT66" s="33">
        <v>12628.31</v>
      </c>
      <c r="AU66" s="33">
        <v>116563.19</v>
      </c>
      <c r="AV66" s="33">
        <v>18721.38</v>
      </c>
      <c r="AW66" s="33">
        <v>337.33</v>
      </c>
      <c r="AX66" s="33">
        <v>372.82</v>
      </c>
      <c r="AY66" s="33">
        <v>6745.96</v>
      </c>
      <c r="AZ66" s="33">
        <v>338.36</v>
      </c>
      <c r="BA66" s="31">
        <f t="shared" si="38"/>
        <v>-881.09</v>
      </c>
      <c r="BB66" s="31">
        <f t="shared" si="38"/>
        <v>-3257.11</v>
      </c>
      <c r="BC66" s="31">
        <f t="shared" si="38"/>
        <v>-1094.81</v>
      </c>
      <c r="BD66" s="31">
        <f t="shared" si="35"/>
        <v>-306.55</v>
      </c>
      <c r="BE66" s="31">
        <f t="shared" si="35"/>
        <v>-741.59</v>
      </c>
      <c r="BF66" s="31">
        <f t="shared" si="35"/>
        <v>-924.02</v>
      </c>
      <c r="BG66" s="31">
        <f t="shared" si="35"/>
        <v>8529.01</v>
      </c>
      <c r="BH66" s="31">
        <f t="shared" si="35"/>
        <v>1369.86</v>
      </c>
      <c r="BI66" s="31">
        <f t="shared" si="35"/>
        <v>24.68</v>
      </c>
      <c r="BJ66" s="31">
        <f t="shared" si="35"/>
        <v>121.85</v>
      </c>
      <c r="BK66" s="31">
        <f t="shared" si="35"/>
        <v>2204.7800000000002</v>
      </c>
      <c r="BL66" s="31">
        <f t="shared" si="35"/>
        <v>110.59</v>
      </c>
      <c r="BM66" s="6">
        <f t="shared" ca="1" si="51"/>
        <v>-1.8700000000000001E-2</v>
      </c>
      <c r="BN66" s="6">
        <f t="shared" ca="1" si="51"/>
        <v>-1.8700000000000001E-2</v>
      </c>
      <c r="BO66" s="6">
        <f t="shared" ca="1" si="51"/>
        <v>-1.8700000000000001E-2</v>
      </c>
      <c r="BP66" s="6">
        <f t="shared" ca="1" si="51"/>
        <v>-1.8700000000000001E-2</v>
      </c>
      <c r="BQ66" s="6">
        <f t="shared" ca="1" si="51"/>
        <v>-1.8700000000000001E-2</v>
      </c>
      <c r="BR66" s="6">
        <f t="shared" ca="1" si="51"/>
        <v>-1.8700000000000001E-2</v>
      </c>
      <c r="BS66" s="6">
        <f t="shared" ca="1" si="51"/>
        <v>-1.8700000000000001E-2</v>
      </c>
      <c r="BT66" s="6">
        <f t="shared" ca="1" si="51"/>
        <v>-1.8700000000000001E-2</v>
      </c>
      <c r="BU66" s="6">
        <f t="shared" ca="1" si="51"/>
        <v>-1.8700000000000001E-2</v>
      </c>
      <c r="BV66" s="6">
        <f t="shared" ca="1" si="51"/>
        <v>-1.8700000000000001E-2</v>
      </c>
      <c r="BW66" s="6">
        <f t="shared" ca="1" si="51"/>
        <v>-1.8700000000000001E-2</v>
      </c>
      <c r="BX66" s="6">
        <f t="shared" ca="1" si="51"/>
        <v>-1.8700000000000001E-2</v>
      </c>
      <c r="BY66" s="31">
        <f t="shared" ca="1" si="43"/>
        <v>-14978.59</v>
      </c>
      <c r="BZ66" s="31">
        <f t="shared" ca="1" si="43"/>
        <v>-55370.82</v>
      </c>
      <c r="CA66" s="31">
        <f t="shared" ca="1" si="43"/>
        <v>-18611.759999999998</v>
      </c>
      <c r="CB66" s="31">
        <f t="shared" ca="1" si="43"/>
        <v>-3821.69</v>
      </c>
      <c r="CC66" s="31">
        <f t="shared" ca="1" si="43"/>
        <v>-9245.15</v>
      </c>
      <c r="CD66" s="31">
        <f t="shared" ca="1" si="43"/>
        <v>-11519.48</v>
      </c>
      <c r="CE66" s="31">
        <f t="shared" ca="1" si="42"/>
        <v>-106328.37</v>
      </c>
      <c r="CF66" s="31">
        <f t="shared" ca="1" si="42"/>
        <v>-17077.55</v>
      </c>
      <c r="CG66" s="31">
        <f t="shared" ca="1" si="42"/>
        <v>-307.70999999999998</v>
      </c>
      <c r="CH66" s="31">
        <f t="shared" ca="1" si="42"/>
        <v>-340.09</v>
      </c>
      <c r="CI66" s="31">
        <f t="shared" ca="1" si="42"/>
        <v>-6153.63</v>
      </c>
      <c r="CJ66" s="31">
        <f t="shared" ca="1" si="42"/>
        <v>-308.64999999999998</v>
      </c>
      <c r="CK66" s="32">
        <f t="shared" ca="1" si="39"/>
        <v>560.70000000000005</v>
      </c>
      <c r="CL66" s="32">
        <f t="shared" ca="1" si="39"/>
        <v>2072.6999999999998</v>
      </c>
      <c r="CM66" s="32">
        <f t="shared" ca="1" si="39"/>
        <v>696.7</v>
      </c>
      <c r="CN66" s="32">
        <f t="shared" ca="1" si="37"/>
        <v>143.06</v>
      </c>
      <c r="CO66" s="32">
        <f t="shared" ca="1" si="37"/>
        <v>346.08</v>
      </c>
      <c r="CP66" s="32">
        <f t="shared" ca="1" si="37"/>
        <v>431.21</v>
      </c>
      <c r="CQ66" s="32">
        <f t="shared" ca="1" si="37"/>
        <v>3980.21</v>
      </c>
      <c r="CR66" s="32">
        <f t="shared" ca="1" si="37"/>
        <v>639.27</v>
      </c>
      <c r="CS66" s="32">
        <f t="shared" ca="1" si="37"/>
        <v>11.52</v>
      </c>
      <c r="CT66" s="32">
        <f t="shared" ca="1" si="37"/>
        <v>12.73</v>
      </c>
      <c r="CU66" s="32">
        <f t="shared" ca="1" si="37"/>
        <v>230.35</v>
      </c>
      <c r="CV66" s="32">
        <f t="shared" ca="1" si="37"/>
        <v>11.55</v>
      </c>
      <c r="CW66" s="31">
        <f t="shared" ca="1" si="41"/>
        <v>-29957.18</v>
      </c>
      <c r="CX66" s="31">
        <f t="shared" ca="1" si="41"/>
        <v>-110741.65000000001</v>
      </c>
      <c r="CY66" s="31">
        <f t="shared" ca="1" si="41"/>
        <v>-37223.509999999995</v>
      </c>
      <c r="CZ66" s="31">
        <f t="shared" ca="1" si="40"/>
        <v>-7561.64</v>
      </c>
      <c r="DA66" s="31">
        <f t="shared" ca="1" si="40"/>
        <v>-18292.539999999997</v>
      </c>
      <c r="DB66" s="31">
        <f t="shared" ca="1" si="40"/>
        <v>-22792.560000000001</v>
      </c>
      <c r="DC66" s="31">
        <f t="shared" ca="1" si="40"/>
        <v>-227440.36</v>
      </c>
      <c r="DD66" s="31">
        <f t="shared" ca="1" si="40"/>
        <v>-36529.520000000004</v>
      </c>
      <c r="DE66" s="31">
        <f t="shared" ca="1" si="40"/>
        <v>-658.19999999999993</v>
      </c>
      <c r="DF66" s="31">
        <f t="shared" ca="1" si="40"/>
        <v>-822.03</v>
      </c>
      <c r="DG66" s="31">
        <f t="shared" ca="1" si="40"/>
        <v>-14874.02</v>
      </c>
      <c r="DH66" s="31">
        <f t="shared" ca="1" si="40"/>
        <v>-746.05000000000007</v>
      </c>
      <c r="DI66" s="32">
        <f t="shared" ca="1" si="48"/>
        <v>-1497.86</v>
      </c>
      <c r="DJ66" s="32">
        <f t="shared" ca="1" si="48"/>
        <v>-5537.08</v>
      </c>
      <c r="DK66" s="32">
        <f t="shared" ca="1" si="48"/>
        <v>-1861.18</v>
      </c>
      <c r="DL66" s="32">
        <f t="shared" ca="1" si="44"/>
        <v>-378.08</v>
      </c>
      <c r="DM66" s="32">
        <f t="shared" ca="1" si="44"/>
        <v>-914.63</v>
      </c>
      <c r="DN66" s="32">
        <f t="shared" ca="1" si="44"/>
        <v>-1139.6300000000001</v>
      </c>
      <c r="DO66" s="32">
        <f t="shared" ca="1" si="44"/>
        <v>-11372.02</v>
      </c>
      <c r="DP66" s="32">
        <f t="shared" ca="1" si="44"/>
        <v>-1826.48</v>
      </c>
      <c r="DQ66" s="32">
        <f t="shared" ca="1" si="44"/>
        <v>-32.909999999999997</v>
      </c>
      <c r="DR66" s="32">
        <f t="shared" ca="1" si="44"/>
        <v>-41.1</v>
      </c>
      <c r="DS66" s="32">
        <f t="shared" ca="1" si="44"/>
        <v>-743.7</v>
      </c>
      <c r="DT66" s="32">
        <f t="shared" ca="1" si="44"/>
        <v>-37.299999999999997</v>
      </c>
      <c r="DU66" s="31">
        <f t="shared" ca="1" si="49"/>
        <v>-5584.45</v>
      </c>
      <c r="DV66" s="31">
        <f t="shared" ca="1" si="49"/>
        <v>-20385.21</v>
      </c>
      <c r="DW66" s="31">
        <f t="shared" ca="1" si="49"/>
        <v>-6773.54</v>
      </c>
      <c r="DX66" s="31">
        <f t="shared" ca="1" si="45"/>
        <v>-1358.33</v>
      </c>
      <c r="DY66" s="31">
        <f t="shared" ca="1" si="45"/>
        <v>-3244.61</v>
      </c>
      <c r="DZ66" s="31">
        <f t="shared" ca="1" si="45"/>
        <v>-3989.56</v>
      </c>
      <c r="EA66" s="31">
        <f t="shared" ca="1" si="45"/>
        <v>-39296.589999999997</v>
      </c>
      <c r="EB66" s="31">
        <f t="shared" ca="1" si="45"/>
        <v>-6226.16</v>
      </c>
      <c r="EC66" s="31">
        <f t="shared" ca="1" si="45"/>
        <v>-110.65</v>
      </c>
      <c r="ED66" s="31">
        <f t="shared" ca="1" si="45"/>
        <v>-136.33000000000001</v>
      </c>
      <c r="EE66" s="31">
        <f t="shared" ca="1" si="45"/>
        <v>-2432.06</v>
      </c>
      <c r="EF66" s="31">
        <f t="shared" ca="1" si="45"/>
        <v>-120.3</v>
      </c>
      <c r="EG66" s="32">
        <f t="shared" ca="1" si="50"/>
        <v>-37039.49</v>
      </c>
      <c r="EH66" s="32">
        <f t="shared" ca="1" si="50"/>
        <v>-136663.94</v>
      </c>
      <c r="EI66" s="32">
        <f t="shared" ca="1" si="50"/>
        <v>-45858.229999999996</v>
      </c>
      <c r="EJ66" s="32">
        <f t="shared" ca="1" si="46"/>
        <v>-9298.0499999999993</v>
      </c>
      <c r="EK66" s="32">
        <f t="shared" ca="1" si="46"/>
        <v>-22451.78</v>
      </c>
      <c r="EL66" s="32">
        <f t="shared" ca="1" si="46"/>
        <v>-27921.750000000004</v>
      </c>
      <c r="EM66" s="32">
        <f t="shared" ca="1" si="46"/>
        <v>-278108.96999999997</v>
      </c>
      <c r="EN66" s="32">
        <f t="shared" ca="1" si="46"/>
        <v>-44582.16</v>
      </c>
      <c r="EO66" s="32">
        <f t="shared" ca="1" si="46"/>
        <v>-801.75999999999988</v>
      </c>
      <c r="EP66" s="32">
        <f t="shared" ca="1" si="46"/>
        <v>-999.46</v>
      </c>
      <c r="EQ66" s="32">
        <f t="shared" ca="1" si="46"/>
        <v>-18049.780000000002</v>
      </c>
      <c r="ER66" s="32">
        <f t="shared" ca="1" si="46"/>
        <v>-903.65</v>
      </c>
    </row>
    <row r="67" spans="1:148" x14ac:dyDescent="0.25">
      <c r="A67" t="s">
        <v>480</v>
      </c>
      <c r="B67" s="1" t="s">
        <v>137</v>
      </c>
      <c r="C67" t="str">
        <f t="shared" ca="1" si="1"/>
        <v>BCHEXP</v>
      </c>
      <c r="D67" t="str">
        <f t="shared" ca="1" si="2"/>
        <v>Alberta-BC Intertie - Export</v>
      </c>
      <c r="E67" s="51">
        <v>4218</v>
      </c>
      <c r="F67" s="51">
        <v>450</v>
      </c>
      <c r="G67" s="51">
        <v>150</v>
      </c>
      <c r="H67" s="51">
        <v>150</v>
      </c>
      <c r="I67" s="51">
        <v>1720.5</v>
      </c>
      <c r="K67" s="51">
        <v>900</v>
      </c>
      <c r="L67" s="51">
        <v>1050</v>
      </c>
      <c r="M67" s="51">
        <v>90</v>
      </c>
      <c r="N67" s="51">
        <v>36</v>
      </c>
      <c r="O67" s="51">
        <v>3025</v>
      </c>
      <c r="P67" s="51">
        <v>3412.5</v>
      </c>
      <c r="Q67" s="32">
        <v>97331.46</v>
      </c>
      <c r="R67" s="32">
        <v>35597.25</v>
      </c>
      <c r="S67" s="32">
        <v>6794.25</v>
      </c>
      <c r="T67" s="32">
        <v>2457</v>
      </c>
      <c r="U67" s="32">
        <v>53788.39</v>
      </c>
      <c r="V67" s="32"/>
      <c r="W67" s="32">
        <v>14837</v>
      </c>
      <c r="X67" s="32">
        <v>16860.18</v>
      </c>
      <c r="Y67" s="32">
        <v>1281.5999999999999</v>
      </c>
      <c r="Z67" s="32">
        <v>428.04</v>
      </c>
      <c r="AA67" s="32">
        <v>71864.5</v>
      </c>
      <c r="AB67" s="32">
        <v>96064.62</v>
      </c>
      <c r="AC67" s="2">
        <v>0.66</v>
      </c>
      <c r="AD67" s="2">
        <v>0.66</v>
      </c>
      <c r="AE67" s="2">
        <v>0.66</v>
      </c>
      <c r="AF67" s="2">
        <v>0.66</v>
      </c>
      <c r="AG67" s="2">
        <v>0.66</v>
      </c>
      <c r="AI67" s="2">
        <v>0.66</v>
      </c>
      <c r="AJ67" s="2">
        <v>0.66</v>
      </c>
      <c r="AK67" s="2">
        <v>0.66</v>
      </c>
      <c r="AL67" s="2">
        <v>0.66</v>
      </c>
      <c r="AM67" s="2">
        <v>0.66</v>
      </c>
      <c r="AN67" s="2">
        <v>0.66</v>
      </c>
      <c r="AO67" s="33">
        <v>642.39</v>
      </c>
      <c r="AP67" s="33">
        <v>234.94</v>
      </c>
      <c r="AQ67" s="33">
        <v>44.84</v>
      </c>
      <c r="AR67" s="33">
        <v>16.22</v>
      </c>
      <c r="AS67" s="33">
        <v>355</v>
      </c>
      <c r="AT67" s="33"/>
      <c r="AU67" s="33">
        <v>97.92</v>
      </c>
      <c r="AV67" s="33">
        <v>111.28</v>
      </c>
      <c r="AW67" s="33">
        <v>8.4600000000000009</v>
      </c>
      <c r="AX67" s="33">
        <v>2.83</v>
      </c>
      <c r="AY67" s="33">
        <v>474.31</v>
      </c>
      <c r="AZ67" s="33">
        <v>634.03</v>
      </c>
      <c r="BA67" s="31">
        <f t="shared" si="38"/>
        <v>-107.06</v>
      </c>
      <c r="BB67" s="31">
        <f t="shared" si="38"/>
        <v>-39.159999999999997</v>
      </c>
      <c r="BC67" s="31">
        <f t="shared" si="38"/>
        <v>-7.47</v>
      </c>
      <c r="BD67" s="31">
        <f t="shared" si="35"/>
        <v>-3.69</v>
      </c>
      <c r="BE67" s="31">
        <f t="shared" si="35"/>
        <v>-80.680000000000007</v>
      </c>
      <c r="BF67" s="31">
        <f t="shared" si="35"/>
        <v>0</v>
      </c>
      <c r="BG67" s="31">
        <f t="shared" si="35"/>
        <v>22.26</v>
      </c>
      <c r="BH67" s="31">
        <f t="shared" si="35"/>
        <v>25.29</v>
      </c>
      <c r="BI67" s="31">
        <f t="shared" si="35"/>
        <v>1.92</v>
      </c>
      <c r="BJ67" s="31">
        <f t="shared" si="35"/>
        <v>2.87</v>
      </c>
      <c r="BK67" s="31">
        <f t="shared" si="35"/>
        <v>481.49</v>
      </c>
      <c r="BL67" s="31">
        <f t="shared" si="35"/>
        <v>643.63</v>
      </c>
      <c r="BM67" s="6">
        <f t="shared" ca="1" si="51"/>
        <v>8.3000000000000001E-3</v>
      </c>
      <c r="BN67" s="6">
        <f t="shared" ca="1" si="51"/>
        <v>8.3000000000000001E-3</v>
      </c>
      <c r="BO67" s="6">
        <f t="shared" ca="1" si="51"/>
        <v>8.3000000000000001E-3</v>
      </c>
      <c r="BP67" s="6">
        <f t="shared" ca="1" si="51"/>
        <v>8.3000000000000001E-3</v>
      </c>
      <c r="BQ67" s="6">
        <f t="shared" ca="1" si="51"/>
        <v>8.3000000000000001E-3</v>
      </c>
      <c r="BR67" s="6">
        <f t="shared" ca="1" si="51"/>
        <v>8.3000000000000001E-3</v>
      </c>
      <c r="BS67" s="6">
        <f t="shared" ca="1" si="51"/>
        <v>8.3000000000000001E-3</v>
      </c>
      <c r="BT67" s="6">
        <f t="shared" ca="1" si="51"/>
        <v>8.3000000000000001E-3</v>
      </c>
      <c r="BU67" s="6">
        <f t="shared" ca="1" si="51"/>
        <v>8.3000000000000001E-3</v>
      </c>
      <c r="BV67" s="6">
        <f t="shared" ca="1" si="51"/>
        <v>8.3000000000000001E-3</v>
      </c>
      <c r="BW67" s="6">
        <f t="shared" ca="1" si="51"/>
        <v>8.3000000000000001E-3</v>
      </c>
      <c r="BX67" s="6">
        <f t="shared" ca="1" si="51"/>
        <v>8.3000000000000001E-3</v>
      </c>
      <c r="BY67" s="31">
        <f t="shared" ca="1" si="43"/>
        <v>807.85</v>
      </c>
      <c r="BZ67" s="31">
        <f t="shared" ca="1" si="43"/>
        <v>295.45999999999998</v>
      </c>
      <c r="CA67" s="31">
        <f t="shared" ca="1" si="43"/>
        <v>56.39</v>
      </c>
      <c r="CB67" s="31">
        <f t="shared" ca="1" si="43"/>
        <v>20.39</v>
      </c>
      <c r="CC67" s="31">
        <f t="shared" ca="1" si="43"/>
        <v>446.44</v>
      </c>
      <c r="CD67" s="31">
        <f t="shared" ca="1" si="43"/>
        <v>0</v>
      </c>
      <c r="CE67" s="31">
        <f t="shared" ca="1" si="42"/>
        <v>123.15</v>
      </c>
      <c r="CF67" s="31">
        <f t="shared" ca="1" si="42"/>
        <v>139.94</v>
      </c>
      <c r="CG67" s="31">
        <f t="shared" ca="1" si="42"/>
        <v>10.64</v>
      </c>
      <c r="CH67" s="31">
        <f t="shared" ca="1" si="42"/>
        <v>3.55</v>
      </c>
      <c r="CI67" s="31">
        <f t="shared" ca="1" si="42"/>
        <v>596.48</v>
      </c>
      <c r="CJ67" s="31">
        <f t="shared" ca="1" si="42"/>
        <v>797.34</v>
      </c>
      <c r="CK67" s="32">
        <f t="shared" ca="1" si="39"/>
        <v>68.13</v>
      </c>
      <c r="CL67" s="32">
        <f t="shared" ca="1" si="39"/>
        <v>24.92</v>
      </c>
      <c r="CM67" s="32">
        <f t="shared" ca="1" si="39"/>
        <v>4.76</v>
      </c>
      <c r="CN67" s="32">
        <f t="shared" ca="1" si="37"/>
        <v>1.72</v>
      </c>
      <c r="CO67" s="32">
        <f t="shared" ca="1" si="37"/>
        <v>37.65</v>
      </c>
      <c r="CP67" s="32">
        <f t="shared" ca="1" si="37"/>
        <v>0</v>
      </c>
      <c r="CQ67" s="32">
        <f t="shared" ca="1" si="37"/>
        <v>10.39</v>
      </c>
      <c r="CR67" s="32">
        <f t="shared" ca="1" si="37"/>
        <v>11.8</v>
      </c>
      <c r="CS67" s="32">
        <f t="shared" ca="1" si="37"/>
        <v>0.9</v>
      </c>
      <c r="CT67" s="32">
        <f t="shared" ca="1" si="37"/>
        <v>0.3</v>
      </c>
      <c r="CU67" s="32">
        <f t="shared" ca="1" si="37"/>
        <v>50.31</v>
      </c>
      <c r="CV67" s="32">
        <f t="shared" ca="1" si="37"/>
        <v>67.25</v>
      </c>
      <c r="CW67" s="31">
        <f t="shared" ca="1" si="41"/>
        <v>340.65000000000003</v>
      </c>
      <c r="CX67" s="31">
        <f t="shared" ca="1" si="41"/>
        <v>124.6</v>
      </c>
      <c r="CY67" s="31">
        <f t="shared" ca="1" si="41"/>
        <v>23.779999999999994</v>
      </c>
      <c r="CZ67" s="31">
        <f t="shared" ca="1" si="40"/>
        <v>9.58</v>
      </c>
      <c r="DA67" s="31">
        <f t="shared" ca="1" si="40"/>
        <v>209.76999999999998</v>
      </c>
      <c r="DB67" s="31">
        <f t="shared" ca="1" si="40"/>
        <v>0</v>
      </c>
      <c r="DC67" s="31">
        <f t="shared" ca="1" si="40"/>
        <v>13.360000000000017</v>
      </c>
      <c r="DD67" s="31">
        <f t="shared" ca="1" si="40"/>
        <v>15.170000000000009</v>
      </c>
      <c r="DE67" s="31">
        <f t="shared" ca="1" si="40"/>
        <v>1.1600000000000001</v>
      </c>
      <c r="DF67" s="31">
        <f t="shared" ca="1" si="40"/>
        <v>-1.8500000000000005</v>
      </c>
      <c r="DG67" s="31">
        <f t="shared" ca="1" si="40"/>
        <v>-309.01000000000005</v>
      </c>
      <c r="DH67" s="31">
        <f t="shared" ca="1" si="40"/>
        <v>-413.06999999999994</v>
      </c>
      <c r="DI67" s="32">
        <f t="shared" ca="1" si="48"/>
        <v>17.03</v>
      </c>
      <c r="DJ67" s="32">
        <f t="shared" ca="1" si="48"/>
        <v>6.23</v>
      </c>
      <c r="DK67" s="32">
        <f t="shared" ca="1" si="48"/>
        <v>1.19</v>
      </c>
      <c r="DL67" s="32">
        <f t="shared" ca="1" si="44"/>
        <v>0.48</v>
      </c>
      <c r="DM67" s="32">
        <f t="shared" ca="1" si="44"/>
        <v>10.49</v>
      </c>
      <c r="DN67" s="32">
        <f t="shared" ca="1" si="44"/>
        <v>0</v>
      </c>
      <c r="DO67" s="32">
        <f t="shared" ca="1" si="44"/>
        <v>0.67</v>
      </c>
      <c r="DP67" s="32">
        <f t="shared" ca="1" si="44"/>
        <v>0.76</v>
      </c>
      <c r="DQ67" s="32">
        <f t="shared" ca="1" si="44"/>
        <v>0.06</v>
      </c>
      <c r="DR67" s="32">
        <f t="shared" ca="1" si="44"/>
        <v>-0.09</v>
      </c>
      <c r="DS67" s="32">
        <f t="shared" ca="1" si="44"/>
        <v>-15.45</v>
      </c>
      <c r="DT67" s="32">
        <f t="shared" ca="1" si="44"/>
        <v>-20.65</v>
      </c>
      <c r="DU67" s="31">
        <f t="shared" ca="1" si="49"/>
        <v>63.5</v>
      </c>
      <c r="DV67" s="31">
        <f t="shared" ca="1" si="49"/>
        <v>22.94</v>
      </c>
      <c r="DW67" s="31">
        <f t="shared" ca="1" si="49"/>
        <v>4.33</v>
      </c>
      <c r="DX67" s="31">
        <f t="shared" ca="1" si="45"/>
        <v>1.72</v>
      </c>
      <c r="DY67" s="31">
        <f t="shared" ca="1" si="45"/>
        <v>37.21</v>
      </c>
      <c r="DZ67" s="31">
        <f t="shared" ca="1" si="45"/>
        <v>0</v>
      </c>
      <c r="EA67" s="31">
        <f t="shared" ca="1" si="45"/>
        <v>2.31</v>
      </c>
      <c r="EB67" s="31">
        <f t="shared" ca="1" si="45"/>
        <v>2.59</v>
      </c>
      <c r="EC67" s="31">
        <f t="shared" ca="1" si="45"/>
        <v>0.2</v>
      </c>
      <c r="ED67" s="31">
        <f t="shared" ca="1" si="45"/>
        <v>-0.31</v>
      </c>
      <c r="EE67" s="31">
        <f t="shared" ca="1" si="45"/>
        <v>-50.53</v>
      </c>
      <c r="EF67" s="31">
        <f t="shared" ca="1" si="45"/>
        <v>-66.61</v>
      </c>
      <c r="EG67" s="32">
        <f t="shared" ca="1" si="50"/>
        <v>421.18000000000006</v>
      </c>
      <c r="EH67" s="32">
        <f t="shared" ca="1" si="50"/>
        <v>153.76999999999998</v>
      </c>
      <c r="EI67" s="32">
        <f t="shared" ca="1" si="50"/>
        <v>29.299999999999997</v>
      </c>
      <c r="EJ67" s="32">
        <f t="shared" ca="1" si="46"/>
        <v>11.780000000000001</v>
      </c>
      <c r="EK67" s="32">
        <f t="shared" ca="1" si="46"/>
        <v>257.46999999999997</v>
      </c>
      <c r="EL67" s="32">
        <f t="shared" ca="1" si="46"/>
        <v>0</v>
      </c>
      <c r="EM67" s="32">
        <f t="shared" ca="1" si="46"/>
        <v>16.340000000000018</v>
      </c>
      <c r="EN67" s="32">
        <f t="shared" ca="1" si="46"/>
        <v>18.52000000000001</v>
      </c>
      <c r="EO67" s="32">
        <f t="shared" ca="1" si="46"/>
        <v>1.4200000000000002</v>
      </c>
      <c r="EP67" s="32">
        <f t="shared" ca="1" si="46"/>
        <v>-2.2500000000000004</v>
      </c>
      <c r="EQ67" s="32">
        <f t="shared" ca="1" si="46"/>
        <v>-374.99</v>
      </c>
      <c r="ER67" s="32">
        <f t="shared" ca="1" si="46"/>
        <v>-500.32999999999993</v>
      </c>
    </row>
    <row r="68" spans="1:148" x14ac:dyDescent="0.25">
      <c r="A68" t="s">
        <v>481</v>
      </c>
      <c r="B68" s="1" t="s">
        <v>106</v>
      </c>
      <c r="C68" t="str">
        <f t="shared" ca="1" si="1"/>
        <v>FNG1</v>
      </c>
      <c r="D68" t="str">
        <f t="shared" ca="1" si="2"/>
        <v>Fort Nelson</v>
      </c>
      <c r="E68" s="51">
        <v>6179.1779999999999</v>
      </c>
      <c r="F68" s="51">
        <v>10553.0964</v>
      </c>
      <c r="G68" s="51">
        <v>2384.4892799999998</v>
      </c>
      <c r="H68" s="51">
        <v>1650.4567199999999</v>
      </c>
      <c r="I68" s="51">
        <v>5777.3796000000002</v>
      </c>
      <c r="J68" s="51">
        <v>4009.56</v>
      </c>
      <c r="K68" s="51">
        <v>7692.5023199999996</v>
      </c>
      <c r="L68" s="51">
        <v>4624.2048000000004</v>
      </c>
      <c r="M68" s="51">
        <v>1786.7603999999999</v>
      </c>
      <c r="N68" s="51">
        <v>1723.5225600000001</v>
      </c>
      <c r="O68" s="51">
        <v>2719.8333600000001</v>
      </c>
      <c r="P68" s="51">
        <v>1.4481599999999999</v>
      </c>
      <c r="Q68" s="32">
        <v>480188</v>
      </c>
      <c r="R68" s="32">
        <v>1542081.35</v>
      </c>
      <c r="S68" s="32">
        <v>242073.52</v>
      </c>
      <c r="T68" s="32">
        <v>67608.070000000007</v>
      </c>
      <c r="U68" s="32">
        <v>724586.44</v>
      </c>
      <c r="V68" s="32">
        <v>415424.38</v>
      </c>
      <c r="W68" s="32">
        <v>2147758.7599999998</v>
      </c>
      <c r="X68" s="32">
        <v>462929.29</v>
      </c>
      <c r="Y68" s="32">
        <v>38641.9</v>
      </c>
      <c r="Z68" s="32">
        <v>59827.99</v>
      </c>
      <c r="AA68" s="32">
        <v>253671.6</v>
      </c>
      <c r="AB68" s="32">
        <v>23.16</v>
      </c>
      <c r="AC68" s="2">
        <v>-4.32</v>
      </c>
      <c r="AD68" s="2">
        <v>-4.32</v>
      </c>
      <c r="AE68" s="2">
        <v>-4.32</v>
      </c>
      <c r="AF68" s="2">
        <v>-4.32</v>
      </c>
      <c r="AG68" s="2">
        <v>-4.32</v>
      </c>
      <c r="AH68" s="2">
        <v>-4.32</v>
      </c>
      <c r="AI68" s="2">
        <v>-4.32</v>
      </c>
      <c r="AJ68" s="2">
        <v>-4.32</v>
      </c>
      <c r="AK68" s="2">
        <v>-4.32</v>
      </c>
      <c r="AL68" s="2">
        <v>-4.32</v>
      </c>
      <c r="AM68" s="2">
        <v>-4.32</v>
      </c>
      <c r="AN68" s="2">
        <v>-4.32</v>
      </c>
      <c r="AO68" s="33">
        <v>-20744.12</v>
      </c>
      <c r="AP68" s="33">
        <v>-66617.91</v>
      </c>
      <c r="AQ68" s="33">
        <v>-10457.58</v>
      </c>
      <c r="AR68" s="33">
        <v>-2920.67</v>
      </c>
      <c r="AS68" s="33">
        <v>-31302.13</v>
      </c>
      <c r="AT68" s="33">
        <v>-17946.330000000002</v>
      </c>
      <c r="AU68" s="33">
        <v>-92783.18</v>
      </c>
      <c r="AV68" s="33">
        <v>-19998.55</v>
      </c>
      <c r="AW68" s="33">
        <v>-1669.33</v>
      </c>
      <c r="AX68" s="33">
        <v>-2584.5700000000002</v>
      </c>
      <c r="AY68" s="33">
        <v>-10958.61</v>
      </c>
      <c r="AZ68" s="33">
        <v>-1</v>
      </c>
      <c r="BA68" s="31">
        <f t="shared" si="38"/>
        <v>-528.21</v>
      </c>
      <c r="BB68" s="31">
        <f t="shared" si="38"/>
        <v>-1696.29</v>
      </c>
      <c r="BC68" s="31">
        <f t="shared" si="38"/>
        <v>-266.27999999999997</v>
      </c>
      <c r="BD68" s="31">
        <f t="shared" si="35"/>
        <v>-101.41</v>
      </c>
      <c r="BE68" s="31">
        <f t="shared" si="35"/>
        <v>-1086.8800000000001</v>
      </c>
      <c r="BF68" s="31">
        <f t="shared" si="35"/>
        <v>-623.14</v>
      </c>
      <c r="BG68" s="31">
        <f t="shared" si="35"/>
        <v>3221.64</v>
      </c>
      <c r="BH68" s="31">
        <f t="shared" si="35"/>
        <v>694.39</v>
      </c>
      <c r="BI68" s="31">
        <f t="shared" si="35"/>
        <v>57.96</v>
      </c>
      <c r="BJ68" s="31">
        <f t="shared" si="35"/>
        <v>400.85</v>
      </c>
      <c r="BK68" s="31">
        <f t="shared" si="35"/>
        <v>1699.6</v>
      </c>
      <c r="BL68" s="31">
        <f t="shared" si="35"/>
        <v>0.16</v>
      </c>
      <c r="BM68" s="6">
        <f t="shared" ca="1" si="51"/>
        <v>-3.2800000000000003E-2</v>
      </c>
      <c r="BN68" s="6">
        <f t="shared" ca="1" si="51"/>
        <v>-3.2800000000000003E-2</v>
      </c>
      <c r="BO68" s="6">
        <f t="shared" ca="1" si="51"/>
        <v>-3.2800000000000003E-2</v>
      </c>
      <c r="BP68" s="6">
        <f t="shared" ca="1" si="51"/>
        <v>-3.2800000000000003E-2</v>
      </c>
      <c r="BQ68" s="6">
        <f t="shared" ca="1" si="51"/>
        <v>-3.2800000000000003E-2</v>
      </c>
      <c r="BR68" s="6">
        <f t="shared" ca="1" si="51"/>
        <v>-3.2800000000000003E-2</v>
      </c>
      <c r="BS68" s="6">
        <f t="shared" ca="1" si="51"/>
        <v>-3.2800000000000003E-2</v>
      </c>
      <c r="BT68" s="6">
        <f t="shared" ca="1" si="51"/>
        <v>-3.2800000000000003E-2</v>
      </c>
      <c r="BU68" s="6">
        <f t="shared" ca="1" si="51"/>
        <v>-3.2800000000000003E-2</v>
      </c>
      <c r="BV68" s="6">
        <f t="shared" ca="1" si="51"/>
        <v>-3.2800000000000003E-2</v>
      </c>
      <c r="BW68" s="6">
        <f t="shared" ca="1" si="51"/>
        <v>-3.2800000000000003E-2</v>
      </c>
      <c r="BX68" s="6">
        <f t="shared" ca="1" si="51"/>
        <v>-3.2800000000000003E-2</v>
      </c>
      <c r="BY68" s="31">
        <f t="shared" ca="1" si="43"/>
        <v>-15750.17</v>
      </c>
      <c r="BZ68" s="31">
        <f t="shared" ca="1" si="43"/>
        <v>-50580.27</v>
      </c>
      <c r="CA68" s="31">
        <f t="shared" ca="1" si="43"/>
        <v>-7940.01</v>
      </c>
      <c r="CB68" s="31">
        <f t="shared" ca="1" si="43"/>
        <v>-2217.54</v>
      </c>
      <c r="CC68" s="31">
        <f t="shared" ca="1" si="43"/>
        <v>-23766.44</v>
      </c>
      <c r="CD68" s="31">
        <f t="shared" ca="1" si="43"/>
        <v>-13625.92</v>
      </c>
      <c r="CE68" s="31">
        <f t="shared" ca="1" si="42"/>
        <v>-70446.490000000005</v>
      </c>
      <c r="CF68" s="31">
        <f t="shared" ca="1" si="42"/>
        <v>-15184.08</v>
      </c>
      <c r="CG68" s="31">
        <f t="shared" ca="1" si="42"/>
        <v>-1267.45</v>
      </c>
      <c r="CH68" s="31">
        <f t="shared" ca="1" si="42"/>
        <v>-1962.36</v>
      </c>
      <c r="CI68" s="31">
        <f t="shared" ca="1" si="42"/>
        <v>-8320.43</v>
      </c>
      <c r="CJ68" s="31">
        <f t="shared" ca="1" si="42"/>
        <v>-0.76</v>
      </c>
      <c r="CK68" s="32">
        <f t="shared" ca="1" si="39"/>
        <v>336.13</v>
      </c>
      <c r="CL68" s="32">
        <f t="shared" ca="1" si="39"/>
        <v>1079.46</v>
      </c>
      <c r="CM68" s="32">
        <f t="shared" ca="1" si="39"/>
        <v>169.45</v>
      </c>
      <c r="CN68" s="32">
        <f t="shared" ca="1" si="37"/>
        <v>47.33</v>
      </c>
      <c r="CO68" s="32">
        <f t="shared" ca="1" si="37"/>
        <v>507.21</v>
      </c>
      <c r="CP68" s="32">
        <f t="shared" ca="1" si="37"/>
        <v>290.8</v>
      </c>
      <c r="CQ68" s="32">
        <f t="shared" ca="1" si="37"/>
        <v>1503.43</v>
      </c>
      <c r="CR68" s="32">
        <f t="shared" ca="1" si="37"/>
        <v>324.05</v>
      </c>
      <c r="CS68" s="32">
        <f t="shared" ca="1" si="37"/>
        <v>27.05</v>
      </c>
      <c r="CT68" s="32">
        <f t="shared" ca="1" si="37"/>
        <v>41.88</v>
      </c>
      <c r="CU68" s="32">
        <f t="shared" ca="1" si="37"/>
        <v>177.57</v>
      </c>
      <c r="CV68" s="32">
        <f t="shared" ca="1" si="37"/>
        <v>0.02</v>
      </c>
      <c r="CW68" s="31">
        <f t="shared" ca="1" si="41"/>
        <v>5858.2899999999981</v>
      </c>
      <c r="CX68" s="31">
        <f t="shared" ca="1" si="41"/>
        <v>18813.390000000007</v>
      </c>
      <c r="CY68" s="31">
        <f t="shared" ca="1" si="41"/>
        <v>2953.2999999999993</v>
      </c>
      <c r="CZ68" s="31">
        <f t="shared" ca="1" si="40"/>
        <v>851.87</v>
      </c>
      <c r="DA68" s="31">
        <f t="shared" ca="1" si="40"/>
        <v>9129.7800000000025</v>
      </c>
      <c r="DB68" s="31">
        <f t="shared" ca="1" si="40"/>
        <v>5234.3500000000013</v>
      </c>
      <c r="DC68" s="31">
        <f t="shared" ca="1" si="40"/>
        <v>20618.479999999981</v>
      </c>
      <c r="DD68" s="31">
        <f t="shared" ca="1" si="40"/>
        <v>4444.1299999999983</v>
      </c>
      <c r="DE68" s="31">
        <f t="shared" ca="1" si="40"/>
        <v>370.96999999999986</v>
      </c>
      <c r="DF68" s="31">
        <f t="shared" ca="1" si="40"/>
        <v>263.24000000000035</v>
      </c>
      <c r="DG68" s="31">
        <f t="shared" ca="1" si="40"/>
        <v>1116.1500000000001</v>
      </c>
      <c r="DH68" s="31">
        <f t="shared" ca="1" si="40"/>
        <v>0.1</v>
      </c>
      <c r="DI68" s="32">
        <f t="shared" ca="1" si="48"/>
        <v>292.91000000000003</v>
      </c>
      <c r="DJ68" s="32">
        <f t="shared" ca="1" si="48"/>
        <v>940.67</v>
      </c>
      <c r="DK68" s="32">
        <f t="shared" ca="1" si="48"/>
        <v>147.66999999999999</v>
      </c>
      <c r="DL68" s="32">
        <f t="shared" ca="1" si="44"/>
        <v>42.59</v>
      </c>
      <c r="DM68" s="32">
        <f t="shared" ca="1" si="44"/>
        <v>456.49</v>
      </c>
      <c r="DN68" s="32">
        <f t="shared" ca="1" si="44"/>
        <v>261.72000000000003</v>
      </c>
      <c r="DO68" s="32">
        <f t="shared" ca="1" si="44"/>
        <v>1030.92</v>
      </c>
      <c r="DP68" s="32">
        <f t="shared" ca="1" si="44"/>
        <v>222.21</v>
      </c>
      <c r="DQ68" s="32">
        <f t="shared" ca="1" si="44"/>
        <v>18.55</v>
      </c>
      <c r="DR68" s="32">
        <f t="shared" ca="1" si="44"/>
        <v>13.16</v>
      </c>
      <c r="DS68" s="32">
        <f t="shared" ca="1" si="44"/>
        <v>55.81</v>
      </c>
      <c r="DT68" s="32">
        <f t="shared" ca="1" si="44"/>
        <v>0.01</v>
      </c>
      <c r="DU68" s="31">
        <f t="shared" ca="1" si="49"/>
        <v>1092.07</v>
      </c>
      <c r="DV68" s="31">
        <f t="shared" ca="1" si="49"/>
        <v>3463.15</v>
      </c>
      <c r="DW68" s="31">
        <f t="shared" ca="1" si="49"/>
        <v>537.41</v>
      </c>
      <c r="DX68" s="31">
        <f t="shared" ca="1" si="45"/>
        <v>153.02000000000001</v>
      </c>
      <c r="DY68" s="31">
        <f t="shared" ca="1" si="45"/>
        <v>1619.38</v>
      </c>
      <c r="DZ68" s="31">
        <f t="shared" ca="1" si="45"/>
        <v>916.21</v>
      </c>
      <c r="EA68" s="31">
        <f t="shared" ca="1" si="45"/>
        <v>3562.41</v>
      </c>
      <c r="EB68" s="31">
        <f t="shared" ca="1" si="45"/>
        <v>757.47</v>
      </c>
      <c r="EC68" s="31">
        <f t="shared" ca="1" si="45"/>
        <v>62.36</v>
      </c>
      <c r="ED68" s="31">
        <f t="shared" ca="1" si="45"/>
        <v>43.66</v>
      </c>
      <c r="EE68" s="31">
        <f t="shared" ca="1" si="45"/>
        <v>182.5</v>
      </c>
      <c r="EF68" s="31">
        <f t="shared" ca="1" si="45"/>
        <v>0.02</v>
      </c>
      <c r="EG68" s="32">
        <f t="shared" ca="1" si="50"/>
        <v>7243.2699999999977</v>
      </c>
      <c r="EH68" s="32">
        <f t="shared" ca="1" si="50"/>
        <v>23217.210000000006</v>
      </c>
      <c r="EI68" s="32">
        <f t="shared" ca="1" si="50"/>
        <v>3638.3799999999992</v>
      </c>
      <c r="EJ68" s="32">
        <f t="shared" ca="1" si="46"/>
        <v>1047.48</v>
      </c>
      <c r="EK68" s="32">
        <f t="shared" ca="1" si="46"/>
        <v>11205.650000000001</v>
      </c>
      <c r="EL68" s="32">
        <f t="shared" ca="1" si="46"/>
        <v>6412.2800000000016</v>
      </c>
      <c r="EM68" s="32">
        <f t="shared" ca="1" si="46"/>
        <v>25211.809999999979</v>
      </c>
      <c r="EN68" s="32">
        <f t="shared" ca="1" si="46"/>
        <v>5423.8099999999986</v>
      </c>
      <c r="EO68" s="32">
        <f t="shared" ca="1" si="46"/>
        <v>451.87999999999988</v>
      </c>
      <c r="EP68" s="32">
        <f t="shared" ca="1" si="46"/>
        <v>320.0600000000004</v>
      </c>
      <c r="EQ68" s="32">
        <f t="shared" ca="1" si="46"/>
        <v>1354.46</v>
      </c>
      <c r="ER68" s="32">
        <f t="shared" ca="1" si="46"/>
        <v>0.13</v>
      </c>
    </row>
    <row r="69" spans="1:148" x14ac:dyDescent="0.25">
      <c r="A69" t="s">
        <v>461</v>
      </c>
      <c r="B69" s="1" t="s">
        <v>127</v>
      </c>
      <c r="C69" t="str">
        <f t="shared" ref="C69:C132" ca="1" si="52">VLOOKUP($B69,LocationLookup,2,FALSE)</f>
        <v>GHO</v>
      </c>
      <c r="D69" t="str">
        <f t="shared" ref="D69:D132" ca="1" si="53">VLOOKUP($C69,LossFactorLookup,2,FALSE)</f>
        <v>Ghost Hydro Facility</v>
      </c>
      <c r="E69" s="51">
        <v>10929.1425913</v>
      </c>
      <c r="F69" s="51">
        <v>8323.6228327999997</v>
      </c>
      <c r="G69" s="51">
        <v>9170.8603249999996</v>
      </c>
      <c r="H69" s="51">
        <v>9777.3854749999991</v>
      </c>
      <c r="I69" s="51">
        <v>17669.421457</v>
      </c>
      <c r="J69" s="51">
        <v>31205.688511</v>
      </c>
      <c r="K69" s="51">
        <v>28679.084213999999</v>
      </c>
      <c r="L69" s="51">
        <v>18861.561935000002</v>
      </c>
      <c r="M69" s="51">
        <v>15053.382314</v>
      </c>
      <c r="N69" s="51">
        <v>12407.3396588</v>
      </c>
      <c r="O69" s="51">
        <v>9849.4691710000006</v>
      </c>
      <c r="P69" s="51">
        <v>9773.8099610000008</v>
      </c>
      <c r="Q69" s="32">
        <v>602192.12</v>
      </c>
      <c r="R69" s="32">
        <v>922634</v>
      </c>
      <c r="S69" s="32">
        <v>410295.4</v>
      </c>
      <c r="T69" s="32">
        <v>332853.07</v>
      </c>
      <c r="U69" s="32">
        <v>1250000.3500000001</v>
      </c>
      <c r="V69" s="32">
        <v>1329293.42</v>
      </c>
      <c r="W69" s="32">
        <v>3606632.73</v>
      </c>
      <c r="X69" s="32">
        <v>1037035.31</v>
      </c>
      <c r="Y69" s="32">
        <v>393206.8</v>
      </c>
      <c r="Z69" s="32">
        <v>358285.73</v>
      </c>
      <c r="AA69" s="32">
        <v>496946.38</v>
      </c>
      <c r="AB69" s="32">
        <v>295064.92</v>
      </c>
      <c r="AC69" s="2">
        <v>0.26</v>
      </c>
      <c r="AD69" s="2">
        <v>0.26</v>
      </c>
      <c r="AE69" s="2">
        <v>0.26</v>
      </c>
      <c r="AF69" s="2">
        <v>0.26</v>
      </c>
      <c r="AG69" s="2">
        <v>0.26</v>
      </c>
      <c r="AH69" s="2">
        <v>0.26</v>
      </c>
      <c r="AI69" s="2">
        <v>0.26</v>
      </c>
      <c r="AJ69" s="2">
        <v>0.26</v>
      </c>
      <c r="AK69" s="2">
        <v>0.26</v>
      </c>
      <c r="AL69" s="2">
        <v>0.26</v>
      </c>
      <c r="AM69" s="2">
        <v>0.26</v>
      </c>
      <c r="AN69" s="2">
        <v>0.26</v>
      </c>
      <c r="AO69" s="33">
        <v>1565.7</v>
      </c>
      <c r="AP69" s="33">
        <v>2398.85</v>
      </c>
      <c r="AQ69" s="33">
        <v>1066.77</v>
      </c>
      <c r="AR69" s="33">
        <v>865.42</v>
      </c>
      <c r="AS69" s="33">
        <v>3250</v>
      </c>
      <c r="AT69" s="33">
        <v>3456.16</v>
      </c>
      <c r="AU69" s="33">
        <v>9377.25</v>
      </c>
      <c r="AV69" s="33">
        <v>2696.29</v>
      </c>
      <c r="AW69" s="33">
        <v>1022.34</v>
      </c>
      <c r="AX69" s="33">
        <v>931.54</v>
      </c>
      <c r="AY69" s="33">
        <v>1292.06</v>
      </c>
      <c r="AZ69" s="33">
        <v>767.17</v>
      </c>
      <c r="BA69" s="31">
        <f t="shared" si="38"/>
        <v>-662.41</v>
      </c>
      <c r="BB69" s="31">
        <f t="shared" si="38"/>
        <v>-1014.9</v>
      </c>
      <c r="BC69" s="31">
        <f t="shared" si="38"/>
        <v>-451.32</v>
      </c>
      <c r="BD69" s="31">
        <f t="shared" si="35"/>
        <v>-499.28</v>
      </c>
      <c r="BE69" s="31">
        <f t="shared" si="35"/>
        <v>-1875</v>
      </c>
      <c r="BF69" s="31">
        <f t="shared" si="35"/>
        <v>-1993.94</v>
      </c>
      <c r="BG69" s="31">
        <f t="shared" si="35"/>
        <v>5409.95</v>
      </c>
      <c r="BH69" s="31">
        <f t="shared" si="35"/>
        <v>1555.55</v>
      </c>
      <c r="BI69" s="31">
        <f t="shared" si="35"/>
        <v>589.80999999999995</v>
      </c>
      <c r="BJ69" s="31">
        <f t="shared" si="35"/>
        <v>2400.5100000000002</v>
      </c>
      <c r="BK69" s="31">
        <f t="shared" si="35"/>
        <v>3329.54</v>
      </c>
      <c r="BL69" s="31">
        <f t="shared" si="35"/>
        <v>1976.93</v>
      </c>
      <c r="BM69" s="6">
        <f t="shared" ca="1" si="51"/>
        <v>-4.5699999999999998E-2</v>
      </c>
      <c r="BN69" s="6">
        <f t="shared" ca="1" si="51"/>
        <v>-4.5699999999999998E-2</v>
      </c>
      <c r="BO69" s="6">
        <f t="shared" ca="1" si="51"/>
        <v>-4.5699999999999998E-2</v>
      </c>
      <c r="BP69" s="6">
        <f t="shared" ca="1" si="51"/>
        <v>-4.5699999999999998E-2</v>
      </c>
      <c r="BQ69" s="6">
        <f t="shared" ca="1" si="51"/>
        <v>-4.5699999999999998E-2</v>
      </c>
      <c r="BR69" s="6">
        <f t="shared" ca="1" si="51"/>
        <v>-4.5699999999999998E-2</v>
      </c>
      <c r="BS69" s="6">
        <f t="shared" ca="1" si="51"/>
        <v>-4.5699999999999998E-2</v>
      </c>
      <c r="BT69" s="6">
        <f t="shared" ca="1" si="51"/>
        <v>-4.5699999999999998E-2</v>
      </c>
      <c r="BU69" s="6">
        <f t="shared" ca="1" si="51"/>
        <v>-4.5699999999999998E-2</v>
      </c>
      <c r="BV69" s="6">
        <f t="shared" ca="1" si="51"/>
        <v>-4.5699999999999998E-2</v>
      </c>
      <c r="BW69" s="6">
        <f t="shared" ca="1" si="51"/>
        <v>-4.5699999999999998E-2</v>
      </c>
      <c r="BX69" s="6">
        <f t="shared" ca="1" si="51"/>
        <v>-4.5699999999999998E-2</v>
      </c>
      <c r="BY69" s="31">
        <f t="shared" ca="1" si="43"/>
        <v>-27520.18</v>
      </c>
      <c r="BZ69" s="31">
        <f t="shared" ca="1" si="43"/>
        <v>-42164.37</v>
      </c>
      <c r="CA69" s="31">
        <f t="shared" ca="1" si="43"/>
        <v>-18750.5</v>
      </c>
      <c r="CB69" s="31">
        <f t="shared" ca="1" si="43"/>
        <v>-15211.39</v>
      </c>
      <c r="CC69" s="31">
        <f t="shared" ca="1" si="43"/>
        <v>-57125.02</v>
      </c>
      <c r="CD69" s="31">
        <f t="shared" ca="1" si="43"/>
        <v>-60748.71</v>
      </c>
      <c r="CE69" s="31">
        <f t="shared" ca="1" si="42"/>
        <v>-164823.12</v>
      </c>
      <c r="CF69" s="31">
        <f t="shared" ca="1" si="42"/>
        <v>-47392.51</v>
      </c>
      <c r="CG69" s="31">
        <f t="shared" ca="1" si="42"/>
        <v>-17969.55</v>
      </c>
      <c r="CH69" s="31">
        <f t="shared" ca="1" si="42"/>
        <v>-16373.66</v>
      </c>
      <c r="CI69" s="31">
        <f t="shared" ca="1" si="42"/>
        <v>-22710.45</v>
      </c>
      <c r="CJ69" s="31">
        <f t="shared" ca="1" si="42"/>
        <v>-13484.47</v>
      </c>
      <c r="CK69" s="32">
        <f t="shared" ca="1" si="39"/>
        <v>421.53</v>
      </c>
      <c r="CL69" s="32">
        <f t="shared" ca="1" si="39"/>
        <v>645.84</v>
      </c>
      <c r="CM69" s="32">
        <f t="shared" ca="1" si="39"/>
        <v>287.20999999999998</v>
      </c>
      <c r="CN69" s="32">
        <f t="shared" ca="1" si="37"/>
        <v>233</v>
      </c>
      <c r="CO69" s="32">
        <f t="shared" ca="1" si="37"/>
        <v>875</v>
      </c>
      <c r="CP69" s="32">
        <f t="shared" ca="1" si="37"/>
        <v>930.51</v>
      </c>
      <c r="CQ69" s="32">
        <f t="shared" ca="1" si="37"/>
        <v>2524.64</v>
      </c>
      <c r="CR69" s="32">
        <f t="shared" ca="1" si="37"/>
        <v>725.92</v>
      </c>
      <c r="CS69" s="32">
        <f t="shared" ca="1" si="37"/>
        <v>275.24</v>
      </c>
      <c r="CT69" s="32">
        <f t="shared" ca="1" si="37"/>
        <v>250.8</v>
      </c>
      <c r="CU69" s="32">
        <f t="shared" ca="1" si="37"/>
        <v>347.86</v>
      </c>
      <c r="CV69" s="32">
        <f t="shared" ca="1" si="37"/>
        <v>206.55</v>
      </c>
      <c r="CW69" s="31">
        <f t="shared" ca="1" si="41"/>
        <v>-28001.940000000002</v>
      </c>
      <c r="CX69" s="31">
        <f t="shared" ca="1" si="41"/>
        <v>-42902.48</v>
      </c>
      <c r="CY69" s="31">
        <f t="shared" ca="1" si="41"/>
        <v>-19078.740000000002</v>
      </c>
      <c r="CZ69" s="31">
        <f t="shared" ca="1" si="40"/>
        <v>-15344.529999999999</v>
      </c>
      <c r="DA69" s="31">
        <f t="shared" ca="1" si="40"/>
        <v>-57625.02</v>
      </c>
      <c r="DB69" s="31">
        <f t="shared" ca="1" si="40"/>
        <v>-61280.42</v>
      </c>
      <c r="DC69" s="31">
        <f t="shared" ca="1" si="40"/>
        <v>-177085.68</v>
      </c>
      <c r="DD69" s="31">
        <f t="shared" ca="1" si="40"/>
        <v>-50918.430000000008</v>
      </c>
      <c r="DE69" s="31">
        <f t="shared" ca="1" si="40"/>
        <v>-19306.46</v>
      </c>
      <c r="DF69" s="31">
        <f t="shared" ca="1" si="40"/>
        <v>-19454.910000000003</v>
      </c>
      <c r="DG69" s="31">
        <f t="shared" ca="1" si="40"/>
        <v>-26984.190000000002</v>
      </c>
      <c r="DH69" s="31">
        <f t="shared" ca="1" si="40"/>
        <v>-16022.02</v>
      </c>
      <c r="DI69" s="32">
        <f t="shared" ca="1" si="48"/>
        <v>-1400.1</v>
      </c>
      <c r="DJ69" s="32">
        <f t="shared" ca="1" si="48"/>
        <v>-2145.12</v>
      </c>
      <c r="DK69" s="32">
        <f t="shared" ca="1" si="48"/>
        <v>-953.94</v>
      </c>
      <c r="DL69" s="32">
        <f t="shared" ca="1" si="44"/>
        <v>-767.23</v>
      </c>
      <c r="DM69" s="32">
        <f t="shared" ca="1" si="44"/>
        <v>-2881.25</v>
      </c>
      <c r="DN69" s="32">
        <f t="shared" ca="1" si="44"/>
        <v>-3064.02</v>
      </c>
      <c r="DO69" s="32">
        <f t="shared" ca="1" si="44"/>
        <v>-8854.2800000000007</v>
      </c>
      <c r="DP69" s="32">
        <f t="shared" ca="1" si="44"/>
        <v>-2545.92</v>
      </c>
      <c r="DQ69" s="32">
        <f t="shared" ca="1" si="44"/>
        <v>-965.32</v>
      </c>
      <c r="DR69" s="32">
        <f t="shared" ca="1" si="44"/>
        <v>-972.75</v>
      </c>
      <c r="DS69" s="32">
        <f t="shared" ca="1" si="44"/>
        <v>-1349.21</v>
      </c>
      <c r="DT69" s="32">
        <f t="shared" ca="1" si="44"/>
        <v>-801.1</v>
      </c>
      <c r="DU69" s="31">
        <f t="shared" ca="1" si="49"/>
        <v>-5219.97</v>
      </c>
      <c r="DV69" s="31">
        <f t="shared" ca="1" si="49"/>
        <v>-7897.44</v>
      </c>
      <c r="DW69" s="31">
        <f t="shared" ca="1" si="49"/>
        <v>-3471.75</v>
      </c>
      <c r="DX69" s="31">
        <f t="shared" ca="1" si="45"/>
        <v>-2756.4</v>
      </c>
      <c r="DY69" s="31">
        <f t="shared" ca="1" si="45"/>
        <v>-10221.15</v>
      </c>
      <c r="DZ69" s="31">
        <f t="shared" ca="1" si="45"/>
        <v>-10726.39</v>
      </c>
      <c r="EA69" s="31">
        <f t="shared" ca="1" si="45"/>
        <v>-30596.43</v>
      </c>
      <c r="EB69" s="31">
        <f t="shared" ca="1" si="45"/>
        <v>-8678.64</v>
      </c>
      <c r="EC69" s="31">
        <f t="shared" ca="1" si="45"/>
        <v>-3245.54</v>
      </c>
      <c r="ED69" s="31">
        <f t="shared" ca="1" si="45"/>
        <v>-3226.52</v>
      </c>
      <c r="EE69" s="31">
        <f t="shared" ca="1" si="45"/>
        <v>-4412.2</v>
      </c>
      <c r="EF69" s="31">
        <f t="shared" ca="1" si="45"/>
        <v>-2583.5500000000002</v>
      </c>
      <c r="EG69" s="32">
        <f t="shared" ca="1" si="50"/>
        <v>-34622.01</v>
      </c>
      <c r="EH69" s="32">
        <f t="shared" ca="1" si="50"/>
        <v>-52945.040000000008</v>
      </c>
      <c r="EI69" s="32">
        <f t="shared" ca="1" si="50"/>
        <v>-23504.43</v>
      </c>
      <c r="EJ69" s="32">
        <f t="shared" ca="1" si="46"/>
        <v>-18868.16</v>
      </c>
      <c r="EK69" s="32">
        <f t="shared" ca="1" si="46"/>
        <v>-70727.42</v>
      </c>
      <c r="EL69" s="32">
        <f t="shared" ca="1" si="46"/>
        <v>-75070.829999999987</v>
      </c>
      <c r="EM69" s="32">
        <f t="shared" ca="1" si="46"/>
        <v>-216536.38999999998</v>
      </c>
      <c r="EN69" s="32">
        <f t="shared" ca="1" si="46"/>
        <v>-62142.990000000005</v>
      </c>
      <c r="EO69" s="32">
        <f t="shared" ca="1" si="46"/>
        <v>-23517.32</v>
      </c>
      <c r="EP69" s="32">
        <f t="shared" ca="1" si="46"/>
        <v>-23654.180000000004</v>
      </c>
      <c r="EQ69" s="32">
        <f t="shared" ca="1" si="46"/>
        <v>-32745.600000000002</v>
      </c>
      <c r="ER69" s="32">
        <f t="shared" ca="1" si="46"/>
        <v>-19406.669999999998</v>
      </c>
    </row>
    <row r="70" spans="1:148" x14ac:dyDescent="0.25">
      <c r="A70" t="s">
        <v>482</v>
      </c>
      <c r="B70" s="1" t="s">
        <v>46</v>
      </c>
      <c r="C70" t="str">
        <f t="shared" ca="1" si="52"/>
        <v>GN1</v>
      </c>
      <c r="D70" t="str">
        <f t="shared" ca="1" si="53"/>
        <v>Genesee #1</v>
      </c>
      <c r="E70" s="51">
        <v>260107.23854369999</v>
      </c>
      <c r="F70" s="51">
        <v>164491.2001431</v>
      </c>
      <c r="G70" s="51">
        <v>253767.6784191</v>
      </c>
      <c r="H70" s="51">
        <v>271302.36667419999</v>
      </c>
      <c r="I70" s="51">
        <v>241028.95709909999</v>
      </c>
      <c r="J70" s="51">
        <v>258993.48500399999</v>
      </c>
      <c r="K70" s="51">
        <v>290823.17752159998</v>
      </c>
      <c r="L70" s="51">
        <v>289248.6335546</v>
      </c>
      <c r="M70" s="51">
        <v>273874.21476060001</v>
      </c>
      <c r="N70" s="51">
        <v>284925.04804909998</v>
      </c>
      <c r="O70" s="51">
        <v>279277.08543099998</v>
      </c>
      <c r="P70" s="51">
        <v>291908.74676369998</v>
      </c>
      <c r="Q70" s="32">
        <v>11034085.26</v>
      </c>
      <c r="R70" s="32">
        <v>18433860.260000002</v>
      </c>
      <c r="S70" s="32">
        <v>11184772.800000001</v>
      </c>
      <c r="T70" s="32">
        <v>8394800.4499999993</v>
      </c>
      <c r="U70" s="32">
        <v>9342853.4700000007</v>
      </c>
      <c r="V70" s="32">
        <v>11088021.9</v>
      </c>
      <c r="W70" s="32">
        <v>36242571.829999998</v>
      </c>
      <c r="X70" s="32">
        <v>13192044.039999999</v>
      </c>
      <c r="Y70" s="32">
        <v>6605306.3499999996</v>
      </c>
      <c r="Z70" s="32">
        <v>7683923.3700000001</v>
      </c>
      <c r="AA70" s="32">
        <v>10601905.34</v>
      </c>
      <c r="AB70" s="32">
        <v>7854348.6100000003</v>
      </c>
      <c r="AC70" s="2">
        <v>4.3899999999999997</v>
      </c>
      <c r="AD70" s="2">
        <v>4.3899999999999997</v>
      </c>
      <c r="AE70" s="2">
        <v>4.3899999999999997</v>
      </c>
      <c r="AF70" s="2">
        <v>4.3899999999999997</v>
      </c>
      <c r="AG70" s="2">
        <v>4.3899999999999997</v>
      </c>
      <c r="AH70" s="2">
        <v>4.3899999999999997</v>
      </c>
      <c r="AI70" s="2">
        <v>4.3899999999999997</v>
      </c>
      <c r="AJ70" s="2">
        <v>4.3899999999999997</v>
      </c>
      <c r="AK70" s="2">
        <v>4.3899999999999997</v>
      </c>
      <c r="AL70" s="2">
        <v>4.3899999999999997</v>
      </c>
      <c r="AM70" s="2">
        <v>4.3899999999999997</v>
      </c>
      <c r="AN70" s="2">
        <v>4.3899999999999997</v>
      </c>
      <c r="AO70" s="33">
        <v>484396.34</v>
      </c>
      <c r="AP70" s="33">
        <v>809246.47</v>
      </c>
      <c r="AQ70" s="33">
        <v>491011.53</v>
      </c>
      <c r="AR70" s="33">
        <v>368531.74</v>
      </c>
      <c r="AS70" s="33">
        <v>410151.27</v>
      </c>
      <c r="AT70" s="33">
        <v>486764.16</v>
      </c>
      <c r="AU70" s="33">
        <v>1591048.9</v>
      </c>
      <c r="AV70" s="33">
        <v>579130.73</v>
      </c>
      <c r="AW70" s="33">
        <v>289972.95</v>
      </c>
      <c r="AX70" s="33">
        <v>337324.24</v>
      </c>
      <c r="AY70" s="33">
        <v>465423.64</v>
      </c>
      <c r="AZ70" s="33">
        <v>344805.9</v>
      </c>
      <c r="BA70" s="31">
        <f t="shared" si="38"/>
        <v>-12137.49</v>
      </c>
      <c r="BB70" s="31">
        <f t="shared" si="38"/>
        <v>-20277.25</v>
      </c>
      <c r="BC70" s="31">
        <f t="shared" si="38"/>
        <v>-12303.25</v>
      </c>
      <c r="BD70" s="31">
        <f t="shared" si="35"/>
        <v>-12592.2</v>
      </c>
      <c r="BE70" s="31">
        <f t="shared" si="35"/>
        <v>-14014.28</v>
      </c>
      <c r="BF70" s="31">
        <f t="shared" si="35"/>
        <v>-16632.03</v>
      </c>
      <c r="BG70" s="31">
        <f t="shared" ref="BG70:BL135" si="54">ROUND(W70*BG$3,2)</f>
        <v>54363.86</v>
      </c>
      <c r="BH70" s="31">
        <f t="shared" si="54"/>
        <v>19788.07</v>
      </c>
      <c r="BI70" s="31">
        <f t="shared" si="54"/>
        <v>9907.9599999999991</v>
      </c>
      <c r="BJ70" s="31">
        <f t="shared" si="54"/>
        <v>51482.29</v>
      </c>
      <c r="BK70" s="31">
        <f t="shared" si="54"/>
        <v>71032.77</v>
      </c>
      <c r="BL70" s="31">
        <f t="shared" si="54"/>
        <v>52624.14</v>
      </c>
      <c r="BM70" s="6">
        <f t="shared" ca="1" si="51"/>
        <v>5.7700000000000001E-2</v>
      </c>
      <c r="BN70" s="6">
        <f t="shared" ca="1" si="51"/>
        <v>5.7700000000000001E-2</v>
      </c>
      <c r="BO70" s="6">
        <f t="shared" ca="1" si="51"/>
        <v>5.7700000000000001E-2</v>
      </c>
      <c r="BP70" s="6">
        <f t="shared" ca="1" si="51"/>
        <v>5.7700000000000001E-2</v>
      </c>
      <c r="BQ70" s="6">
        <f t="shared" ca="1" si="51"/>
        <v>5.7700000000000001E-2</v>
      </c>
      <c r="BR70" s="6">
        <f t="shared" ca="1" si="51"/>
        <v>5.7700000000000001E-2</v>
      </c>
      <c r="BS70" s="6">
        <f t="shared" ca="1" si="51"/>
        <v>5.7700000000000001E-2</v>
      </c>
      <c r="BT70" s="6">
        <f t="shared" ca="1" si="51"/>
        <v>5.7700000000000001E-2</v>
      </c>
      <c r="BU70" s="6">
        <f t="shared" ca="1" si="51"/>
        <v>5.7700000000000001E-2</v>
      </c>
      <c r="BV70" s="6">
        <f t="shared" ca="1" si="51"/>
        <v>5.7700000000000001E-2</v>
      </c>
      <c r="BW70" s="6">
        <f t="shared" ca="1" si="51"/>
        <v>5.7700000000000001E-2</v>
      </c>
      <c r="BX70" s="6">
        <f t="shared" ca="1" si="51"/>
        <v>5.7700000000000001E-2</v>
      </c>
      <c r="BY70" s="31">
        <f t="shared" ca="1" si="43"/>
        <v>636666.72</v>
      </c>
      <c r="BZ70" s="31">
        <f t="shared" ca="1" si="43"/>
        <v>1063633.74</v>
      </c>
      <c r="CA70" s="31">
        <f t="shared" ca="1" si="43"/>
        <v>645361.39</v>
      </c>
      <c r="CB70" s="31">
        <f t="shared" ca="1" si="43"/>
        <v>484379.99</v>
      </c>
      <c r="CC70" s="31">
        <f t="shared" ca="1" si="43"/>
        <v>539082.65</v>
      </c>
      <c r="CD70" s="31">
        <f t="shared" ca="1" si="43"/>
        <v>639778.86</v>
      </c>
      <c r="CE70" s="31">
        <f t="shared" ca="1" si="42"/>
        <v>2091196.39</v>
      </c>
      <c r="CF70" s="31">
        <f t="shared" ca="1" si="42"/>
        <v>761180.94</v>
      </c>
      <c r="CG70" s="31">
        <f t="shared" ca="1" si="42"/>
        <v>381126.18</v>
      </c>
      <c r="CH70" s="31">
        <f t="shared" ca="1" si="42"/>
        <v>443362.38</v>
      </c>
      <c r="CI70" s="31">
        <f t="shared" ca="1" si="42"/>
        <v>611729.93999999994</v>
      </c>
      <c r="CJ70" s="31">
        <f t="shared" ca="1" si="42"/>
        <v>453195.91</v>
      </c>
      <c r="CK70" s="32">
        <f t="shared" ca="1" si="39"/>
        <v>7723.86</v>
      </c>
      <c r="CL70" s="32">
        <f t="shared" ca="1" si="39"/>
        <v>12903.7</v>
      </c>
      <c r="CM70" s="32">
        <f t="shared" ca="1" si="39"/>
        <v>7829.34</v>
      </c>
      <c r="CN70" s="32">
        <f t="shared" ca="1" si="37"/>
        <v>5876.36</v>
      </c>
      <c r="CO70" s="32">
        <f t="shared" ca="1" si="37"/>
        <v>6540</v>
      </c>
      <c r="CP70" s="32">
        <f t="shared" ca="1" si="37"/>
        <v>7761.62</v>
      </c>
      <c r="CQ70" s="32">
        <f t="shared" ref="CQ70:CV135" ca="1" si="55">ROUND(W70*$CV$3,2)</f>
        <v>25369.8</v>
      </c>
      <c r="CR70" s="32">
        <f t="shared" ca="1" si="55"/>
        <v>9234.43</v>
      </c>
      <c r="CS70" s="32">
        <f t="shared" ca="1" si="55"/>
        <v>4623.71</v>
      </c>
      <c r="CT70" s="32">
        <f t="shared" ca="1" si="55"/>
        <v>5378.75</v>
      </c>
      <c r="CU70" s="32">
        <f t="shared" ca="1" si="55"/>
        <v>7421.33</v>
      </c>
      <c r="CV70" s="32">
        <f t="shared" ca="1" si="55"/>
        <v>5498.04</v>
      </c>
      <c r="CW70" s="31">
        <f t="shared" ca="1" si="41"/>
        <v>172131.72999999992</v>
      </c>
      <c r="CX70" s="31">
        <f t="shared" ca="1" si="41"/>
        <v>287568.21999999997</v>
      </c>
      <c r="CY70" s="31">
        <f t="shared" ca="1" si="41"/>
        <v>174482.44999999995</v>
      </c>
      <c r="CZ70" s="31">
        <f t="shared" ca="1" si="40"/>
        <v>134316.81</v>
      </c>
      <c r="DA70" s="31">
        <f t="shared" ca="1" si="40"/>
        <v>149485.66</v>
      </c>
      <c r="DB70" s="31">
        <f t="shared" ca="1" si="40"/>
        <v>177408.35</v>
      </c>
      <c r="DC70" s="31">
        <f t="shared" ca="1" si="40"/>
        <v>471153.43000000005</v>
      </c>
      <c r="DD70" s="31">
        <f t="shared" ca="1" si="40"/>
        <v>171496.57</v>
      </c>
      <c r="DE70" s="31">
        <f t="shared" ca="1" si="40"/>
        <v>85868.98000000001</v>
      </c>
      <c r="DF70" s="31">
        <f t="shared" ca="1" si="40"/>
        <v>59934.600000000013</v>
      </c>
      <c r="DG70" s="31">
        <f t="shared" ca="1" si="40"/>
        <v>82694.859999999884</v>
      </c>
      <c r="DH70" s="31">
        <f t="shared" ca="1" si="40"/>
        <v>61263.909999999931</v>
      </c>
      <c r="DI70" s="32">
        <f t="shared" ca="1" si="48"/>
        <v>8606.59</v>
      </c>
      <c r="DJ70" s="32">
        <f t="shared" ca="1" si="48"/>
        <v>14378.41</v>
      </c>
      <c r="DK70" s="32">
        <f t="shared" ca="1" si="48"/>
        <v>8724.1200000000008</v>
      </c>
      <c r="DL70" s="32">
        <f t="shared" ca="1" si="44"/>
        <v>6715.84</v>
      </c>
      <c r="DM70" s="32">
        <f t="shared" ca="1" si="44"/>
        <v>7474.28</v>
      </c>
      <c r="DN70" s="32">
        <f t="shared" ca="1" si="44"/>
        <v>8870.42</v>
      </c>
      <c r="DO70" s="32">
        <f t="shared" ca="1" si="44"/>
        <v>23557.67</v>
      </c>
      <c r="DP70" s="32">
        <f t="shared" ca="1" si="44"/>
        <v>8574.83</v>
      </c>
      <c r="DQ70" s="32">
        <f t="shared" ca="1" si="44"/>
        <v>4293.45</v>
      </c>
      <c r="DR70" s="32">
        <f t="shared" ca="1" si="44"/>
        <v>2996.73</v>
      </c>
      <c r="DS70" s="32">
        <f t="shared" ca="1" si="44"/>
        <v>4134.74</v>
      </c>
      <c r="DT70" s="32">
        <f t="shared" ca="1" si="44"/>
        <v>3063.2</v>
      </c>
      <c r="DU70" s="31">
        <f t="shared" ca="1" si="49"/>
        <v>32087.86</v>
      </c>
      <c r="DV70" s="31">
        <f t="shared" ca="1" si="49"/>
        <v>52935.25</v>
      </c>
      <c r="DW70" s="31">
        <f t="shared" ca="1" si="49"/>
        <v>31750.46</v>
      </c>
      <c r="DX70" s="31">
        <f t="shared" ca="1" si="45"/>
        <v>24127.83</v>
      </c>
      <c r="DY70" s="31">
        <f t="shared" ca="1" si="45"/>
        <v>26514.79</v>
      </c>
      <c r="DZ70" s="31">
        <f t="shared" ca="1" si="45"/>
        <v>31053.17</v>
      </c>
      <c r="EA70" s="31">
        <f t="shared" ca="1" si="45"/>
        <v>81404.740000000005</v>
      </c>
      <c r="EB70" s="31">
        <f t="shared" ca="1" si="45"/>
        <v>29230.21</v>
      </c>
      <c r="EC70" s="31">
        <f t="shared" ca="1" si="45"/>
        <v>14435.12</v>
      </c>
      <c r="ED70" s="31">
        <f t="shared" ca="1" si="45"/>
        <v>9939.92</v>
      </c>
      <c r="EE70" s="31">
        <f t="shared" ca="1" si="45"/>
        <v>13521.47</v>
      </c>
      <c r="EF70" s="31">
        <f t="shared" ca="1" si="45"/>
        <v>9878.82</v>
      </c>
      <c r="EG70" s="32">
        <f t="shared" ca="1" si="50"/>
        <v>212826.17999999993</v>
      </c>
      <c r="EH70" s="32">
        <f t="shared" ca="1" si="50"/>
        <v>354881.87999999995</v>
      </c>
      <c r="EI70" s="32">
        <f t="shared" ca="1" si="50"/>
        <v>214957.02999999994</v>
      </c>
      <c r="EJ70" s="32">
        <f t="shared" ca="1" si="46"/>
        <v>165160.47999999998</v>
      </c>
      <c r="EK70" s="32">
        <f t="shared" ca="1" si="46"/>
        <v>183474.73</v>
      </c>
      <c r="EL70" s="32">
        <f t="shared" ca="1" si="46"/>
        <v>217331.94</v>
      </c>
      <c r="EM70" s="32">
        <f t="shared" ca="1" si="46"/>
        <v>576115.84000000008</v>
      </c>
      <c r="EN70" s="32">
        <f t="shared" ca="1" si="46"/>
        <v>209301.61</v>
      </c>
      <c r="EO70" s="32">
        <f t="shared" ca="1" si="46"/>
        <v>104597.55</v>
      </c>
      <c r="EP70" s="32">
        <f t="shared" ca="1" si="46"/>
        <v>72871.250000000015</v>
      </c>
      <c r="EQ70" s="32">
        <f t="shared" ca="1" si="46"/>
        <v>100351.06999999989</v>
      </c>
      <c r="ER70" s="32">
        <f t="shared" ca="1" si="46"/>
        <v>74205.929999999935</v>
      </c>
    </row>
    <row r="71" spans="1:148" x14ac:dyDescent="0.25">
      <c r="A71" t="s">
        <v>482</v>
      </c>
      <c r="B71" s="1" t="s">
        <v>47</v>
      </c>
      <c r="C71" t="str">
        <f t="shared" ca="1" si="52"/>
        <v>GN2</v>
      </c>
      <c r="D71" t="str">
        <f t="shared" ca="1" si="53"/>
        <v>Genesee #2</v>
      </c>
      <c r="E71" s="51">
        <v>286652.21555630001</v>
      </c>
      <c r="F71" s="51">
        <v>262624.89105690003</v>
      </c>
      <c r="G71" s="51">
        <v>282212.72168090002</v>
      </c>
      <c r="H71" s="51">
        <v>153746.30692579999</v>
      </c>
      <c r="I71" s="51">
        <v>144455.44800090001</v>
      </c>
      <c r="J71" s="51">
        <v>248288.59659599999</v>
      </c>
      <c r="K71" s="51">
        <v>290170.51367840002</v>
      </c>
      <c r="L71" s="51">
        <v>275240.98724540003</v>
      </c>
      <c r="M71" s="51">
        <v>275545.23843939998</v>
      </c>
      <c r="N71" s="51">
        <v>286525.52205119998</v>
      </c>
      <c r="O71" s="51">
        <v>277460.88896900002</v>
      </c>
      <c r="P71" s="51">
        <v>292265.3348363</v>
      </c>
      <c r="Q71" s="32">
        <v>12695173.01</v>
      </c>
      <c r="R71" s="32">
        <v>25408615.469999999</v>
      </c>
      <c r="S71" s="32">
        <v>12422524.01</v>
      </c>
      <c r="T71" s="32">
        <v>4425184.63</v>
      </c>
      <c r="U71" s="32">
        <v>10326015.460000001</v>
      </c>
      <c r="V71" s="32">
        <v>8237011.3700000001</v>
      </c>
      <c r="W71" s="32">
        <v>36171256.490000002</v>
      </c>
      <c r="X71" s="32">
        <v>12498387.380000001</v>
      </c>
      <c r="Y71" s="32">
        <v>6638259.1200000001</v>
      </c>
      <c r="Z71" s="32">
        <v>7730954.5800000001</v>
      </c>
      <c r="AA71" s="32">
        <v>10507058.01</v>
      </c>
      <c r="AB71" s="32">
        <v>7864596.4500000002</v>
      </c>
      <c r="AC71" s="2">
        <v>4.3899999999999997</v>
      </c>
      <c r="AD71" s="2">
        <v>4.3899999999999997</v>
      </c>
      <c r="AE71" s="2">
        <v>4.3899999999999997</v>
      </c>
      <c r="AF71" s="2">
        <v>4.3899999999999997</v>
      </c>
      <c r="AG71" s="2">
        <v>4.3899999999999997</v>
      </c>
      <c r="AH71" s="2">
        <v>4.3899999999999997</v>
      </c>
      <c r="AI71" s="2">
        <v>4.3899999999999997</v>
      </c>
      <c r="AJ71" s="2">
        <v>4.3899999999999997</v>
      </c>
      <c r="AK71" s="2">
        <v>4.3899999999999997</v>
      </c>
      <c r="AL71" s="2">
        <v>4.3899999999999997</v>
      </c>
      <c r="AM71" s="2">
        <v>4.3899999999999997</v>
      </c>
      <c r="AN71" s="2">
        <v>4.3899999999999997</v>
      </c>
      <c r="AO71" s="33">
        <v>557318.1</v>
      </c>
      <c r="AP71" s="33">
        <v>1115438.22</v>
      </c>
      <c r="AQ71" s="33">
        <v>545348.80000000005</v>
      </c>
      <c r="AR71" s="33">
        <v>194265.61</v>
      </c>
      <c r="AS71" s="33">
        <v>453312.08</v>
      </c>
      <c r="AT71" s="33">
        <v>361604.8</v>
      </c>
      <c r="AU71" s="33">
        <v>1587918.16</v>
      </c>
      <c r="AV71" s="33">
        <v>548679.21</v>
      </c>
      <c r="AW71" s="33">
        <v>291419.58</v>
      </c>
      <c r="AX71" s="33">
        <v>339388.91</v>
      </c>
      <c r="AY71" s="33">
        <v>461259.85</v>
      </c>
      <c r="AZ71" s="33">
        <v>345255.78</v>
      </c>
      <c r="BA71" s="31">
        <f t="shared" si="38"/>
        <v>-13964.69</v>
      </c>
      <c r="BB71" s="31">
        <f t="shared" si="38"/>
        <v>-27949.48</v>
      </c>
      <c r="BC71" s="31">
        <f t="shared" si="38"/>
        <v>-13664.78</v>
      </c>
      <c r="BD71" s="31">
        <f t="shared" si="38"/>
        <v>-6637.78</v>
      </c>
      <c r="BE71" s="31">
        <f t="shared" si="38"/>
        <v>-15489.02</v>
      </c>
      <c r="BF71" s="31">
        <f t="shared" si="38"/>
        <v>-12355.52</v>
      </c>
      <c r="BG71" s="31">
        <f t="shared" si="54"/>
        <v>54256.88</v>
      </c>
      <c r="BH71" s="31">
        <f t="shared" si="54"/>
        <v>18747.580000000002</v>
      </c>
      <c r="BI71" s="31">
        <f t="shared" si="54"/>
        <v>9957.39</v>
      </c>
      <c r="BJ71" s="31">
        <f t="shared" si="54"/>
        <v>51797.4</v>
      </c>
      <c r="BK71" s="31">
        <f t="shared" si="54"/>
        <v>70397.289999999994</v>
      </c>
      <c r="BL71" s="31">
        <f t="shared" si="54"/>
        <v>52692.800000000003</v>
      </c>
      <c r="BM71" s="6">
        <f t="shared" ca="1" si="51"/>
        <v>5.8000000000000003E-2</v>
      </c>
      <c r="BN71" s="6">
        <f t="shared" ca="1" si="51"/>
        <v>5.8000000000000003E-2</v>
      </c>
      <c r="BO71" s="6">
        <f t="shared" ca="1" si="51"/>
        <v>5.8000000000000003E-2</v>
      </c>
      <c r="BP71" s="6">
        <f t="shared" ca="1" si="51"/>
        <v>5.8000000000000003E-2</v>
      </c>
      <c r="BQ71" s="6">
        <f t="shared" ca="1" si="51"/>
        <v>5.8000000000000003E-2</v>
      </c>
      <c r="BR71" s="6">
        <f t="shared" ca="1" si="51"/>
        <v>5.8000000000000003E-2</v>
      </c>
      <c r="BS71" s="6">
        <f t="shared" ca="1" si="51"/>
        <v>5.8000000000000003E-2</v>
      </c>
      <c r="BT71" s="6">
        <f t="shared" ca="1" si="51"/>
        <v>5.8000000000000003E-2</v>
      </c>
      <c r="BU71" s="6">
        <f t="shared" ca="1" si="51"/>
        <v>5.8000000000000003E-2</v>
      </c>
      <c r="BV71" s="6">
        <f t="shared" ca="1" si="51"/>
        <v>5.8000000000000003E-2</v>
      </c>
      <c r="BW71" s="6">
        <f t="shared" ca="1" si="51"/>
        <v>5.8000000000000003E-2</v>
      </c>
      <c r="BX71" s="6">
        <f t="shared" ca="1" si="51"/>
        <v>5.8000000000000003E-2</v>
      </c>
      <c r="BY71" s="31">
        <f t="shared" ca="1" si="43"/>
        <v>736320.03</v>
      </c>
      <c r="BZ71" s="31">
        <f t="shared" ca="1" si="43"/>
        <v>1473699.7</v>
      </c>
      <c r="CA71" s="31">
        <f t="shared" ca="1" si="43"/>
        <v>720506.39</v>
      </c>
      <c r="CB71" s="31">
        <f t="shared" ca="1" si="43"/>
        <v>256660.71</v>
      </c>
      <c r="CC71" s="31">
        <f t="shared" ca="1" si="43"/>
        <v>598908.9</v>
      </c>
      <c r="CD71" s="31">
        <f t="shared" ca="1" si="43"/>
        <v>477746.66</v>
      </c>
      <c r="CE71" s="31">
        <f t="shared" ca="1" si="42"/>
        <v>2097932.88</v>
      </c>
      <c r="CF71" s="31">
        <f t="shared" ca="1" si="42"/>
        <v>724906.47</v>
      </c>
      <c r="CG71" s="31">
        <f t="shared" ca="1" si="42"/>
        <v>385019.03</v>
      </c>
      <c r="CH71" s="31">
        <f t="shared" ca="1" si="42"/>
        <v>448395.37</v>
      </c>
      <c r="CI71" s="31">
        <f t="shared" ca="1" si="42"/>
        <v>609409.36</v>
      </c>
      <c r="CJ71" s="31">
        <f t="shared" ca="1" si="42"/>
        <v>456146.59</v>
      </c>
      <c r="CK71" s="32">
        <f t="shared" ca="1" si="39"/>
        <v>8886.6200000000008</v>
      </c>
      <c r="CL71" s="32">
        <f t="shared" ca="1" si="39"/>
        <v>17786.03</v>
      </c>
      <c r="CM71" s="32">
        <f t="shared" ca="1" si="39"/>
        <v>8695.77</v>
      </c>
      <c r="CN71" s="32">
        <f t="shared" ca="1" si="39"/>
        <v>3097.63</v>
      </c>
      <c r="CO71" s="32">
        <f t="shared" ca="1" si="39"/>
        <v>7228.21</v>
      </c>
      <c r="CP71" s="32">
        <f t="shared" ca="1" si="39"/>
        <v>5765.91</v>
      </c>
      <c r="CQ71" s="32">
        <f t="shared" ca="1" si="55"/>
        <v>25319.88</v>
      </c>
      <c r="CR71" s="32">
        <f t="shared" ca="1" si="55"/>
        <v>8748.8700000000008</v>
      </c>
      <c r="CS71" s="32">
        <f t="shared" ca="1" si="55"/>
        <v>4646.78</v>
      </c>
      <c r="CT71" s="32">
        <f t="shared" ca="1" si="55"/>
        <v>5411.67</v>
      </c>
      <c r="CU71" s="32">
        <f t="shared" ca="1" si="55"/>
        <v>7354.94</v>
      </c>
      <c r="CV71" s="32">
        <f t="shared" ca="1" si="55"/>
        <v>5505.22</v>
      </c>
      <c r="CW71" s="31">
        <f t="shared" ca="1" si="41"/>
        <v>201853.24000000005</v>
      </c>
      <c r="CX71" s="31">
        <f t="shared" ca="1" si="41"/>
        <v>403996.99</v>
      </c>
      <c r="CY71" s="31">
        <f t="shared" ca="1" si="41"/>
        <v>197518.13999999998</v>
      </c>
      <c r="CZ71" s="31">
        <f t="shared" ca="1" si="40"/>
        <v>72130.510000000009</v>
      </c>
      <c r="DA71" s="31">
        <f t="shared" ca="1" si="40"/>
        <v>168314.04999999996</v>
      </c>
      <c r="DB71" s="31">
        <f t="shared" ca="1" si="40"/>
        <v>134263.28999999995</v>
      </c>
      <c r="DC71" s="31">
        <f t="shared" ca="1" si="40"/>
        <v>481077.71999999986</v>
      </c>
      <c r="DD71" s="31">
        <f t="shared" ca="1" si="40"/>
        <v>166228.54999999999</v>
      </c>
      <c r="DE71" s="31">
        <f t="shared" ca="1" si="40"/>
        <v>88288.84000000004</v>
      </c>
      <c r="DF71" s="31">
        <f t="shared" ca="1" si="40"/>
        <v>62620.73</v>
      </c>
      <c r="DG71" s="31">
        <f t="shared" ca="1" si="40"/>
        <v>85107.15999999996</v>
      </c>
      <c r="DH71" s="31">
        <f t="shared" ca="1" si="40"/>
        <v>63703.229999999967</v>
      </c>
      <c r="DI71" s="32">
        <f t="shared" ca="1" si="48"/>
        <v>10092.66</v>
      </c>
      <c r="DJ71" s="32">
        <f t="shared" ca="1" si="48"/>
        <v>20199.849999999999</v>
      </c>
      <c r="DK71" s="32">
        <f t="shared" ca="1" si="48"/>
        <v>9875.91</v>
      </c>
      <c r="DL71" s="32">
        <f t="shared" ca="1" si="44"/>
        <v>3606.53</v>
      </c>
      <c r="DM71" s="32">
        <f t="shared" ca="1" si="44"/>
        <v>8415.7000000000007</v>
      </c>
      <c r="DN71" s="32">
        <f t="shared" ca="1" si="44"/>
        <v>6713.16</v>
      </c>
      <c r="DO71" s="32">
        <f t="shared" ca="1" si="44"/>
        <v>24053.89</v>
      </c>
      <c r="DP71" s="32">
        <f t="shared" ca="1" si="44"/>
        <v>8311.43</v>
      </c>
      <c r="DQ71" s="32">
        <f t="shared" ca="1" si="44"/>
        <v>4414.4399999999996</v>
      </c>
      <c r="DR71" s="32">
        <f t="shared" ca="1" si="44"/>
        <v>3131.04</v>
      </c>
      <c r="DS71" s="32">
        <f t="shared" ca="1" si="44"/>
        <v>4255.3599999999997</v>
      </c>
      <c r="DT71" s="32">
        <f t="shared" ca="1" si="44"/>
        <v>3185.16</v>
      </c>
      <c r="DU71" s="31">
        <f t="shared" ca="1" si="49"/>
        <v>37628.379999999997</v>
      </c>
      <c r="DV71" s="31">
        <f t="shared" ca="1" si="49"/>
        <v>74367.34</v>
      </c>
      <c r="DW71" s="31">
        <f t="shared" ca="1" si="49"/>
        <v>35942.25</v>
      </c>
      <c r="DX71" s="31">
        <f t="shared" ca="1" si="45"/>
        <v>12957.07</v>
      </c>
      <c r="DY71" s="31">
        <f t="shared" ca="1" si="45"/>
        <v>29854.44</v>
      </c>
      <c r="DZ71" s="31">
        <f t="shared" ca="1" si="45"/>
        <v>23501.16</v>
      </c>
      <c r="EA71" s="31">
        <f t="shared" ca="1" si="45"/>
        <v>83119.44</v>
      </c>
      <c r="EB71" s="31">
        <f t="shared" ca="1" si="45"/>
        <v>28332.32</v>
      </c>
      <c r="EC71" s="31">
        <f t="shared" ca="1" si="45"/>
        <v>14841.91</v>
      </c>
      <c r="ED71" s="31">
        <f t="shared" ca="1" si="45"/>
        <v>10385.4</v>
      </c>
      <c r="EE71" s="31">
        <f t="shared" ca="1" si="45"/>
        <v>13915.91</v>
      </c>
      <c r="EF71" s="31">
        <f t="shared" ca="1" si="45"/>
        <v>10272.16</v>
      </c>
      <c r="EG71" s="32">
        <f t="shared" ca="1" si="50"/>
        <v>249574.28000000006</v>
      </c>
      <c r="EH71" s="32">
        <f t="shared" ca="1" si="50"/>
        <v>498564.17999999993</v>
      </c>
      <c r="EI71" s="32">
        <f t="shared" ca="1" si="50"/>
        <v>243336.3</v>
      </c>
      <c r="EJ71" s="32">
        <f t="shared" ca="1" si="46"/>
        <v>88694.110000000015</v>
      </c>
      <c r="EK71" s="32">
        <f t="shared" ca="1" si="46"/>
        <v>206584.18999999997</v>
      </c>
      <c r="EL71" s="32">
        <f t="shared" ca="1" si="46"/>
        <v>164477.60999999996</v>
      </c>
      <c r="EM71" s="32">
        <f t="shared" ca="1" si="46"/>
        <v>588251.04999999981</v>
      </c>
      <c r="EN71" s="32">
        <f t="shared" ca="1" si="46"/>
        <v>202872.3</v>
      </c>
      <c r="EO71" s="32">
        <f t="shared" ca="1" si="46"/>
        <v>107545.19000000005</v>
      </c>
      <c r="EP71" s="32">
        <f t="shared" ca="1" si="46"/>
        <v>76137.17</v>
      </c>
      <c r="EQ71" s="32">
        <f t="shared" ca="1" si="46"/>
        <v>103278.42999999996</v>
      </c>
      <c r="ER71" s="32">
        <f t="shared" ca="1" si="46"/>
        <v>77160.549999999974</v>
      </c>
    </row>
    <row r="72" spans="1:148" x14ac:dyDescent="0.25">
      <c r="A72" t="s">
        <v>483</v>
      </c>
      <c r="B72" s="1" t="s">
        <v>79</v>
      </c>
      <c r="C72" t="str">
        <f t="shared" ca="1" si="52"/>
        <v>GN3</v>
      </c>
      <c r="D72" t="str">
        <f t="shared" ca="1" si="53"/>
        <v>Genesee #3</v>
      </c>
      <c r="E72" s="51">
        <v>324202.28820000001</v>
      </c>
      <c r="F72" s="51">
        <v>305146.64159999997</v>
      </c>
      <c r="G72" s="51">
        <v>294395.97580000001</v>
      </c>
      <c r="H72" s="51">
        <v>322564.26809999999</v>
      </c>
      <c r="I72" s="51">
        <v>236344.54380000001</v>
      </c>
      <c r="J72" s="51">
        <v>311194.65490000002</v>
      </c>
      <c r="K72" s="51">
        <v>322472.7671</v>
      </c>
      <c r="L72" s="51">
        <v>334525.15870000003</v>
      </c>
      <c r="M72" s="51">
        <v>286468.72560000001</v>
      </c>
      <c r="N72" s="51">
        <v>68605.939299999998</v>
      </c>
      <c r="O72" s="51">
        <v>329025.4325</v>
      </c>
      <c r="P72" s="51">
        <v>340434.00679999997</v>
      </c>
      <c r="Q72" s="32">
        <v>14506873.01</v>
      </c>
      <c r="R72" s="32">
        <v>29458393.460000001</v>
      </c>
      <c r="S72" s="32">
        <v>12553145.85</v>
      </c>
      <c r="T72" s="32">
        <v>9878256.8000000007</v>
      </c>
      <c r="U72" s="32">
        <v>12662804.57</v>
      </c>
      <c r="V72" s="32">
        <v>13413955.77</v>
      </c>
      <c r="W72" s="32">
        <v>40511954.770000003</v>
      </c>
      <c r="X72" s="32">
        <v>15160191.140000001</v>
      </c>
      <c r="Y72" s="32">
        <v>6555455.8899999997</v>
      </c>
      <c r="Z72" s="32">
        <v>1556757.46</v>
      </c>
      <c r="AA72" s="32">
        <v>12418735.23</v>
      </c>
      <c r="AB72" s="32">
        <v>9157357.0700000003</v>
      </c>
      <c r="AC72" s="2">
        <v>4.3899999999999997</v>
      </c>
      <c r="AD72" s="2">
        <v>4.3899999999999997</v>
      </c>
      <c r="AE72" s="2">
        <v>4.3899999999999997</v>
      </c>
      <c r="AF72" s="2">
        <v>4.3899999999999997</v>
      </c>
      <c r="AG72" s="2">
        <v>4.3899999999999997</v>
      </c>
      <c r="AH72" s="2">
        <v>4.3899999999999997</v>
      </c>
      <c r="AI72" s="2">
        <v>4.3899999999999997</v>
      </c>
      <c r="AJ72" s="2">
        <v>4.3899999999999997</v>
      </c>
      <c r="AK72" s="2">
        <v>4.3899999999999997</v>
      </c>
      <c r="AL72" s="2">
        <v>4.3899999999999997</v>
      </c>
      <c r="AM72" s="2">
        <v>4.3899999999999997</v>
      </c>
      <c r="AN72" s="2">
        <v>4.3899999999999997</v>
      </c>
      <c r="AO72" s="33">
        <v>636851.73</v>
      </c>
      <c r="AP72" s="33">
        <v>1293223.47</v>
      </c>
      <c r="AQ72" s="33">
        <v>551083.1</v>
      </c>
      <c r="AR72" s="33">
        <v>433655.47</v>
      </c>
      <c r="AS72" s="33">
        <v>555897.12</v>
      </c>
      <c r="AT72" s="33">
        <v>588872.66</v>
      </c>
      <c r="AU72" s="33">
        <v>1778474.81</v>
      </c>
      <c r="AV72" s="33">
        <v>665532.39</v>
      </c>
      <c r="AW72" s="33">
        <v>287784.51</v>
      </c>
      <c r="AX72" s="33">
        <v>68341.649999999994</v>
      </c>
      <c r="AY72" s="33">
        <v>545182.48</v>
      </c>
      <c r="AZ72" s="33">
        <v>402007.98</v>
      </c>
      <c r="BA72" s="31">
        <f t="shared" si="38"/>
        <v>-15957.56</v>
      </c>
      <c r="BB72" s="31">
        <f t="shared" si="38"/>
        <v>-32404.23</v>
      </c>
      <c r="BC72" s="31">
        <f t="shared" si="38"/>
        <v>-13808.46</v>
      </c>
      <c r="BD72" s="31">
        <f t="shared" si="38"/>
        <v>-14817.39</v>
      </c>
      <c r="BE72" s="31">
        <f t="shared" si="38"/>
        <v>-18994.21</v>
      </c>
      <c r="BF72" s="31">
        <f t="shared" si="38"/>
        <v>-20120.93</v>
      </c>
      <c r="BG72" s="31">
        <f t="shared" si="54"/>
        <v>60767.93</v>
      </c>
      <c r="BH72" s="31">
        <f t="shared" si="54"/>
        <v>22740.29</v>
      </c>
      <c r="BI72" s="31">
        <f t="shared" si="54"/>
        <v>9833.18</v>
      </c>
      <c r="BJ72" s="31">
        <f t="shared" si="54"/>
        <v>10430.27</v>
      </c>
      <c r="BK72" s="31">
        <f t="shared" si="54"/>
        <v>83205.53</v>
      </c>
      <c r="BL72" s="31">
        <f t="shared" si="54"/>
        <v>61354.29</v>
      </c>
      <c r="BM72" s="6">
        <f t="shared" ca="1" si="51"/>
        <v>5.7000000000000002E-2</v>
      </c>
      <c r="BN72" s="6">
        <f t="shared" ca="1" si="51"/>
        <v>5.7000000000000002E-2</v>
      </c>
      <c r="BO72" s="6">
        <f t="shared" ca="1" si="51"/>
        <v>5.7000000000000002E-2</v>
      </c>
      <c r="BP72" s="6">
        <f t="shared" ca="1" si="51"/>
        <v>5.7000000000000002E-2</v>
      </c>
      <c r="BQ72" s="6">
        <f t="shared" ca="1" si="51"/>
        <v>5.7000000000000002E-2</v>
      </c>
      <c r="BR72" s="6">
        <f t="shared" ca="1" si="51"/>
        <v>5.7000000000000002E-2</v>
      </c>
      <c r="BS72" s="6">
        <f t="shared" ca="1" si="51"/>
        <v>5.7000000000000002E-2</v>
      </c>
      <c r="BT72" s="6">
        <f t="shared" ca="1" si="51"/>
        <v>5.7000000000000002E-2</v>
      </c>
      <c r="BU72" s="6">
        <f t="shared" ca="1" si="51"/>
        <v>5.7000000000000002E-2</v>
      </c>
      <c r="BV72" s="6">
        <f t="shared" ca="1" si="51"/>
        <v>5.7000000000000002E-2</v>
      </c>
      <c r="BW72" s="6">
        <f t="shared" ca="1" si="51"/>
        <v>5.7000000000000002E-2</v>
      </c>
      <c r="BX72" s="6">
        <f t="shared" ca="1" si="51"/>
        <v>5.7000000000000002E-2</v>
      </c>
      <c r="BY72" s="31">
        <f t="shared" ca="1" si="43"/>
        <v>826891.76</v>
      </c>
      <c r="BZ72" s="31">
        <f t="shared" ca="1" si="43"/>
        <v>1679128.43</v>
      </c>
      <c r="CA72" s="31">
        <f t="shared" ca="1" si="43"/>
        <v>715529.31</v>
      </c>
      <c r="CB72" s="31">
        <f t="shared" ca="1" si="43"/>
        <v>563060.64</v>
      </c>
      <c r="CC72" s="31">
        <f t="shared" ca="1" si="43"/>
        <v>721779.86</v>
      </c>
      <c r="CD72" s="31">
        <f t="shared" ca="1" si="43"/>
        <v>764595.48</v>
      </c>
      <c r="CE72" s="31">
        <f t="shared" ca="1" si="42"/>
        <v>2309181.42</v>
      </c>
      <c r="CF72" s="31">
        <f t="shared" ca="1" si="42"/>
        <v>864130.89</v>
      </c>
      <c r="CG72" s="31">
        <f t="shared" ca="1" si="42"/>
        <v>373660.99</v>
      </c>
      <c r="CH72" s="31">
        <f t="shared" ca="1" si="42"/>
        <v>88735.18</v>
      </c>
      <c r="CI72" s="31">
        <f t="shared" ca="1" si="42"/>
        <v>707867.91</v>
      </c>
      <c r="CJ72" s="31">
        <f t="shared" ca="1" si="42"/>
        <v>521969.35</v>
      </c>
      <c r="CK72" s="32">
        <f t="shared" ca="1" si="39"/>
        <v>10154.81</v>
      </c>
      <c r="CL72" s="32">
        <f t="shared" ca="1" si="39"/>
        <v>20620.88</v>
      </c>
      <c r="CM72" s="32">
        <f t="shared" ca="1" si="39"/>
        <v>8787.2000000000007</v>
      </c>
      <c r="CN72" s="32">
        <f t="shared" ca="1" si="39"/>
        <v>6914.78</v>
      </c>
      <c r="CO72" s="32">
        <f t="shared" ca="1" si="39"/>
        <v>8863.9599999999991</v>
      </c>
      <c r="CP72" s="32">
        <f t="shared" ca="1" si="39"/>
        <v>9389.77</v>
      </c>
      <c r="CQ72" s="32">
        <f t="shared" ca="1" si="55"/>
        <v>28358.37</v>
      </c>
      <c r="CR72" s="32">
        <f t="shared" ca="1" si="55"/>
        <v>10612.13</v>
      </c>
      <c r="CS72" s="32">
        <f t="shared" ca="1" si="55"/>
        <v>4588.82</v>
      </c>
      <c r="CT72" s="32">
        <f t="shared" ca="1" si="55"/>
        <v>1089.73</v>
      </c>
      <c r="CU72" s="32">
        <f t="shared" ca="1" si="55"/>
        <v>8693.11</v>
      </c>
      <c r="CV72" s="32">
        <f t="shared" ca="1" si="55"/>
        <v>6410.15</v>
      </c>
      <c r="CW72" s="31">
        <f t="shared" ca="1" si="41"/>
        <v>216152.40000000008</v>
      </c>
      <c r="CX72" s="31">
        <f t="shared" ca="1" si="41"/>
        <v>438930.06999999983</v>
      </c>
      <c r="CY72" s="31">
        <f t="shared" ca="1" si="41"/>
        <v>187041.87000000002</v>
      </c>
      <c r="CZ72" s="31">
        <f t="shared" ca="1" si="40"/>
        <v>151137.34000000008</v>
      </c>
      <c r="DA72" s="31">
        <f t="shared" ca="1" si="40"/>
        <v>193740.90999999995</v>
      </c>
      <c r="DB72" s="31">
        <f t="shared" ca="1" si="40"/>
        <v>205233.51999999996</v>
      </c>
      <c r="DC72" s="31">
        <f t="shared" ca="1" si="40"/>
        <v>498297.05</v>
      </c>
      <c r="DD72" s="31">
        <f t="shared" ca="1" si="40"/>
        <v>186470.34</v>
      </c>
      <c r="DE72" s="31">
        <f t="shared" ca="1" si="40"/>
        <v>80632.12</v>
      </c>
      <c r="DF72" s="31">
        <f t="shared" ca="1" si="40"/>
        <v>11052.989999999994</v>
      </c>
      <c r="DG72" s="31">
        <f t="shared" ca="1" si="40"/>
        <v>88173.010000000038</v>
      </c>
      <c r="DH72" s="31">
        <f t="shared" ca="1" si="40"/>
        <v>65017.230000000018</v>
      </c>
      <c r="DI72" s="32">
        <f t="shared" ca="1" si="48"/>
        <v>10807.62</v>
      </c>
      <c r="DJ72" s="32">
        <f t="shared" ca="1" si="48"/>
        <v>21946.5</v>
      </c>
      <c r="DK72" s="32">
        <f t="shared" ca="1" si="48"/>
        <v>9352.09</v>
      </c>
      <c r="DL72" s="32">
        <f t="shared" ca="1" si="44"/>
        <v>7556.87</v>
      </c>
      <c r="DM72" s="32">
        <f t="shared" ca="1" si="44"/>
        <v>9687.0499999999993</v>
      </c>
      <c r="DN72" s="32">
        <f t="shared" ca="1" si="44"/>
        <v>10261.68</v>
      </c>
      <c r="DO72" s="32">
        <f t="shared" ca="1" si="44"/>
        <v>24914.85</v>
      </c>
      <c r="DP72" s="32">
        <f t="shared" ca="1" si="44"/>
        <v>9323.52</v>
      </c>
      <c r="DQ72" s="32">
        <f t="shared" ca="1" si="44"/>
        <v>4031.61</v>
      </c>
      <c r="DR72" s="32">
        <f t="shared" ca="1" si="44"/>
        <v>552.65</v>
      </c>
      <c r="DS72" s="32">
        <f t="shared" ca="1" si="44"/>
        <v>4408.6499999999996</v>
      </c>
      <c r="DT72" s="32">
        <f t="shared" ca="1" si="44"/>
        <v>3250.86</v>
      </c>
      <c r="DU72" s="31">
        <f t="shared" ca="1" si="49"/>
        <v>40293.949999999997</v>
      </c>
      <c r="DV72" s="31">
        <f t="shared" ca="1" si="49"/>
        <v>80797.78</v>
      </c>
      <c r="DW72" s="31">
        <f t="shared" ca="1" si="49"/>
        <v>34035.89</v>
      </c>
      <c r="DX72" s="31">
        <f t="shared" ca="1" si="45"/>
        <v>27149.360000000001</v>
      </c>
      <c r="DY72" s="31">
        <f t="shared" ca="1" si="45"/>
        <v>34364.49</v>
      </c>
      <c r="DZ72" s="31">
        <f t="shared" ca="1" si="45"/>
        <v>35923.629999999997</v>
      </c>
      <c r="EA72" s="31">
        <f t="shared" ca="1" si="45"/>
        <v>86094.55</v>
      </c>
      <c r="EB72" s="31">
        <f t="shared" ca="1" si="45"/>
        <v>31782.37</v>
      </c>
      <c r="EC72" s="31">
        <f t="shared" ca="1" si="45"/>
        <v>13554.77</v>
      </c>
      <c r="ED72" s="31">
        <f t="shared" ca="1" si="45"/>
        <v>1833.09</v>
      </c>
      <c r="EE72" s="31">
        <f t="shared" ca="1" si="45"/>
        <v>14417.21</v>
      </c>
      <c r="EF72" s="31">
        <f t="shared" ca="1" si="45"/>
        <v>10484.040000000001</v>
      </c>
      <c r="EG72" s="32">
        <f t="shared" ca="1" si="50"/>
        <v>267253.97000000009</v>
      </c>
      <c r="EH72" s="32">
        <f t="shared" ca="1" si="50"/>
        <v>541674.34999999986</v>
      </c>
      <c r="EI72" s="32">
        <f t="shared" ca="1" si="50"/>
        <v>230429.85000000003</v>
      </c>
      <c r="EJ72" s="32">
        <f t="shared" ca="1" si="46"/>
        <v>185843.57000000007</v>
      </c>
      <c r="EK72" s="32">
        <f t="shared" ca="1" si="46"/>
        <v>237792.44999999992</v>
      </c>
      <c r="EL72" s="32">
        <f t="shared" ca="1" si="46"/>
        <v>251418.82999999996</v>
      </c>
      <c r="EM72" s="32">
        <f t="shared" ca="1" si="46"/>
        <v>609306.44999999995</v>
      </c>
      <c r="EN72" s="32">
        <f t="shared" ca="1" si="46"/>
        <v>227576.22999999998</v>
      </c>
      <c r="EO72" s="32">
        <f t="shared" ca="1" si="46"/>
        <v>98218.5</v>
      </c>
      <c r="EP72" s="32">
        <f t="shared" ca="1" si="46"/>
        <v>13438.729999999994</v>
      </c>
      <c r="EQ72" s="32">
        <f t="shared" ca="1" si="46"/>
        <v>106998.87000000002</v>
      </c>
      <c r="ER72" s="32">
        <f t="shared" ca="1" si="46"/>
        <v>78752.13</v>
      </c>
    </row>
    <row r="73" spans="1:148" x14ac:dyDescent="0.25">
      <c r="A73" t="s">
        <v>484</v>
      </c>
      <c r="B73" s="1" t="s">
        <v>43</v>
      </c>
      <c r="C73" t="str">
        <f t="shared" ca="1" si="52"/>
        <v>GPEC</v>
      </c>
      <c r="D73" t="str">
        <f t="shared" ca="1" si="53"/>
        <v>Grande Prairie EcoPower Industrial System</v>
      </c>
      <c r="E73" s="51">
        <v>5786.2203</v>
      </c>
      <c r="F73" s="51">
        <v>5123.5293000000001</v>
      </c>
      <c r="G73" s="51">
        <v>6374.2788</v>
      </c>
      <c r="H73" s="51">
        <v>6658.9105</v>
      </c>
      <c r="I73" s="51">
        <v>3528.0191</v>
      </c>
      <c r="J73" s="51">
        <v>5051.4713000000002</v>
      </c>
      <c r="K73" s="51">
        <v>5963.2529999999997</v>
      </c>
      <c r="L73" s="51">
        <v>5439.9957999999997</v>
      </c>
      <c r="M73" s="51">
        <v>5828.3633</v>
      </c>
      <c r="N73" s="51">
        <v>5396.6976999999997</v>
      </c>
      <c r="O73" s="51">
        <v>5430.7413999999999</v>
      </c>
      <c r="P73" s="51">
        <v>6055.3607000000002</v>
      </c>
      <c r="Q73" s="32">
        <v>271329.33</v>
      </c>
      <c r="R73" s="32">
        <v>478221.98</v>
      </c>
      <c r="S73" s="32">
        <v>266853.88</v>
      </c>
      <c r="T73" s="32">
        <v>198294.21</v>
      </c>
      <c r="U73" s="32">
        <v>178391.77</v>
      </c>
      <c r="V73" s="32">
        <v>229001.60000000001</v>
      </c>
      <c r="W73" s="32">
        <v>641779.51</v>
      </c>
      <c r="X73" s="32">
        <v>168227.03</v>
      </c>
      <c r="Y73" s="32">
        <v>137821.73000000001</v>
      </c>
      <c r="Z73" s="32">
        <v>139568.84</v>
      </c>
      <c r="AA73" s="32">
        <v>212160.21</v>
      </c>
      <c r="AB73" s="32">
        <v>158436.26999999999</v>
      </c>
      <c r="AC73" s="2">
        <v>-6.01</v>
      </c>
      <c r="AD73" s="2">
        <v>-6.01</v>
      </c>
      <c r="AE73" s="2">
        <v>-6.01</v>
      </c>
      <c r="AF73" s="2">
        <v>-6.01</v>
      </c>
      <c r="AG73" s="2">
        <v>-6.01</v>
      </c>
      <c r="AH73" s="2">
        <v>-6.01</v>
      </c>
      <c r="AI73" s="2">
        <v>-6.01</v>
      </c>
      <c r="AJ73" s="2">
        <v>-6.01</v>
      </c>
      <c r="AK73" s="2">
        <v>-6.01</v>
      </c>
      <c r="AL73" s="2">
        <v>-6.01</v>
      </c>
      <c r="AM73" s="2">
        <v>-6.01</v>
      </c>
      <c r="AN73" s="2">
        <v>-6.01</v>
      </c>
      <c r="AO73" s="33">
        <v>-16306.89</v>
      </c>
      <c r="AP73" s="33">
        <v>-28741.14</v>
      </c>
      <c r="AQ73" s="33">
        <v>-16037.92</v>
      </c>
      <c r="AR73" s="33">
        <v>-11917.48</v>
      </c>
      <c r="AS73" s="33">
        <v>-10721.35</v>
      </c>
      <c r="AT73" s="33">
        <v>-13763</v>
      </c>
      <c r="AU73" s="33">
        <v>-38570.949999999997</v>
      </c>
      <c r="AV73" s="33">
        <v>-10110.44</v>
      </c>
      <c r="AW73" s="33">
        <v>-8283.09</v>
      </c>
      <c r="AX73" s="33">
        <v>-8388.09</v>
      </c>
      <c r="AY73" s="33">
        <v>-12750.83</v>
      </c>
      <c r="AZ73" s="33">
        <v>-9522.02</v>
      </c>
      <c r="BA73" s="31">
        <f t="shared" si="38"/>
        <v>-298.45999999999998</v>
      </c>
      <c r="BB73" s="31">
        <f t="shared" si="38"/>
        <v>-526.04</v>
      </c>
      <c r="BC73" s="31">
        <f t="shared" si="38"/>
        <v>-293.54000000000002</v>
      </c>
      <c r="BD73" s="31">
        <f t="shared" si="38"/>
        <v>-297.44</v>
      </c>
      <c r="BE73" s="31">
        <f t="shared" si="38"/>
        <v>-267.58999999999997</v>
      </c>
      <c r="BF73" s="31">
        <f t="shared" si="38"/>
        <v>-343.5</v>
      </c>
      <c r="BG73" s="31">
        <f t="shared" si="54"/>
        <v>962.67</v>
      </c>
      <c r="BH73" s="31">
        <f t="shared" si="54"/>
        <v>252.34</v>
      </c>
      <c r="BI73" s="31">
        <f t="shared" si="54"/>
        <v>206.73</v>
      </c>
      <c r="BJ73" s="31">
        <f t="shared" si="54"/>
        <v>935.11</v>
      </c>
      <c r="BK73" s="31">
        <f t="shared" si="54"/>
        <v>1421.47</v>
      </c>
      <c r="BL73" s="31">
        <f t="shared" si="54"/>
        <v>1061.52</v>
      </c>
      <c r="BM73" s="6">
        <f t="shared" ca="1" si="51"/>
        <v>-0.12</v>
      </c>
      <c r="BN73" s="6">
        <f t="shared" ca="1" si="51"/>
        <v>-0.12</v>
      </c>
      <c r="BO73" s="6">
        <f t="shared" ca="1" si="51"/>
        <v>-0.12</v>
      </c>
      <c r="BP73" s="6">
        <f t="shared" ca="1" si="51"/>
        <v>-0.12</v>
      </c>
      <c r="BQ73" s="6">
        <f t="shared" ca="1" si="51"/>
        <v>-0.12</v>
      </c>
      <c r="BR73" s="6">
        <f t="shared" ca="1" si="51"/>
        <v>-0.12</v>
      </c>
      <c r="BS73" s="6">
        <f t="shared" ca="1" si="51"/>
        <v>-0.12</v>
      </c>
      <c r="BT73" s="6">
        <f t="shared" ca="1" si="51"/>
        <v>-0.12</v>
      </c>
      <c r="BU73" s="6">
        <f t="shared" ca="1" si="51"/>
        <v>-0.12</v>
      </c>
      <c r="BV73" s="6">
        <f t="shared" ca="1" si="51"/>
        <v>-0.12</v>
      </c>
      <c r="BW73" s="6">
        <f t="shared" ca="1" si="51"/>
        <v>-0.12</v>
      </c>
      <c r="BX73" s="6">
        <f t="shared" ca="1" si="51"/>
        <v>-0.12</v>
      </c>
      <c r="BY73" s="31">
        <f t="shared" ca="1" si="43"/>
        <v>-32559.52</v>
      </c>
      <c r="BZ73" s="31">
        <f t="shared" ca="1" si="43"/>
        <v>-57386.64</v>
      </c>
      <c r="CA73" s="31">
        <f t="shared" ca="1" si="43"/>
        <v>-32022.47</v>
      </c>
      <c r="CB73" s="31">
        <f t="shared" ca="1" si="43"/>
        <v>-23795.31</v>
      </c>
      <c r="CC73" s="31">
        <f t="shared" ca="1" si="43"/>
        <v>-21407.01</v>
      </c>
      <c r="CD73" s="31">
        <f t="shared" ca="1" si="43"/>
        <v>-27480.19</v>
      </c>
      <c r="CE73" s="31">
        <f t="shared" ca="1" si="42"/>
        <v>-77013.539999999994</v>
      </c>
      <c r="CF73" s="31">
        <f t="shared" ca="1" si="42"/>
        <v>-20187.240000000002</v>
      </c>
      <c r="CG73" s="31">
        <f t="shared" ca="1" si="42"/>
        <v>-16538.61</v>
      </c>
      <c r="CH73" s="31">
        <f t="shared" ca="1" si="42"/>
        <v>-16748.259999999998</v>
      </c>
      <c r="CI73" s="31">
        <f t="shared" ca="1" si="42"/>
        <v>-25459.23</v>
      </c>
      <c r="CJ73" s="31">
        <f t="shared" ca="1" si="42"/>
        <v>-19012.349999999999</v>
      </c>
      <c r="CK73" s="32">
        <f t="shared" ca="1" si="39"/>
        <v>189.93</v>
      </c>
      <c r="CL73" s="32">
        <f t="shared" ca="1" si="39"/>
        <v>334.76</v>
      </c>
      <c r="CM73" s="32">
        <f t="shared" ca="1" si="39"/>
        <v>186.8</v>
      </c>
      <c r="CN73" s="32">
        <f t="shared" ca="1" si="39"/>
        <v>138.81</v>
      </c>
      <c r="CO73" s="32">
        <f t="shared" ca="1" si="39"/>
        <v>124.87</v>
      </c>
      <c r="CP73" s="32">
        <f t="shared" ca="1" si="39"/>
        <v>160.30000000000001</v>
      </c>
      <c r="CQ73" s="32">
        <f t="shared" ca="1" si="55"/>
        <v>449.25</v>
      </c>
      <c r="CR73" s="32">
        <f t="shared" ca="1" si="55"/>
        <v>117.76</v>
      </c>
      <c r="CS73" s="32">
        <f t="shared" ca="1" si="55"/>
        <v>96.48</v>
      </c>
      <c r="CT73" s="32">
        <f t="shared" ca="1" si="55"/>
        <v>97.7</v>
      </c>
      <c r="CU73" s="32">
        <f t="shared" ca="1" si="55"/>
        <v>148.51</v>
      </c>
      <c r="CV73" s="32">
        <f t="shared" ca="1" si="55"/>
        <v>110.91</v>
      </c>
      <c r="CW73" s="31">
        <f t="shared" ca="1" si="41"/>
        <v>-15764.240000000002</v>
      </c>
      <c r="CX73" s="31">
        <f t="shared" ca="1" si="41"/>
        <v>-27784.699999999997</v>
      </c>
      <c r="CY73" s="31">
        <f t="shared" ca="1" si="41"/>
        <v>-15504.210000000001</v>
      </c>
      <c r="CZ73" s="31">
        <f t="shared" ca="1" si="40"/>
        <v>-11441.58</v>
      </c>
      <c r="DA73" s="31">
        <f t="shared" ca="1" si="40"/>
        <v>-10293.199999999999</v>
      </c>
      <c r="DB73" s="31">
        <f t="shared" ca="1" si="40"/>
        <v>-13213.39</v>
      </c>
      <c r="DC73" s="31">
        <f t="shared" ref="DC73:DH136" ca="1" si="56">CE73+CQ73-AU73-BG73</f>
        <v>-38956.009999999995</v>
      </c>
      <c r="DD73" s="31">
        <f t="shared" ca="1" si="56"/>
        <v>-10211.380000000003</v>
      </c>
      <c r="DE73" s="31">
        <f t="shared" ca="1" si="56"/>
        <v>-8365.77</v>
      </c>
      <c r="DF73" s="31">
        <f t="shared" ca="1" si="56"/>
        <v>-9197.5799999999981</v>
      </c>
      <c r="DG73" s="31">
        <f t="shared" ca="1" si="56"/>
        <v>-13981.36</v>
      </c>
      <c r="DH73" s="31">
        <f t="shared" ca="1" si="56"/>
        <v>-10440.939999999999</v>
      </c>
      <c r="DI73" s="32">
        <f t="shared" ca="1" si="48"/>
        <v>-788.21</v>
      </c>
      <c r="DJ73" s="32">
        <f t="shared" ca="1" si="48"/>
        <v>-1389.24</v>
      </c>
      <c r="DK73" s="32">
        <f t="shared" ca="1" si="48"/>
        <v>-775.21</v>
      </c>
      <c r="DL73" s="32">
        <f t="shared" ca="1" si="44"/>
        <v>-572.08000000000004</v>
      </c>
      <c r="DM73" s="32">
        <f t="shared" ca="1" si="44"/>
        <v>-514.66</v>
      </c>
      <c r="DN73" s="32">
        <f t="shared" ca="1" si="44"/>
        <v>-660.67</v>
      </c>
      <c r="DO73" s="32">
        <f t="shared" ca="1" si="44"/>
        <v>-1947.8</v>
      </c>
      <c r="DP73" s="32">
        <f t="shared" ca="1" si="44"/>
        <v>-510.57</v>
      </c>
      <c r="DQ73" s="32">
        <f t="shared" ca="1" si="44"/>
        <v>-418.29</v>
      </c>
      <c r="DR73" s="32">
        <f t="shared" ca="1" si="44"/>
        <v>-459.88</v>
      </c>
      <c r="DS73" s="32">
        <f t="shared" ca="1" si="44"/>
        <v>-699.07</v>
      </c>
      <c r="DT73" s="32">
        <f t="shared" ca="1" si="44"/>
        <v>-522.04999999999995</v>
      </c>
      <c r="DU73" s="31">
        <f t="shared" ca="1" si="49"/>
        <v>-2938.68</v>
      </c>
      <c r="DV73" s="31">
        <f t="shared" ca="1" si="49"/>
        <v>-5114.58</v>
      </c>
      <c r="DW73" s="31">
        <f t="shared" ca="1" si="49"/>
        <v>-2821.29</v>
      </c>
      <c r="DX73" s="31">
        <f t="shared" ca="1" si="45"/>
        <v>-2055.29</v>
      </c>
      <c r="DY73" s="31">
        <f t="shared" ca="1" si="45"/>
        <v>-1825.74</v>
      </c>
      <c r="DZ73" s="31">
        <f t="shared" ca="1" si="45"/>
        <v>-2312.84</v>
      </c>
      <c r="EA73" s="31">
        <f t="shared" ca="1" si="45"/>
        <v>-6730.72</v>
      </c>
      <c r="EB73" s="31">
        <f t="shared" ca="1" si="45"/>
        <v>-1740.45</v>
      </c>
      <c r="EC73" s="31">
        <f t="shared" ca="1" si="45"/>
        <v>-1406.34</v>
      </c>
      <c r="ED73" s="31">
        <f t="shared" ca="1" si="45"/>
        <v>-1525.38</v>
      </c>
      <c r="EE73" s="31">
        <f t="shared" ca="1" si="45"/>
        <v>-2286.1</v>
      </c>
      <c r="EF73" s="31">
        <f t="shared" ca="1" si="45"/>
        <v>-1683.6</v>
      </c>
      <c r="EG73" s="32">
        <f t="shared" ca="1" si="50"/>
        <v>-19491.13</v>
      </c>
      <c r="EH73" s="32">
        <f t="shared" ca="1" si="50"/>
        <v>-34288.519999999997</v>
      </c>
      <c r="EI73" s="32">
        <f t="shared" ca="1" si="50"/>
        <v>-19100.710000000003</v>
      </c>
      <c r="EJ73" s="32">
        <f t="shared" ca="1" si="46"/>
        <v>-14068.95</v>
      </c>
      <c r="EK73" s="32">
        <f t="shared" ca="1" si="46"/>
        <v>-12633.599999999999</v>
      </c>
      <c r="EL73" s="32">
        <f t="shared" ca="1" si="46"/>
        <v>-16186.9</v>
      </c>
      <c r="EM73" s="32">
        <f t="shared" ca="1" si="46"/>
        <v>-47634.53</v>
      </c>
      <c r="EN73" s="32">
        <f t="shared" ca="1" si="46"/>
        <v>-12462.400000000003</v>
      </c>
      <c r="EO73" s="32">
        <f t="shared" ca="1" si="46"/>
        <v>-10190.400000000001</v>
      </c>
      <c r="EP73" s="32">
        <f t="shared" ca="1" si="46"/>
        <v>-11182.839999999997</v>
      </c>
      <c r="EQ73" s="32">
        <f t="shared" ca="1" si="46"/>
        <v>-16966.53</v>
      </c>
      <c r="ER73" s="32">
        <f t="shared" ca="1" si="46"/>
        <v>-12646.589999999998</v>
      </c>
    </row>
    <row r="74" spans="1:148" x14ac:dyDescent="0.25">
      <c r="A74" t="s">
        <v>500</v>
      </c>
      <c r="B74" s="1" t="s">
        <v>119</v>
      </c>
      <c r="C74" t="str">
        <f t="shared" ca="1" si="52"/>
        <v>GWW1</v>
      </c>
      <c r="D74" t="str">
        <f t="shared" ca="1" si="53"/>
        <v>Soderglen Wind Facility</v>
      </c>
      <c r="E74" s="51">
        <v>25386.441699999999</v>
      </c>
      <c r="F74" s="51">
        <v>14946.900900000001</v>
      </c>
      <c r="G74" s="51">
        <v>15174.8027</v>
      </c>
      <c r="H74" s="51">
        <v>23412.430400000001</v>
      </c>
      <c r="I74" s="51">
        <v>11749.857099999999</v>
      </c>
      <c r="J74" s="51">
        <v>13070.9413</v>
      </c>
      <c r="K74" s="51">
        <v>10592.2155</v>
      </c>
      <c r="L74" s="51">
        <v>10039.4179</v>
      </c>
      <c r="M74" s="51">
        <v>14622.5412</v>
      </c>
      <c r="N74" s="51">
        <v>22932.386299999998</v>
      </c>
      <c r="O74" s="51">
        <v>15198.4138</v>
      </c>
      <c r="P74" s="51">
        <v>22735.132699999998</v>
      </c>
      <c r="Q74" s="32">
        <v>782101.07</v>
      </c>
      <c r="R74" s="32">
        <v>866782.2</v>
      </c>
      <c r="S74" s="32">
        <v>384748.2</v>
      </c>
      <c r="T74" s="32">
        <v>614852.37</v>
      </c>
      <c r="U74" s="32">
        <v>607571.94999999995</v>
      </c>
      <c r="V74" s="32">
        <v>347704.74</v>
      </c>
      <c r="W74" s="32">
        <v>706064.67</v>
      </c>
      <c r="X74" s="32">
        <v>322568.81</v>
      </c>
      <c r="Y74" s="32">
        <v>295017.26</v>
      </c>
      <c r="Z74" s="32">
        <v>554748.69999999995</v>
      </c>
      <c r="AA74" s="32">
        <v>404297.2</v>
      </c>
      <c r="AB74" s="32">
        <v>559060.06000000006</v>
      </c>
      <c r="AC74" s="2">
        <v>3.93</v>
      </c>
      <c r="AD74" s="2">
        <v>3.93</v>
      </c>
      <c r="AE74" s="2">
        <v>3.93</v>
      </c>
      <c r="AF74" s="2">
        <v>3.93</v>
      </c>
      <c r="AG74" s="2">
        <v>3.93</v>
      </c>
      <c r="AH74" s="2">
        <v>3.93</v>
      </c>
      <c r="AI74" s="2">
        <v>3.93</v>
      </c>
      <c r="AJ74" s="2">
        <v>3.93</v>
      </c>
      <c r="AK74" s="2">
        <v>3.93</v>
      </c>
      <c r="AL74" s="2">
        <v>3.93</v>
      </c>
      <c r="AM74" s="2">
        <v>3.93</v>
      </c>
      <c r="AN74" s="2">
        <v>3.93</v>
      </c>
      <c r="AO74" s="33">
        <v>30736.57</v>
      </c>
      <c r="AP74" s="33">
        <v>34064.54</v>
      </c>
      <c r="AQ74" s="33">
        <v>15120.6</v>
      </c>
      <c r="AR74" s="33">
        <v>24163.7</v>
      </c>
      <c r="AS74" s="33">
        <v>23877.58</v>
      </c>
      <c r="AT74" s="33">
        <v>13664.8</v>
      </c>
      <c r="AU74" s="33">
        <v>27748.34</v>
      </c>
      <c r="AV74" s="33">
        <v>12676.95</v>
      </c>
      <c r="AW74" s="33">
        <v>11594.18</v>
      </c>
      <c r="AX74" s="33">
        <v>21801.62</v>
      </c>
      <c r="AY74" s="33">
        <v>15888.88</v>
      </c>
      <c r="AZ74" s="33">
        <v>21971.06</v>
      </c>
      <c r="BA74" s="31">
        <f t="shared" si="38"/>
        <v>-860.31</v>
      </c>
      <c r="BB74" s="31">
        <f t="shared" si="38"/>
        <v>-953.46</v>
      </c>
      <c r="BC74" s="31">
        <f t="shared" si="38"/>
        <v>-423.22</v>
      </c>
      <c r="BD74" s="31">
        <f t="shared" si="38"/>
        <v>-922.28</v>
      </c>
      <c r="BE74" s="31">
        <f t="shared" si="38"/>
        <v>-911.36</v>
      </c>
      <c r="BF74" s="31">
        <f t="shared" si="38"/>
        <v>-521.55999999999995</v>
      </c>
      <c r="BG74" s="31">
        <f t="shared" si="54"/>
        <v>1059.0999999999999</v>
      </c>
      <c r="BH74" s="31">
        <f t="shared" si="54"/>
        <v>483.85</v>
      </c>
      <c r="BI74" s="31">
        <f t="shared" si="54"/>
        <v>442.53</v>
      </c>
      <c r="BJ74" s="31">
        <f t="shared" si="54"/>
        <v>3716.82</v>
      </c>
      <c r="BK74" s="31">
        <f t="shared" si="54"/>
        <v>2708.79</v>
      </c>
      <c r="BL74" s="31">
        <f t="shared" si="54"/>
        <v>3745.7</v>
      </c>
      <c r="BM74" s="6">
        <f t="shared" ca="1" si="51"/>
        <v>3.7900000000000003E-2</v>
      </c>
      <c r="BN74" s="6">
        <f t="shared" ca="1" si="51"/>
        <v>3.7900000000000003E-2</v>
      </c>
      <c r="BO74" s="6">
        <f t="shared" ca="1" si="51"/>
        <v>3.7900000000000003E-2</v>
      </c>
      <c r="BP74" s="6">
        <f t="shared" ca="1" si="51"/>
        <v>3.7900000000000003E-2</v>
      </c>
      <c r="BQ74" s="6">
        <f t="shared" ca="1" si="51"/>
        <v>3.7900000000000003E-2</v>
      </c>
      <c r="BR74" s="6">
        <f t="shared" ca="1" si="51"/>
        <v>3.7900000000000003E-2</v>
      </c>
      <c r="BS74" s="6">
        <f t="shared" ca="1" si="51"/>
        <v>3.7900000000000003E-2</v>
      </c>
      <c r="BT74" s="6">
        <f t="shared" ca="1" si="51"/>
        <v>3.7900000000000003E-2</v>
      </c>
      <c r="BU74" s="6">
        <f t="shared" ca="1" si="51"/>
        <v>3.7900000000000003E-2</v>
      </c>
      <c r="BV74" s="6">
        <f t="shared" ca="1" si="51"/>
        <v>3.7900000000000003E-2</v>
      </c>
      <c r="BW74" s="6">
        <f t="shared" ca="1" si="51"/>
        <v>3.7900000000000003E-2</v>
      </c>
      <c r="BX74" s="6">
        <f t="shared" ca="1" si="51"/>
        <v>3.7900000000000003E-2</v>
      </c>
      <c r="BY74" s="31">
        <f t="shared" ca="1" si="43"/>
        <v>29641.63</v>
      </c>
      <c r="BZ74" s="31">
        <f t="shared" ca="1" si="43"/>
        <v>32851.050000000003</v>
      </c>
      <c r="CA74" s="31">
        <f t="shared" ca="1" si="43"/>
        <v>14581.96</v>
      </c>
      <c r="CB74" s="31">
        <f t="shared" ca="1" si="43"/>
        <v>23302.9</v>
      </c>
      <c r="CC74" s="31">
        <f t="shared" ca="1" si="43"/>
        <v>23026.98</v>
      </c>
      <c r="CD74" s="31">
        <f t="shared" ca="1" si="43"/>
        <v>13178.01</v>
      </c>
      <c r="CE74" s="31">
        <f t="shared" ca="1" si="42"/>
        <v>26759.85</v>
      </c>
      <c r="CF74" s="31">
        <f t="shared" ca="1" si="42"/>
        <v>12225.36</v>
      </c>
      <c r="CG74" s="31">
        <f t="shared" ca="1" si="42"/>
        <v>11181.15</v>
      </c>
      <c r="CH74" s="31">
        <f t="shared" ca="1" si="42"/>
        <v>21024.98</v>
      </c>
      <c r="CI74" s="31">
        <f t="shared" ca="1" si="42"/>
        <v>15322.86</v>
      </c>
      <c r="CJ74" s="31">
        <f t="shared" ca="1" si="42"/>
        <v>21188.38</v>
      </c>
      <c r="CK74" s="32">
        <f t="shared" ca="1" si="39"/>
        <v>547.47</v>
      </c>
      <c r="CL74" s="32">
        <f t="shared" ca="1" si="39"/>
        <v>606.75</v>
      </c>
      <c r="CM74" s="32">
        <f t="shared" ca="1" si="39"/>
        <v>269.32</v>
      </c>
      <c r="CN74" s="32">
        <f t="shared" ca="1" si="39"/>
        <v>430.4</v>
      </c>
      <c r="CO74" s="32">
        <f t="shared" ca="1" si="39"/>
        <v>425.3</v>
      </c>
      <c r="CP74" s="32">
        <f t="shared" ca="1" si="39"/>
        <v>243.39</v>
      </c>
      <c r="CQ74" s="32">
        <f t="shared" ca="1" si="55"/>
        <v>494.25</v>
      </c>
      <c r="CR74" s="32">
        <f t="shared" ca="1" si="55"/>
        <v>225.8</v>
      </c>
      <c r="CS74" s="32">
        <f t="shared" ca="1" si="55"/>
        <v>206.51</v>
      </c>
      <c r="CT74" s="32">
        <f t="shared" ca="1" si="55"/>
        <v>388.32</v>
      </c>
      <c r="CU74" s="32">
        <f t="shared" ca="1" si="55"/>
        <v>283.01</v>
      </c>
      <c r="CV74" s="32">
        <f t="shared" ca="1" si="55"/>
        <v>391.34</v>
      </c>
      <c r="CW74" s="31">
        <f t="shared" ca="1" si="41"/>
        <v>312.84000000000242</v>
      </c>
      <c r="CX74" s="31">
        <f t="shared" ca="1" si="41"/>
        <v>346.72000000000207</v>
      </c>
      <c r="CY74" s="31">
        <f t="shared" ca="1" si="41"/>
        <v>153.8999999999985</v>
      </c>
      <c r="CZ74" s="31">
        <f t="shared" ca="1" si="41"/>
        <v>491.88000000000216</v>
      </c>
      <c r="DA74" s="31">
        <f t="shared" ca="1" si="41"/>
        <v>486.0599999999971</v>
      </c>
      <c r="DB74" s="31">
        <f t="shared" ca="1" si="41"/>
        <v>278.16000000000031</v>
      </c>
      <c r="DC74" s="31">
        <f t="shared" ca="1" si="56"/>
        <v>-1553.3400000000015</v>
      </c>
      <c r="DD74" s="31">
        <f t="shared" ca="1" si="56"/>
        <v>-709.6400000000009</v>
      </c>
      <c r="DE74" s="31">
        <f t="shared" ca="1" si="56"/>
        <v>-649.05000000000041</v>
      </c>
      <c r="DF74" s="31">
        <f t="shared" ca="1" si="56"/>
        <v>-4105.1399999999994</v>
      </c>
      <c r="DG74" s="31">
        <f t="shared" ca="1" si="56"/>
        <v>-2991.7999999999984</v>
      </c>
      <c r="DH74" s="31">
        <f t="shared" ca="1" si="56"/>
        <v>-4137.04</v>
      </c>
      <c r="DI74" s="32">
        <f t="shared" ca="1" si="48"/>
        <v>15.64</v>
      </c>
      <c r="DJ74" s="32">
        <f t="shared" ca="1" si="48"/>
        <v>17.34</v>
      </c>
      <c r="DK74" s="32">
        <f t="shared" ca="1" si="48"/>
        <v>7.69</v>
      </c>
      <c r="DL74" s="32">
        <f t="shared" ca="1" si="44"/>
        <v>24.59</v>
      </c>
      <c r="DM74" s="32">
        <f t="shared" ca="1" si="44"/>
        <v>24.3</v>
      </c>
      <c r="DN74" s="32">
        <f t="shared" ca="1" si="44"/>
        <v>13.91</v>
      </c>
      <c r="DO74" s="32">
        <f t="shared" ca="1" si="44"/>
        <v>-77.67</v>
      </c>
      <c r="DP74" s="32">
        <f t="shared" ca="1" si="44"/>
        <v>-35.479999999999997</v>
      </c>
      <c r="DQ74" s="32">
        <f t="shared" ca="1" si="44"/>
        <v>-32.450000000000003</v>
      </c>
      <c r="DR74" s="32">
        <f t="shared" ca="1" si="44"/>
        <v>-205.26</v>
      </c>
      <c r="DS74" s="32">
        <f t="shared" ca="1" si="44"/>
        <v>-149.59</v>
      </c>
      <c r="DT74" s="32">
        <f t="shared" ca="1" si="44"/>
        <v>-206.85</v>
      </c>
      <c r="DU74" s="31">
        <f t="shared" ca="1" si="49"/>
        <v>58.32</v>
      </c>
      <c r="DV74" s="31">
        <f t="shared" ca="1" si="49"/>
        <v>63.82</v>
      </c>
      <c r="DW74" s="31">
        <f t="shared" ca="1" si="49"/>
        <v>28.01</v>
      </c>
      <c r="DX74" s="31">
        <f t="shared" ca="1" si="45"/>
        <v>88.36</v>
      </c>
      <c r="DY74" s="31">
        <f t="shared" ca="1" si="45"/>
        <v>86.21</v>
      </c>
      <c r="DZ74" s="31">
        <f t="shared" ca="1" si="45"/>
        <v>48.69</v>
      </c>
      <c r="EA74" s="31">
        <f t="shared" ca="1" si="45"/>
        <v>-268.38</v>
      </c>
      <c r="EB74" s="31">
        <f t="shared" ca="1" si="45"/>
        <v>-120.95</v>
      </c>
      <c r="EC74" s="31">
        <f t="shared" ca="1" si="45"/>
        <v>-109.11</v>
      </c>
      <c r="ED74" s="31">
        <f t="shared" ca="1" si="45"/>
        <v>-680.82</v>
      </c>
      <c r="EE74" s="31">
        <f t="shared" ca="1" si="45"/>
        <v>-489.19</v>
      </c>
      <c r="EF74" s="31">
        <f t="shared" ca="1" si="45"/>
        <v>-667.1</v>
      </c>
      <c r="EG74" s="32">
        <f t="shared" ca="1" si="50"/>
        <v>386.8000000000024</v>
      </c>
      <c r="EH74" s="32">
        <f t="shared" ca="1" si="50"/>
        <v>427.88000000000204</v>
      </c>
      <c r="EI74" s="32">
        <f t="shared" ca="1" si="50"/>
        <v>189.59999999999849</v>
      </c>
      <c r="EJ74" s="32">
        <f t="shared" ca="1" si="46"/>
        <v>604.8300000000022</v>
      </c>
      <c r="EK74" s="32">
        <f t="shared" ca="1" si="46"/>
        <v>596.56999999999709</v>
      </c>
      <c r="EL74" s="32">
        <f t="shared" ca="1" si="46"/>
        <v>340.76000000000033</v>
      </c>
      <c r="EM74" s="32">
        <f t="shared" ca="1" si="46"/>
        <v>-1899.3900000000017</v>
      </c>
      <c r="EN74" s="32">
        <f t="shared" ca="1" si="46"/>
        <v>-866.07000000000096</v>
      </c>
      <c r="EO74" s="32">
        <f t="shared" ca="1" si="46"/>
        <v>-790.61000000000047</v>
      </c>
      <c r="EP74" s="32">
        <f t="shared" ca="1" si="46"/>
        <v>-4991.2199999999993</v>
      </c>
      <c r="EQ74" s="32">
        <f t="shared" ca="1" si="46"/>
        <v>-3630.5799999999986</v>
      </c>
      <c r="ER74" s="32">
        <f t="shared" ca="1" si="46"/>
        <v>-5010.9900000000007</v>
      </c>
    </row>
    <row r="75" spans="1:148" x14ac:dyDescent="0.25">
      <c r="A75" t="s">
        <v>485</v>
      </c>
      <c r="B75" s="1" t="s">
        <v>84</v>
      </c>
      <c r="C75" t="str">
        <f t="shared" ca="1" si="52"/>
        <v>HAL1</v>
      </c>
      <c r="D75" t="str">
        <f t="shared" ca="1" si="53"/>
        <v>Halkirk Wind Facility</v>
      </c>
      <c r="E75" s="51">
        <v>66460.729900000006</v>
      </c>
      <c r="F75" s="51">
        <v>36017.356699999997</v>
      </c>
      <c r="G75" s="51">
        <v>35044.460800000001</v>
      </c>
      <c r="H75" s="51">
        <v>33440.705900000001</v>
      </c>
      <c r="I75" s="51">
        <v>25802.235400000001</v>
      </c>
      <c r="J75" s="51">
        <v>33278.638299999999</v>
      </c>
      <c r="K75" s="51">
        <v>34574.075700000001</v>
      </c>
      <c r="L75" s="51">
        <v>16706.524700000002</v>
      </c>
      <c r="M75" s="51">
        <v>34330.977400000003</v>
      </c>
      <c r="N75" s="51">
        <v>55648.674700000003</v>
      </c>
      <c r="O75" s="51">
        <v>41451.998500000002</v>
      </c>
      <c r="P75" s="51">
        <v>48896.846700000002</v>
      </c>
      <c r="Q75" s="32">
        <v>2748917.41</v>
      </c>
      <c r="R75" s="32">
        <v>2847295.47</v>
      </c>
      <c r="S75" s="32">
        <v>1176395.25</v>
      </c>
      <c r="T75" s="32">
        <v>986006.84</v>
      </c>
      <c r="U75" s="32">
        <v>690179.13</v>
      </c>
      <c r="V75" s="32">
        <v>954970.31</v>
      </c>
      <c r="W75" s="32">
        <v>1859902.66</v>
      </c>
      <c r="X75" s="32">
        <v>441934.32</v>
      </c>
      <c r="Y75" s="32">
        <v>789831.86</v>
      </c>
      <c r="Z75" s="32">
        <v>1460588.14</v>
      </c>
      <c r="AA75" s="32">
        <v>1171462.5900000001</v>
      </c>
      <c r="AB75" s="32">
        <v>1259071.08</v>
      </c>
      <c r="AC75" s="2">
        <v>5.68</v>
      </c>
      <c r="AD75" s="2">
        <v>5.68</v>
      </c>
      <c r="AE75" s="2">
        <v>5.68</v>
      </c>
      <c r="AF75" s="2">
        <v>5.68</v>
      </c>
      <c r="AG75" s="2">
        <v>5.68</v>
      </c>
      <c r="AH75" s="2">
        <v>5.68</v>
      </c>
      <c r="AI75" s="2">
        <v>5.68</v>
      </c>
      <c r="AJ75" s="2">
        <v>5.68</v>
      </c>
      <c r="AK75" s="2">
        <v>5.68</v>
      </c>
      <c r="AL75" s="2">
        <v>5.68</v>
      </c>
      <c r="AM75" s="2">
        <v>5.68</v>
      </c>
      <c r="AN75" s="2">
        <v>5.68</v>
      </c>
      <c r="AO75" s="33">
        <v>156138.51</v>
      </c>
      <c r="AP75" s="33">
        <v>161726.38</v>
      </c>
      <c r="AQ75" s="33">
        <v>66819.25</v>
      </c>
      <c r="AR75" s="33">
        <v>56005.19</v>
      </c>
      <c r="AS75" s="33">
        <v>39202.17</v>
      </c>
      <c r="AT75" s="33">
        <v>54242.31</v>
      </c>
      <c r="AU75" s="33">
        <v>105642.47</v>
      </c>
      <c r="AV75" s="33">
        <v>25101.87</v>
      </c>
      <c r="AW75" s="33">
        <v>44862.45</v>
      </c>
      <c r="AX75" s="33">
        <v>82961.41</v>
      </c>
      <c r="AY75" s="33">
        <v>66539.070000000007</v>
      </c>
      <c r="AZ75" s="33">
        <v>71515.240000000005</v>
      </c>
      <c r="BA75" s="31">
        <f t="shared" si="38"/>
        <v>-3023.81</v>
      </c>
      <c r="BB75" s="31">
        <f t="shared" si="38"/>
        <v>-3132.03</v>
      </c>
      <c r="BC75" s="31">
        <f t="shared" si="38"/>
        <v>-1294.03</v>
      </c>
      <c r="BD75" s="31">
        <f t="shared" si="38"/>
        <v>-1479.01</v>
      </c>
      <c r="BE75" s="31">
        <f t="shared" si="38"/>
        <v>-1035.27</v>
      </c>
      <c r="BF75" s="31">
        <f t="shared" si="38"/>
        <v>-1432.46</v>
      </c>
      <c r="BG75" s="31">
        <f t="shared" si="54"/>
        <v>2789.85</v>
      </c>
      <c r="BH75" s="31">
        <f t="shared" si="54"/>
        <v>662.9</v>
      </c>
      <c r="BI75" s="31">
        <f t="shared" si="54"/>
        <v>1184.75</v>
      </c>
      <c r="BJ75" s="31">
        <f t="shared" si="54"/>
        <v>9785.94</v>
      </c>
      <c r="BK75" s="31">
        <f t="shared" si="54"/>
        <v>7848.8</v>
      </c>
      <c r="BL75" s="31">
        <f t="shared" si="54"/>
        <v>8435.7800000000007</v>
      </c>
      <c r="BM75" s="6">
        <f t="shared" ca="1" si="51"/>
        <v>4.6399999999999997E-2</v>
      </c>
      <c r="BN75" s="6">
        <f t="shared" ca="1" si="51"/>
        <v>4.6399999999999997E-2</v>
      </c>
      <c r="BO75" s="6">
        <f t="shared" ca="1" si="51"/>
        <v>4.6399999999999997E-2</v>
      </c>
      <c r="BP75" s="6">
        <f t="shared" ca="1" si="51"/>
        <v>4.6399999999999997E-2</v>
      </c>
      <c r="BQ75" s="6">
        <f t="shared" ca="1" si="51"/>
        <v>4.6399999999999997E-2</v>
      </c>
      <c r="BR75" s="6">
        <f t="shared" ca="1" si="51"/>
        <v>4.6399999999999997E-2</v>
      </c>
      <c r="BS75" s="6">
        <f t="shared" ca="1" si="51"/>
        <v>4.6399999999999997E-2</v>
      </c>
      <c r="BT75" s="6">
        <f t="shared" ca="1" si="51"/>
        <v>4.6399999999999997E-2</v>
      </c>
      <c r="BU75" s="6">
        <f t="shared" ca="1" si="51"/>
        <v>4.6399999999999997E-2</v>
      </c>
      <c r="BV75" s="6">
        <f t="shared" ca="1" si="51"/>
        <v>4.6399999999999997E-2</v>
      </c>
      <c r="BW75" s="6">
        <f t="shared" ca="1" si="51"/>
        <v>4.6399999999999997E-2</v>
      </c>
      <c r="BX75" s="6">
        <f t="shared" ca="1" si="51"/>
        <v>4.6399999999999997E-2</v>
      </c>
      <c r="BY75" s="31">
        <f t="shared" ca="1" si="43"/>
        <v>127549.77</v>
      </c>
      <c r="BZ75" s="31">
        <f t="shared" ca="1" si="43"/>
        <v>132114.51</v>
      </c>
      <c r="CA75" s="31">
        <f t="shared" ca="1" si="43"/>
        <v>54584.74</v>
      </c>
      <c r="CB75" s="31">
        <f t="shared" ca="1" si="43"/>
        <v>45750.720000000001</v>
      </c>
      <c r="CC75" s="31">
        <f t="shared" ca="1" si="43"/>
        <v>32024.31</v>
      </c>
      <c r="CD75" s="31">
        <f t="shared" ca="1" si="43"/>
        <v>44310.62</v>
      </c>
      <c r="CE75" s="31">
        <f t="shared" ca="1" si="42"/>
        <v>86299.48</v>
      </c>
      <c r="CF75" s="31">
        <f t="shared" ca="1" si="42"/>
        <v>20505.75</v>
      </c>
      <c r="CG75" s="31">
        <f t="shared" ca="1" si="42"/>
        <v>36648.199999999997</v>
      </c>
      <c r="CH75" s="31">
        <f t="shared" ca="1" si="42"/>
        <v>67771.289999999994</v>
      </c>
      <c r="CI75" s="31">
        <f t="shared" ca="1" si="42"/>
        <v>54355.86</v>
      </c>
      <c r="CJ75" s="31">
        <f t="shared" ca="1" si="42"/>
        <v>58420.9</v>
      </c>
      <c r="CK75" s="32">
        <f t="shared" ca="1" si="39"/>
        <v>1924.24</v>
      </c>
      <c r="CL75" s="32">
        <f t="shared" ca="1" si="39"/>
        <v>1993.11</v>
      </c>
      <c r="CM75" s="32">
        <f t="shared" ca="1" si="39"/>
        <v>823.48</v>
      </c>
      <c r="CN75" s="32">
        <f t="shared" ca="1" si="39"/>
        <v>690.2</v>
      </c>
      <c r="CO75" s="32">
        <f t="shared" ca="1" si="39"/>
        <v>483.13</v>
      </c>
      <c r="CP75" s="32">
        <f t="shared" ca="1" si="39"/>
        <v>668.48</v>
      </c>
      <c r="CQ75" s="32">
        <f t="shared" ca="1" si="55"/>
        <v>1301.93</v>
      </c>
      <c r="CR75" s="32">
        <f t="shared" ca="1" si="55"/>
        <v>309.35000000000002</v>
      </c>
      <c r="CS75" s="32">
        <f t="shared" ca="1" si="55"/>
        <v>552.88</v>
      </c>
      <c r="CT75" s="32">
        <f t="shared" ca="1" si="55"/>
        <v>1022.41</v>
      </c>
      <c r="CU75" s="32">
        <f t="shared" ca="1" si="55"/>
        <v>820.02</v>
      </c>
      <c r="CV75" s="32">
        <f t="shared" ca="1" si="55"/>
        <v>881.35</v>
      </c>
      <c r="CW75" s="31">
        <f t="shared" ca="1" si="41"/>
        <v>-23640.69</v>
      </c>
      <c r="CX75" s="31">
        <f t="shared" ca="1" si="41"/>
        <v>-24486.73000000001</v>
      </c>
      <c r="CY75" s="31">
        <f t="shared" ca="1" si="41"/>
        <v>-10116.999999999998</v>
      </c>
      <c r="CZ75" s="31">
        <f t="shared" ca="1" si="41"/>
        <v>-8085.2600000000039</v>
      </c>
      <c r="DA75" s="31">
        <f t="shared" ca="1" si="41"/>
        <v>-5659.4599999999955</v>
      </c>
      <c r="DB75" s="31">
        <f t="shared" ca="1" si="41"/>
        <v>-7830.7499999999918</v>
      </c>
      <c r="DC75" s="31">
        <f t="shared" ca="1" si="56"/>
        <v>-20830.910000000011</v>
      </c>
      <c r="DD75" s="31">
        <f t="shared" ca="1" si="56"/>
        <v>-4949.67</v>
      </c>
      <c r="DE75" s="31">
        <f t="shared" ca="1" si="56"/>
        <v>-8846.1200000000026</v>
      </c>
      <c r="DF75" s="31">
        <f t="shared" ca="1" si="56"/>
        <v>-23953.650000000009</v>
      </c>
      <c r="DG75" s="31">
        <f t="shared" ca="1" si="56"/>
        <v>-19211.990000000009</v>
      </c>
      <c r="DH75" s="31">
        <f t="shared" ca="1" si="56"/>
        <v>-20648.770000000004</v>
      </c>
      <c r="DI75" s="32">
        <f t="shared" ca="1" si="48"/>
        <v>-1182.03</v>
      </c>
      <c r="DJ75" s="32">
        <f t="shared" ca="1" si="48"/>
        <v>-1224.3399999999999</v>
      </c>
      <c r="DK75" s="32">
        <f t="shared" ca="1" si="48"/>
        <v>-505.85</v>
      </c>
      <c r="DL75" s="32">
        <f t="shared" ca="1" si="44"/>
        <v>-404.26</v>
      </c>
      <c r="DM75" s="32">
        <f t="shared" ca="1" si="44"/>
        <v>-282.97000000000003</v>
      </c>
      <c r="DN75" s="32">
        <f t="shared" ca="1" si="44"/>
        <v>-391.54</v>
      </c>
      <c r="DO75" s="32">
        <f t="shared" ca="1" si="44"/>
        <v>-1041.55</v>
      </c>
      <c r="DP75" s="32">
        <f t="shared" ca="1" si="44"/>
        <v>-247.48</v>
      </c>
      <c r="DQ75" s="32">
        <f t="shared" ca="1" si="44"/>
        <v>-442.31</v>
      </c>
      <c r="DR75" s="32">
        <f t="shared" ca="1" si="44"/>
        <v>-1197.68</v>
      </c>
      <c r="DS75" s="32">
        <f t="shared" ca="1" si="44"/>
        <v>-960.6</v>
      </c>
      <c r="DT75" s="32">
        <f t="shared" ca="1" si="44"/>
        <v>-1032.44</v>
      </c>
      <c r="DU75" s="31">
        <f t="shared" ca="1" si="49"/>
        <v>-4406.97</v>
      </c>
      <c r="DV75" s="31">
        <f t="shared" ca="1" si="49"/>
        <v>-4507.49</v>
      </c>
      <c r="DW75" s="31">
        <f t="shared" ca="1" si="49"/>
        <v>-1840.98</v>
      </c>
      <c r="DX75" s="31">
        <f t="shared" ca="1" si="45"/>
        <v>-1452.39</v>
      </c>
      <c r="DY75" s="31">
        <f t="shared" ca="1" si="45"/>
        <v>-1003.84</v>
      </c>
      <c r="DZ75" s="31">
        <f t="shared" ca="1" si="45"/>
        <v>-1370.68</v>
      </c>
      <c r="EA75" s="31">
        <f t="shared" ca="1" si="45"/>
        <v>-3599.11</v>
      </c>
      <c r="EB75" s="31">
        <f t="shared" ca="1" si="45"/>
        <v>-843.63</v>
      </c>
      <c r="EC75" s="31">
        <f t="shared" ca="1" si="45"/>
        <v>-1487.09</v>
      </c>
      <c r="ED75" s="31">
        <f t="shared" ca="1" si="45"/>
        <v>-3972.62</v>
      </c>
      <c r="EE75" s="31">
        <f t="shared" ca="1" si="45"/>
        <v>-3141.36</v>
      </c>
      <c r="EF75" s="31">
        <f t="shared" ca="1" si="45"/>
        <v>-3329.62</v>
      </c>
      <c r="EG75" s="32">
        <f t="shared" ca="1" si="50"/>
        <v>-29229.69</v>
      </c>
      <c r="EH75" s="32">
        <f t="shared" ca="1" si="50"/>
        <v>-30218.560000000012</v>
      </c>
      <c r="EI75" s="32">
        <f t="shared" ca="1" si="50"/>
        <v>-12463.829999999998</v>
      </c>
      <c r="EJ75" s="32">
        <f t="shared" ca="1" si="46"/>
        <v>-9941.9100000000035</v>
      </c>
      <c r="EK75" s="32">
        <f t="shared" ca="1" si="46"/>
        <v>-6946.2699999999959</v>
      </c>
      <c r="EL75" s="32">
        <f t="shared" ca="1" si="46"/>
        <v>-9592.9699999999921</v>
      </c>
      <c r="EM75" s="32">
        <f t="shared" ca="1" si="46"/>
        <v>-25471.570000000011</v>
      </c>
      <c r="EN75" s="32">
        <f t="shared" ca="1" si="46"/>
        <v>-6040.78</v>
      </c>
      <c r="EO75" s="32">
        <f t="shared" ca="1" si="46"/>
        <v>-10775.520000000002</v>
      </c>
      <c r="EP75" s="32">
        <f t="shared" ca="1" si="46"/>
        <v>-29123.950000000008</v>
      </c>
      <c r="EQ75" s="32">
        <f t="shared" ca="1" si="46"/>
        <v>-23313.950000000008</v>
      </c>
      <c r="ER75" s="32">
        <f t="shared" ca="1" si="46"/>
        <v>-25010.83</v>
      </c>
    </row>
    <row r="76" spans="1:148" x14ac:dyDescent="0.25">
      <c r="A76" t="s">
        <v>486</v>
      </c>
      <c r="B76" s="1" t="s">
        <v>92</v>
      </c>
      <c r="C76" t="str">
        <f t="shared" ca="1" si="52"/>
        <v>HRM</v>
      </c>
      <c r="D76" t="str">
        <f t="shared" ca="1" si="53"/>
        <v>H. R. Milner</v>
      </c>
      <c r="E76" s="51">
        <v>48590.832632999998</v>
      </c>
      <c r="F76" s="51">
        <v>81081.634812999997</v>
      </c>
      <c r="G76" s="51">
        <v>54124.123779000001</v>
      </c>
      <c r="H76" s="51">
        <v>58660.073602999997</v>
      </c>
      <c r="I76" s="51">
        <v>67974.940919000001</v>
      </c>
      <c r="J76" s="51">
        <v>64661.602974000001</v>
      </c>
      <c r="K76" s="51">
        <v>64064.171122</v>
      </c>
      <c r="L76" s="51">
        <v>38885.310179</v>
      </c>
      <c r="M76" s="51">
        <v>37263.215136999999</v>
      </c>
      <c r="N76" s="51">
        <v>51849.314187999997</v>
      </c>
      <c r="O76" s="51">
        <v>58877.874028999999</v>
      </c>
      <c r="P76" s="51">
        <v>46532.266503999999</v>
      </c>
      <c r="Q76" s="32">
        <v>2770894.4</v>
      </c>
      <c r="R76" s="32">
        <v>8506306.5500000007</v>
      </c>
      <c r="S76" s="32">
        <v>2868117.37</v>
      </c>
      <c r="T76" s="32">
        <v>1857021.55</v>
      </c>
      <c r="U76" s="32">
        <v>4383665.21</v>
      </c>
      <c r="V76" s="32">
        <v>3033985.72</v>
      </c>
      <c r="W76" s="32">
        <v>10334117.33</v>
      </c>
      <c r="X76" s="32">
        <v>1146351.02</v>
      </c>
      <c r="Y76" s="32">
        <v>820930.43</v>
      </c>
      <c r="Z76" s="32">
        <v>1470421.3</v>
      </c>
      <c r="AA76" s="32">
        <v>2624727.85</v>
      </c>
      <c r="AB76" s="32">
        <v>1311980.1599999999</v>
      </c>
      <c r="AC76" s="2">
        <v>-3.33</v>
      </c>
      <c r="AD76" s="2">
        <v>-3.33</v>
      </c>
      <c r="AE76" s="2">
        <v>-3.33</v>
      </c>
      <c r="AF76" s="2">
        <v>-3.33</v>
      </c>
      <c r="AG76" s="2">
        <v>-3.33</v>
      </c>
      <c r="AH76" s="2">
        <v>-3.33</v>
      </c>
      <c r="AI76" s="2">
        <v>-3.33</v>
      </c>
      <c r="AJ76" s="2">
        <v>-3.33</v>
      </c>
      <c r="AK76" s="2">
        <v>-3.33</v>
      </c>
      <c r="AL76" s="2">
        <v>-3.33</v>
      </c>
      <c r="AM76" s="2">
        <v>-3.33</v>
      </c>
      <c r="AN76" s="2">
        <v>-3.33</v>
      </c>
      <c r="AO76" s="33">
        <v>-92270.78</v>
      </c>
      <c r="AP76" s="33">
        <v>-283260.01</v>
      </c>
      <c r="AQ76" s="33">
        <v>-95508.31</v>
      </c>
      <c r="AR76" s="33">
        <v>-61838.82</v>
      </c>
      <c r="AS76" s="33">
        <v>-145976.04999999999</v>
      </c>
      <c r="AT76" s="33">
        <v>-101031.72</v>
      </c>
      <c r="AU76" s="33">
        <v>-344126.11</v>
      </c>
      <c r="AV76" s="33">
        <v>-38173.49</v>
      </c>
      <c r="AW76" s="33">
        <v>-27336.98</v>
      </c>
      <c r="AX76" s="33">
        <v>-48965.03</v>
      </c>
      <c r="AY76" s="33">
        <v>-87403.44</v>
      </c>
      <c r="AZ76" s="33">
        <v>-43688.94</v>
      </c>
      <c r="BA76" s="31">
        <f t="shared" si="38"/>
        <v>-3047.98</v>
      </c>
      <c r="BB76" s="31">
        <f t="shared" si="38"/>
        <v>-9356.94</v>
      </c>
      <c r="BC76" s="31">
        <f t="shared" si="38"/>
        <v>-3154.93</v>
      </c>
      <c r="BD76" s="31">
        <f t="shared" si="38"/>
        <v>-2785.53</v>
      </c>
      <c r="BE76" s="31">
        <f t="shared" si="38"/>
        <v>-6575.5</v>
      </c>
      <c r="BF76" s="31">
        <f t="shared" si="38"/>
        <v>-4550.9799999999996</v>
      </c>
      <c r="BG76" s="31">
        <f t="shared" si="54"/>
        <v>15501.18</v>
      </c>
      <c r="BH76" s="31">
        <f t="shared" si="54"/>
        <v>1719.53</v>
      </c>
      <c r="BI76" s="31">
        <f t="shared" si="54"/>
        <v>1231.4000000000001</v>
      </c>
      <c r="BJ76" s="31">
        <f t="shared" si="54"/>
        <v>9851.82</v>
      </c>
      <c r="BK76" s="31">
        <f t="shared" si="54"/>
        <v>17585.68</v>
      </c>
      <c r="BL76" s="31">
        <f t="shared" si="54"/>
        <v>8790.27</v>
      </c>
      <c r="BM76" s="6">
        <f t="shared" ca="1" si="51"/>
        <v>-0.1144</v>
      </c>
      <c r="BN76" s="6">
        <f t="shared" ca="1" si="51"/>
        <v>-0.1144</v>
      </c>
      <c r="BO76" s="6">
        <f t="shared" ca="1" si="51"/>
        <v>-0.1144</v>
      </c>
      <c r="BP76" s="6">
        <f t="shared" ca="1" si="51"/>
        <v>-0.1144</v>
      </c>
      <c r="BQ76" s="6">
        <f t="shared" ca="1" si="51"/>
        <v>-0.1144</v>
      </c>
      <c r="BR76" s="6">
        <f t="shared" ca="1" si="51"/>
        <v>-0.1144</v>
      </c>
      <c r="BS76" s="6">
        <f t="shared" ca="1" si="51"/>
        <v>-0.1144</v>
      </c>
      <c r="BT76" s="6">
        <f t="shared" ca="1" si="51"/>
        <v>-0.1144</v>
      </c>
      <c r="BU76" s="6">
        <f t="shared" ca="1" si="51"/>
        <v>-0.1144</v>
      </c>
      <c r="BV76" s="6">
        <f t="shared" ca="1" si="51"/>
        <v>-0.1144</v>
      </c>
      <c r="BW76" s="6">
        <f t="shared" ca="1" si="51"/>
        <v>-0.1144</v>
      </c>
      <c r="BX76" s="6">
        <f t="shared" ca="1" si="51"/>
        <v>-0.1144</v>
      </c>
      <c r="BY76" s="31">
        <f t="shared" ca="1" si="43"/>
        <v>-316990.32</v>
      </c>
      <c r="BZ76" s="31">
        <f t="shared" ca="1" si="43"/>
        <v>-973121.47</v>
      </c>
      <c r="CA76" s="31">
        <f t="shared" ca="1" si="43"/>
        <v>-328112.63</v>
      </c>
      <c r="CB76" s="31">
        <f t="shared" ca="1" si="43"/>
        <v>-212443.27</v>
      </c>
      <c r="CC76" s="31">
        <f t="shared" ca="1" si="43"/>
        <v>-501491.3</v>
      </c>
      <c r="CD76" s="31">
        <f t="shared" ca="1" si="43"/>
        <v>-347087.97</v>
      </c>
      <c r="CE76" s="31">
        <f t="shared" ca="1" si="42"/>
        <v>-1182223.02</v>
      </c>
      <c r="CF76" s="31">
        <f t="shared" ca="1" si="42"/>
        <v>-131142.56</v>
      </c>
      <c r="CG76" s="31">
        <f t="shared" ca="1" si="42"/>
        <v>-93914.44</v>
      </c>
      <c r="CH76" s="31">
        <f t="shared" ca="1" si="42"/>
        <v>-168216.2</v>
      </c>
      <c r="CI76" s="31">
        <f t="shared" ca="1" si="42"/>
        <v>-300268.87</v>
      </c>
      <c r="CJ76" s="31">
        <f t="shared" ca="1" si="42"/>
        <v>-150090.53</v>
      </c>
      <c r="CK76" s="32">
        <f t="shared" ca="1" si="39"/>
        <v>1939.63</v>
      </c>
      <c r="CL76" s="32">
        <f t="shared" ca="1" si="39"/>
        <v>5954.41</v>
      </c>
      <c r="CM76" s="32">
        <f t="shared" ca="1" si="39"/>
        <v>2007.68</v>
      </c>
      <c r="CN76" s="32">
        <f t="shared" ca="1" si="39"/>
        <v>1299.92</v>
      </c>
      <c r="CO76" s="32">
        <f t="shared" ca="1" si="39"/>
        <v>3068.57</v>
      </c>
      <c r="CP76" s="32">
        <f t="shared" ca="1" si="39"/>
        <v>2123.79</v>
      </c>
      <c r="CQ76" s="32">
        <f t="shared" ca="1" si="55"/>
        <v>7233.88</v>
      </c>
      <c r="CR76" s="32">
        <f t="shared" ca="1" si="55"/>
        <v>802.45</v>
      </c>
      <c r="CS76" s="32">
        <f t="shared" ca="1" si="55"/>
        <v>574.65</v>
      </c>
      <c r="CT76" s="32">
        <f t="shared" ca="1" si="55"/>
        <v>1029.29</v>
      </c>
      <c r="CU76" s="32">
        <f t="shared" ca="1" si="55"/>
        <v>1837.31</v>
      </c>
      <c r="CV76" s="32">
        <f t="shared" ca="1" si="55"/>
        <v>918.39</v>
      </c>
      <c r="CW76" s="31">
        <f t="shared" ca="1" si="41"/>
        <v>-219731.93</v>
      </c>
      <c r="CX76" s="31">
        <f t="shared" ca="1" si="41"/>
        <v>-674550.11</v>
      </c>
      <c r="CY76" s="31">
        <f t="shared" ca="1" si="41"/>
        <v>-227441.71000000002</v>
      </c>
      <c r="CZ76" s="31">
        <f t="shared" ca="1" si="41"/>
        <v>-146518.99999999997</v>
      </c>
      <c r="DA76" s="31">
        <f t="shared" ca="1" si="41"/>
        <v>-345871.18</v>
      </c>
      <c r="DB76" s="31">
        <f t="shared" ca="1" si="41"/>
        <v>-239381.47999999998</v>
      </c>
      <c r="DC76" s="31">
        <f t="shared" ca="1" si="56"/>
        <v>-846364.2100000002</v>
      </c>
      <c r="DD76" s="31">
        <f t="shared" ca="1" si="56"/>
        <v>-93886.15</v>
      </c>
      <c r="DE76" s="31">
        <f t="shared" ca="1" si="56"/>
        <v>-67234.210000000006</v>
      </c>
      <c r="DF76" s="31">
        <f t="shared" ca="1" si="56"/>
        <v>-128073.70000000001</v>
      </c>
      <c r="DG76" s="31">
        <f t="shared" ca="1" si="56"/>
        <v>-228613.8</v>
      </c>
      <c r="DH76" s="31">
        <f t="shared" ca="1" si="56"/>
        <v>-114273.46999999999</v>
      </c>
      <c r="DI76" s="32">
        <f t="shared" ca="1" si="48"/>
        <v>-10986.6</v>
      </c>
      <c r="DJ76" s="32">
        <f t="shared" ca="1" si="48"/>
        <v>-33727.51</v>
      </c>
      <c r="DK76" s="32">
        <f t="shared" ca="1" si="48"/>
        <v>-11372.09</v>
      </c>
      <c r="DL76" s="32">
        <f t="shared" ca="1" si="44"/>
        <v>-7325.95</v>
      </c>
      <c r="DM76" s="32">
        <f t="shared" ca="1" si="44"/>
        <v>-17293.560000000001</v>
      </c>
      <c r="DN76" s="32">
        <f t="shared" ca="1" si="44"/>
        <v>-11969.07</v>
      </c>
      <c r="DO76" s="32">
        <f t="shared" ca="1" si="44"/>
        <v>-42318.21</v>
      </c>
      <c r="DP76" s="32">
        <f t="shared" ca="1" si="44"/>
        <v>-4694.3100000000004</v>
      </c>
      <c r="DQ76" s="32">
        <f t="shared" ca="1" si="44"/>
        <v>-3361.71</v>
      </c>
      <c r="DR76" s="32">
        <f t="shared" ca="1" si="44"/>
        <v>-6403.69</v>
      </c>
      <c r="DS76" s="32">
        <f t="shared" ca="1" si="44"/>
        <v>-11430.69</v>
      </c>
      <c r="DT76" s="32">
        <f t="shared" ca="1" si="44"/>
        <v>-5713.67</v>
      </c>
      <c r="DU76" s="31">
        <f t="shared" ca="1" si="49"/>
        <v>-40961.230000000003</v>
      </c>
      <c r="DV76" s="31">
        <f t="shared" ca="1" si="49"/>
        <v>-124170.47</v>
      </c>
      <c r="DW76" s="31">
        <f t="shared" ca="1" si="49"/>
        <v>-41387.42</v>
      </c>
      <c r="DX76" s="31">
        <f t="shared" ca="1" si="45"/>
        <v>-26319.75</v>
      </c>
      <c r="DY76" s="31">
        <f t="shared" ca="1" si="45"/>
        <v>-61348.37</v>
      </c>
      <c r="DZ76" s="31">
        <f t="shared" ca="1" si="45"/>
        <v>-41900.82</v>
      </c>
      <c r="EA76" s="31">
        <f t="shared" ca="1" si="45"/>
        <v>-146232.75</v>
      </c>
      <c r="EB76" s="31">
        <f t="shared" ca="1" si="45"/>
        <v>-16002.14</v>
      </c>
      <c r="EC76" s="31">
        <f t="shared" ca="1" si="45"/>
        <v>-11302.5</v>
      </c>
      <c r="ED76" s="31">
        <f t="shared" ca="1" si="45"/>
        <v>-21240.52</v>
      </c>
      <c r="EE76" s="31">
        <f t="shared" ca="1" si="45"/>
        <v>-37380.74</v>
      </c>
      <c r="EF76" s="31">
        <f t="shared" ca="1" si="45"/>
        <v>-18426.62</v>
      </c>
      <c r="EG76" s="32">
        <f t="shared" ca="1" si="50"/>
        <v>-271679.76</v>
      </c>
      <c r="EH76" s="32">
        <f t="shared" ca="1" si="50"/>
        <v>-832448.09</v>
      </c>
      <c r="EI76" s="32">
        <f t="shared" ca="1" si="50"/>
        <v>-280201.22000000003</v>
      </c>
      <c r="EJ76" s="32">
        <f t="shared" ca="1" si="46"/>
        <v>-180164.69999999998</v>
      </c>
      <c r="EK76" s="32">
        <f t="shared" ca="1" si="46"/>
        <v>-424513.11</v>
      </c>
      <c r="EL76" s="32">
        <f t="shared" ca="1" si="46"/>
        <v>-293251.37</v>
      </c>
      <c r="EM76" s="32">
        <f t="shared" ca="1" si="46"/>
        <v>-1034915.1700000002</v>
      </c>
      <c r="EN76" s="32">
        <f t="shared" ca="1" si="46"/>
        <v>-114582.59999999999</v>
      </c>
      <c r="EO76" s="32">
        <f t="shared" ca="1" si="46"/>
        <v>-81898.420000000013</v>
      </c>
      <c r="EP76" s="32">
        <f t="shared" ca="1" si="46"/>
        <v>-155717.91</v>
      </c>
      <c r="EQ76" s="32">
        <f t="shared" ca="1" si="46"/>
        <v>-277425.23</v>
      </c>
      <c r="ER76" s="32">
        <f t="shared" ca="1" si="46"/>
        <v>-138413.75999999998</v>
      </c>
    </row>
    <row r="77" spans="1:148" x14ac:dyDescent="0.25">
      <c r="A77" t="s">
        <v>461</v>
      </c>
      <c r="B77" s="1" t="s">
        <v>128</v>
      </c>
      <c r="C77" t="str">
        <f t="shared" ca="1" si="52"/>
        <v>HSH</v>
      </c>
      <c r="D77" t="str">
        <f t="shared" ca="1" si="53"/>
        <v>Horseshoe Hydro Facility</v>
      </c>
      <c r="E77" s="51">
        <v>5829.4196204</v>
      </c>
      <c r="F77" s="51">
        <v>4979.6008694000002</v>
      </c>
      <c r="G77" s="51">
        <v>5290.1729069000003</v>
      </c>
      <c r="H77" s="51">
        <v>5626.7222656000004</v>
      </c>
      <c r="I77" s="51">
        <v>6553.7804775000004</v>
      </c>
      <c r="J77" s="51">
        <v>9391.1629929999999</v>
      </c>
      <c r="K77" s="51">
        <v>10855.506493000001</v>
      </c>
      <c r="L77" s="51">
        <v>10140.574953200001</v>
      </c>
      <c r="M77" s="51">
        <v>3105.3120767</v>
      </c>
      <c r="N77" s="51">
        <v>4110.5317158999997</v>
      </c>
      <c r="O77" s="51">
        <v>3493.5950333000001</v>
      </c>
      <c r="P77" s="51">
        <v>2322.2294941</v>
      </c>
      <c r="Q77" s="32">
        <v>255782.82</v>
      </c>
      <c r="R77" s="32">
        <v>471138.9</v>
      </c>
      <c r="S77" s="32">
        <v>212578.35</v>
      </c>
      <c r="T77" s="32">
        <v>170142.59</v>
      </c>
      <c r="U77" s="32">
        <v>446729.73</v>
      </c>
      <c r="V77" s="32">
        <v>410192.38</v>
      </c>
      <c r="W77" s="32">
        <v>1336111.01</v>
      </c>
      <c r="X77" s="32">
        <v>471003.84</v>
      </c>
      <c r="Y77" s="32">
        <v>77203.95</v>
      </c>
      <c r="Z77" s="32">
        <v>112455.07</v>
      </c>
      <c r="AA77" s="32">
        <v>141549.25</v>
      </c>
      <c r="AB77" s="32">
        <v>52609.71</v>
      </c>
      <c r="AC77" s="2">
        <v>0.44</v>
      </c>
      <c r="AD77" s="2">
        <v>0.44</v>
      </c>
      <c r="AE77" s="2">
        <v>0.44</v>
      </c>
      <c r="AF77" s="2">
        <v>0.44</v>
      </c>
      <c r="AG77" s="2">
        <v>0.44</v>
      </c>
      <c r="AH77" s="2">
        <v>0.44</v>
      </c>
      <c r="AI77" s="2">
        <v>0.44</v>
      </c>
      <c r="AJ77" s="2">
        <v>0.44</v>
      </c>
      <c r="AK77" s="2">
        <v>0.44</v>
      </c>
      <c r="AL77" s="2">
        <v>0.44</v>
      </c>
      <c r="AM77" s="2">
        <v>0.44</v>
      </c>
      <c r="AN77" s="2">
        <v>0.44</v>
      </c>
      <c r="AO77" s="33">
        <v>1125.44</v>
      </c>
      <c r="AP77" s="33">
        <v>2073.0100000000002</v>
      </c>
      <c r="AQ77" s="33">
        <v>935.34</v>
      </c>
      <c r="AR77" s="33">
        <v>748.63</v>
      </c>
      <c r="AS77" s="33">
        <v>1965.61</v>
      </c>
      <c r="AT77" s="33">
        <v>1804.85</v>
      </c>
      <c r="AU77" s="33">
        <v>5878.89</v>
      </c>
      <c r="AV77" s="33">
        <v>2072.42</v>
      </c>
      <c r="AW77" s="33">
        <v>339.7</v>
      </c>
      <c r="AX77" s="33">
        <v>494.8</v>
      </c>
      <c r="AY77" s="33">
        <v>622.82000000000005</v>
      </c>
      <c r="AZ77" s="33">
        <v>231.48</v>
      </c>
      <c r="BA77" s="31">
        <f t="shared" si="38"/>
        <v>-281.36</v>
      </c>
      <c r="BB77" s="31">
        <f t="shared" si="38"/>
        <v>-518.25</v>
      </c>
      <c r="BC77" s="31">
        <f t="shared" si="38"/>
        <v>-233.84</v>
      </c>
      <c r="BD77" s="31">
        <f t="shared" si="38"/>
        <v>-255.21</v>
      </c>
      <c r="BE77" s="31">
        <f t="shared" si="38"/>
        <v>-670.09</v>
      </c>
      <c r="BF77" s="31">
        <f t="shared" si="38"/>
        <v>-615.29</v>
      </c>
      <c r="BG77" s="31">
        <f t="shared" si="54"/>
        <v>2004.17</v>
      </c>
      <c r="BH77" s="31">
        <f t="shared" si="54"/>
        <v>706.51</v>
      </c>
      <c r="BI77" s="31">
        <f t="shared" si="54"/>
        <v>115.81</v>
      </c>
      <c r="BJ77" s="31">
        <f t="shared" si="54"/>
        <v>753.45</v>
      </c>
      <c r="BK77" s="31">
        <f t="shared" si="54"/>
        <v>948.38</v>
      </c>
      <c r="BL77" s="31">
        <f t="shared" si="54"/>
        <v>352.49</v>
      </c>
      <c r="BM77" s="6">
        <f t="shared" ca="1" si="51"/>
        <v>-3.8300000000000001E-2</v>
      </c>
      <c r="BN77" s="6">
        <f t="shared" ca="1" si="51"/>
        <v>-3.8300000000000001E-2</v>
      </c>
      <c r="BO77" s="6">
        <f t="shared" ca="1" si="51"/>
        <v>-3.8300000000000001E-2</v>
      </c>
      <c r="BP77" s="6">
        <f t="shared" ca="1" si="51"/>
        <v>-3.8300000000000001E-2</v>
      </c>
      <c r="BQ77" s="6">
        <f t="shared" ca="1" si="51"/>
        <v>-3.8300000000000001E-2</v>
      </c>
      <c r="BR77" s="6">
        <f t="shared" ca="1" si="51"/>
        <v>-3.8300000000000001E-2</v>
      </c>
      <c r="BS77" s="6">
        <f t="shared" ca="1" si="51"/>
        <v>-3.8300000000000001E-2</v>
      </c>
      <c r="BT77" s="6">
        <f t="shared" ca="1" si="51"/>
        <v>-3.8300000000000001E-2</v>
      </c>
      <c r="BU77" s="6">
        <f t="shared" ca="1" si="51"/>
        <v>-3.8300000000000001E-2</v>
      </c>
      <c r="BV77" s="6">
        <f t="shared" ca="1" si="51"/>
        <v>-3.8300000000000001E-2</v>
      </c>
      <c r="BW77" s="6">
        <f t="shared" ca="1" si="51"/>
        <v>-3.8300000000000001E-2</v>
      </c>
      <c r="BX77" s="6">
        <f t="shared" ca="1" si="51"/>
        <v>-3.8300000000000001E-2</v>
      </c>
      <c r="BY77" s="31">
        <f t="shared" ca="1" si="43"/>
        <v>-9796.48</v>
      </c>
      <c r="BZ77" s="31">
        <f t="shared" ca="1" si="43"/>
        <v>-18044.62</v>
      </c>
      <c r="CA77" s="31">
        <f t="shared" ca="1" si="43"/>
        <v>-8141.75</v>
      </c>
      <c r="CB77" s="31">
        <f t="shared" ca="1" si="43"/>
        <v>-6516.46</v>
      </c>
      <c r="CC77" s="31">
        <f t="shared" ca="1" si="43"/>
        <v>-17109.75</v>
      </c>
      <c r="CD77" s="31">
        <f t="shared" ca="1" si="43"/>
        <v>-15710.37</v>
      </c>
      <c r="CE77" s="31">
        <f t="shared" ca="1" si="42"/>
        <v>-51173.05</v>
      </c>
      <c r="CF77" s="31">
        <f t="shared" ca="1" si="42"/>
        <v>-18039.45</v>
      </c>
      <c r="CG77" s="31">
        <f t="shared" ca="1" si="42"/>
        <v>-2956.91</v>
      </c>
      <c r="CH77" s="31">
        <f t="shared" ca="1" si="42"/>
        <v>-4307.03</v>
      </c>
      <c r="CI77" s="31">
        <f t="shared" ca="1" si="42"/>
        <v>-5421.34</v>
      </c>
      <c r="CJ77" s="31">
        <f t="shared" ca="1" si="42"/>
        <v>-2014.95</v>
      </c>
      <c r="CK77" s="32">
        <f t="shared" ca="1" si="39"/>
        <v>179.05</v>
      </c>
      <c r="CL77" s="32">
        <f t="shared" ca="1" si="39"/>
        <v>329.8</v>
      </c>
      <c r="CM77" s="32">
        <f t="shared" ca="1" si="39"/>
        <v>148.80000000000001</v>
      </c>
      <c r="CN77" s="32">
        <f t="shared" ca="1" si="39"/>
        <v>119.1</v>
      </c>
      <c r="CO77" s="32">
        <f t="shared" ca="1" si="39"/>
        <v>312.70999999999998</v>
      </c>
      <c r="CP77" s="32">
        <f t="shared" ca="1" si="39"/>
        <v>287.13</v>
      </c>
      <c r="CQ77" s="32">
        <f t="shared" ca="1" si="55"/>
        <v>935.28</v>
      </c>
      <c r="CR77" s="32">
        <f t="shared" ca="1" si="55"/>
        <v>329.7</v>
      </c>
      <c r="CS77" s="32">
        <f t="shared" ca="1" si="55"/>
        <v>54.04</v>
      </c>
      <c r="CT77" s="32">
        <f t="shared" ca="1" si="55"/>
        <v>78.72</v>
      </c>
      <c r="CU77" s="32">
        <f t="shared" ca="1" si="55"/>
        <v>99.08</v>
      </c>
      <c r="CV77" s="32">
        <f t="shared" ca="1" si="55"/>
        <v>36.83</v>
      </c>
      <c r="CW77" s="31">
        <f t="shared" ca="1" si="41"/>
        <v>-10461.51</v>
      </c>
      <c r="CX77" s="31">
        <f t="shared" ca="1" si="41"/>
        <v>-19269.580000000002</v>
      </c>
      <c r="CY77" s="31">
        <f t="shared" ca="1" si="41"/>
        <v>-8694.4499999999989</v>
      </c>
      <c r="CZ77" s="31">
        <f t="shared" ca="1" si="41"/>
        <v>-6890.78</v>
      </c>
      <c r="DA77" s="31">
        <f t="shared" ca="1" si="41"/>
        <v>-18092.560000000001</v>
      </c>
      <c r="DB77" s="31">
        <f t="shared" ca="1" si="41"/>
        <v>-16612.8</v>
      </c>
      <c r="DC77" s="31">
        <f t="shared" ca="1" si="56"/>
        <v>-58120.83</v>
      </c>
      <c r="DD77" s="31">
        <f t="shared" ca="1" si="56"/>
        <v>-20488.679999999997</v>
      </c>
      <c r="DE77" s="31">
        <f t="shared" ca="1" si="56"/>
        <v>-3358.3799999999997</v>
      </c>
      <c r="DF77" s="31">
        <f t="shared" ca="1" si="56"/>
        <v>-5476.5599999999995</v>
      </c>
      <c r="DG77" s="31">
        <f t="shared" ca="1" si="56"/>
        <v>-6893.46</v>
      </c>
      <c r="DH77" s="31">
        <f t="shared" ca="1" si="56"/>
        <v>-2562.09</v>
      </c>
      <c r="DI77" s="32">
        <f t="shared" ca="1" si="48"/>
        <v>-523.08000000000004</v>
      </c>
      <c r="DJ77" s="32">
        <f t="shared" ca="1" si="48"/>
        <v>-963.48</v>
      </c>
      <c r="DK77" s="32">
        <f t="shared" ca="1" si="48"/>
        <v>-434.72</v>
      </c>
      <c r="DL77" s="32">
        <f t="shared" ca="1" si="44"/>
        <v>-344.54</v>
      </c>
      <c r="DM77" s="32">
        <f t="shared" ca="1" si="44"/>
        <v>-904.63</v>
      </c>
      <c r="DN77" s="32">
        <f t="shared" ca="1" si="44"/>
        <v>-830.64</v>
      </c>
      <c r="DO77" s="32">
        <f t="shared" ca="1" si="44"/>
        <v>-2906.04</v>
      </c>
      <c r="DP77" s="32">
        <f t="shared" ca="1" si="44"/>
        <v>-1024.43</v>
      </c>
      <c r="DQ77" s="32">
        <f t="shared" ca="1" si="44"/>
        <v>-167.92</v>
      </c>
      <c r="DR77" s="32">
        <f t="shared" ca="1" si="44"/>
        <v>-273.83</v>
      </c>
      <c r="DS77" s="32">
        <f t="shared" ca="1" si="44"/>
        <v>-344.67</v>
      </c>
      <c r="DT77" s="32">
        <f t="shared" ca="1" si="44"/>
        <v>-128.1</v>
      </c>
      <c r="DU77" s="31">
        <f t="shared" ca="1" si="49"/>
        <v>-1950.18</v>
      </c>
      <c r="DV77" s="31">
        <f t="shared" ca="1" si="49"/>
        <v>-3547.12</v>
      </c>
      <c r="DW77" s="31">
        <f t="shared" ca="1" si="49"/>
        <v>-1582.12</v>
      </c>
      <c r="DX77" s="31">
        <f t="shared" ca="1" si="45"/>
        <v>-1237.82</v>
      </c>
      <c r="DY77" s="31">
        <f t="shared" ca="1" si="45"/>
        <v>-3209.14</v>
      </c>
      <c r="DZ77" s="31">
        <f t="shared" ca="1" si="45"/>
        <v>-2907.87</v>
      </c>
      <c r="EA77" s="31">
        <f t="shared" ca="1" si="45"/>
        <v>-10041.98</v>
      </c>
      <c r="EB77" s="31">
        <f t="shared" ca="1" si="45"/>
        <v>-3492.13</v>
      </c>
      <c r="EC77" s="31">
        <f t="shared" ca="1" si="45"/>
        <v>-564.55999999999995</v>
      </c>
      <c r="ED77" s="31">
        <f t="shared" ca="1" si="45"/>
        <v>-908.27</v>
      </c>
      <c r="EE77" s="31">
        <f t="shared" ca="1" si="45"/>
        <v>-1127.1500000000001</v>
      </c>
      <c r="EF77" s="31">
        <f t="shared" ca="1" si="45"/>
        <v>-413.14</v>
      </c>
      <c r="EG77" s="32">
        <f t="shared" ca="1" si="50"/>
        <v>-12934.77</v>
      </c>
      <c r="EH77" s="32">
        <f t="shared" ca="1" si="50"/>
        <v>-23780.18</v>
      </c>
      <c r="EI77" s="32">
        <f t="shared" ca="1" si="50"/>
        <v>-10711.289999999997</v>
      </c>
      <c r="EJ77" s="32">
        <f t="shared" ca="1" si="46"/>
        <v>-8473.14</v>
      </c>
      <c r="EK77" s="32">
        <f t="shared" ca="1" si="46"/>
        <v>-22206.33</v>
      </c>
      <c r="EL77" s="32">
        <f t="shared" ca="1" si="46"/>
        <v>-20351.309999999998</v>
      </c>
      <c r="EM77" s="32">
        <f t="shared" ca="1" si="46"/>
        <v>-71068.850000000006</v>
      </c>
      <c r="EN77" s="32">
        <f t="shared" ca="1" si="46"/>
        <v>-25005.239999999998</v>
      </c>
      <c r="EO77" s="32">
        <f t="shared" ca="1" si="46"/>
        <v>-4090.8599999999997</v>
      </c>
      <c r="EP77" s="32">
        <f t="shared" ca="1" si="46"/>
        <v>-6658.66</v>
      </c>
      <c r="EQ77" s="32">
        <f t="shared" ca="1" si="46"/>
        <v>-8365.2800000000007</v>
      </c>
      <c r="ER77" s="32">
        <f t="shared" ca="1" si="46"/>
        <v>-3103.33</v>
      </c>
    </row>
    <row r="78" spans="1:148" x14ac:dyDescent="0.25">
      <c r="A78" t="s">
        <v>460</v>
      </c>
      <c r="B78" s="1" t="s">
        <v>161</v>
      </c>
      <c r="C78" t="str">
        <f t="shared" ca="1" si="52"/>
        <v>IEW1</v>
      </c>
      <c r="D78" t="str">
        <f t="shared" ca="1" si="53"/>
        <v>Summerview 1 Wind Facility</v>
      </c>
      <c r="E78" s="51">
        <v>20745.146700000001</v>
      </c>
      <c r="F78" s="51">
        <v>11855.7819</v>
      </c>
      <c r="G78" s="51">
        <v>13305.900100000001</v>
      </c>
      <c r="H78" s="51">
        <v>18705.5782</v>
      </c>
      <c r="I78" s="51">
        <v>5790.3095000000003</v>
      </c>
      <c r="J78" s="51">
        <v>8662.1298000000006</v>
      </c>
      <c r="K78" s="51">
        <v>7982.9196000000002</v>
      </c>
      <c r="L78" s="51">
        <v>7522.8208999999997</v>
      </c>
      <c r="M78" s="51">
        <v>10971.0728</v>
      </c>
      <c r="N78" s="51">
        <v>22229.841799999998</v>
      </c>
      <c r="O78" s="51">
        <v>16733.103599999999</v>
      </c>
      <c r="P78" s="51">
        <v>24838.5137</v>
      </c>
      <c r="Q78" s="32">
        <v>610861.37</v>
      </c>
      <c r="R78" s="32">
        <v>650613.66</v>
      </c>
      <c r="S78" s="32">
        <v>329410.73</v>
      </c>
      <c r="T78" s="32">
        <v>473512.31</v>
      </c>
      <c r="U78" s="32">
        <v>154011.12</v>
      </c>
      <c r="V78" s="32">
        <v>251500.47</v>
      </c>
      <c r="W78" s="32">
        <v>527653.29</v>
      </c>
      <c r="X78" s="32">
        <v>234030.75</v>
      </c>
      <c r="Y78" s="32">
        <v>224817.48</v>
      </c>
      <c r="Z78" s="32">
        <v>519205.08</v>
      </c>
      <c r="AA78" s="32">
        <v>442338.29</v>
      </c>
      <c r="AB78" s="32">
        <v>601770.68999999994</v>
      </c>
      <c r="AC78" s="2">
        <v>3.33</v>
      </c>
      <c r="AD78" s="2">
        <v>3.33</v>
      </c>
      <c r="AE78" s="2">
        <v>3.33</v>
      </c>
      <c r="AF78" s="2">
        <v>3.33</v>
      </c>
      <c r="AG78" s="2">
        <v>3.33</v>
      </c>
      <c r="AH78" s="2">
        <v>3.86</v>
      </c>
      <c r="AI78" s="2">
        <v>3.86</v>
      </c>
      <c r="AJ78" s="2">
        <v>3.86</v>
      </c>
      <c r="AK78" s="2">
        <v>3.86</v>
      </c>
      <c r="AL78" s="2">
        <v>3.86</v>
      </c>
      <c r="AM78" s="2">
        <v>3.86</v>
      </c>
      <c r="AN78" s="2">
        <v>3.86</v>
      </c>
      <c r="AO78" s="33">
        <v>20341.68</v>
      </c>
      <c r="AP78" s="33">
        <v>21665.43</v>
      </c>
      <c r="AQ78" s="33">
        <v>10969.38</v>
      </c>
      <c r="AR78" s="33">
        <v>15767.96</v>
      </c>
      <c r="AS78" s="33">
        <v>5128.57</v>
      </c>
      <c r="AT78" s="33">
        <v>9707.92</v>
      </c>
      <c r="AU78" s="33">
        <v>20367.419999999998</v>
      </c>
      <c r="AV78" s="33">
        <v>9033.59</v>
      </c>
      <c r="AW78" s="33">
        <v>8677.9500000000007</v>
      </c>
      <c r="AX78" s="33">
        <v>20041.32</v>
      </c>
      <c r="AY78" s="33">
        <v>17074.259999999998</v>
      </c>
      <c r="AZ78" s="33">
        <v>23228.35</v>
      </c>
      <c r="BA78" s="31">
        <f t="shared" si="38"/>
        <v>-671.95</v>
      </c>
      <c r="BB78" s="31">
        <f t="shared" si="38"/>
        <v>-715.68</v>
      </c>
      <c r="BC78" s="31">
        <f t="shared" si="38"/>
        <v>-362.35</v>
      </c>
      <c r="BD78" s="31">
        <f t="shared" si="38"/>
        <v>-710.27</v>
      </c>
      <c r="BE78" s="31">
        <f t="shared" si="38"/>
        <v>-231.02</v>
      </c>
      <c r="BF78" s="31">
        <f t="shared" si="38"/>
        <v>-377.25</v>
      </c>
      <c r="BG78" s="31">
        <f t="shared" si="54"/>
        <v>791.48</v>
      </c>
      <c r="BH78" s="31">
        <f t="shared" si="54"/>
        <v>351.05</v>
      </c>
      <c r="BI78" s="31">
        <f t="shared" si="54"/>
        <v>337.23</v>
      </c>
      <c r="BJ78" s="31">
        <f t="shared" si="54"/>
        <v>3478.67</v>
      </c>
      <c r="BK78" s="31">
        <f t="shared" si="54"/>
        <v>2963.67</v>
      </c>
      <c r="BL78" s="31">
        <f t="shared" si="54"/>
        <v>4031.86</v>
      </c>
      <c r="BM78" s="6">
        <f t="shared" ca="1" si="51"/>
        <v>4.2299999999999997E-2</v>
      </c>
      <c r="BN78" s="6">
        <f t="shared" ca="1" si="51"/>
        <v>4.2299999999999997E-2</v>
      </c>
      <c r="BO78" s="6">
        <f t="shared" ca="1" si="51"/>
        <v>4.2299999999999997E-2</v>
      </c>
      <c r="BP78" s="6">
        <f t="shared" ca="1" si="51"/>
        <v>4.2299999999999997E-2</v>
      </c>
      <c r="BQ78" s="6">
        <f t="shared" ca="1" si="51"/>
        <v>4.2299999999999997E-2</v>
      </c>
      <c r="BR78" s="6">
        <f t="shared" ca="1" si="51"/>
        <v>4.2299999999999997E-2</v>
      </c>
      <c r="BS78" s="6">
        <f t="shared" ca="1" si="51"/>
        <v>4.2299999999999997E-2</v>
      </c>
      <c r="BT78" s="6">
        <f t="shared" ca="1" si="51"/>
        <v>4.2299999999999997E-2</v>
      </c>
      <c r="BU78" s="6">
        <f t="shared" ca="1" si="51"/>
        <v>4.2299999999999997E-2</v>
      </c>
      <c r="BV78" s="6">
        <f t="shared" ca="1" si="51"/>
        <v>4.2299999999999997E-2</v>
      </c>
      <c r="BW78" s="6">
        <f t="shared" ca="1" si="51"/>
        <v>4.2299999999999997E-2</v>
      </c>
      <c r="BX78" s="6">
        <f t="shared" ca="1" si="51"/>
        <v>4.2299999999999997E-2</v>
      </c>
      <c r="BY78" s="31">
        <f t="shared" ca="1" si="43"/>
        <v>25839.439999999999</v>
      </c>
      <c r="BZ78" s="31">
        <f t="shared" ca="1" si="43"/>
        <v>27520.959999999999</v>
      </c>
      <c r="CA78" s="31">
        <f t="shared" ca="1" si="43"/>
        <v>13934.07</v>
      </c>
      <c r="CB78" s="31">
        <f t="shared" ca="1" si="43"/>
        <v>20029.57</v>
      </c>
      <c r="CC78" s="31">
        <f t="shared" ca="1" si="43"/>
        <v>6514.67</v>
      </c>
      <c r="CD78" s="31">
        <f t="shared" ca="1" si="43"/>
        <v>10638.47</v>
      </c>
      <c r="CE78" s="31">
        <f t="shared" ca="1" si="42"/>
        <v>22319.73</v>
      </c>
      <c r="CF78" s="31">
        <f t="shared" ca="1" si="42"/>
        <v>9899.5</v>
      </c>
      <c r="CG78" s="31">
        <f t="shared" ca="1" si="42"/>
        <v>9509.7800000000007</v>
      </c>
      <c r="CH78" s="31">
        <f t="shared" ca="1" si="42"/>
        <v>21962.37</v>
      </c>
      <c r="CI78" s="31">
        <f t="shared" ca="1" si="42"/>
        <v>18710.91</v>
      </c>
      <c r="CJ78" s="31">
        <f t="shared" ca="1" si="42"/>
        <v>25454.9</v>
      </c>
      <c r="CK78" s="32">
        <f t="shared" ca="1" si="39"/>
        <v>427.6</v>
      </c>
      <c r="CL78" s="32">
        <f t="shared" ca="1" si="39"/>
        <v>455.43</v>
      </c>
      <c r="CM78" s="32">
        <f t="shared" ca="1" si="39"/>
        <v>230.59</v>
      </c>
      <c r="CN78" s="32">
        <f t="shared" ca="1" si="39"/>
        <v>331.46</v>
      </c>
      <c r="CO78" s="32">
        <f t="shared" ca="1" si="39"/>
        <v>107.81</v>
      </c>
      <c r="CP78" s="32">
        <f t="shared" ca="1" si="39"/>
        <v>176.05</v>
      </c>
      <c r="CQ78" s="32">
        <f t="shared" ca="1" si="55"/>
        <v>369.36</v>
      </c>
      <c r="CR78" s="32">
        <f t="shared" ca="1" si="55"/>
        <v>163.82</v>
      </c>
      <c r="CS78" s="32">
        <f t="shared" ca="1" si="55"/>
        <v>157.37</v>
      </c>
      <c r="CT78" s="32">
        <f t="shared" ca="1" si="55"/>
        <v>363.44</v>
      </c>
      <c r="CU78" s="32">
        <f t="shared" ca="1" si="55"/>
        <v>309.64</v>
      </c>
      <c r="CV78" s="32">
        <f t="shared" ca="1" si="55"/>
        <v>421.24</v>
      </c>
      <c r="CW78" s="31">
        <f t="shared" ca="1" si="41"/>
        <v>6597.3099999999968</v>
      </c>
      <c r="CX78" s="31">
        <f t="shared" ca="1" si="41"/>
        <v>7026.6399999999994</v>
      </c>
      <c r="CY78" s="31">
        <f t="shared" ca="1" si="41"/>
        <v>3557.6300000000006</v>
      </c>
      <c r="CZ78" s="31">
        <f t="shared" ca="1" si="41"/>
        <v>5303.34</v>
      </c>
      <c r="DA78" s="31">
        <f t="shared" ca="1" si="41"/>
        <v>1724.9300000000007</v>
      </c>
      <c r="DB78" s="31">
        <f t="shared" ca="1" si="41"/>
        <v>1483.8499999999985</v>
      </c>
      <c r="DC78" s="31">
        <f t="shared" ca="1" si="56"/>
        <v>1530.1900000000019</v>
      </c>
      <c r="DD78" s="31">
        <f t="shared" ca="1" si="56"/>
        <v>678.67999999999961</v>
      </c>
      <c r="DE78" s="31">
        <f t="shared" ca="1" si="56"/>
        <v>651.97000000000071</v>
      </c>
      <c r="DF78" s="31">
        <f t="shared" ca="1" si="56"/>
        <v>-1194.1800000000021</v>
      </c>
      <c r="DG78" s="31">
        <f t="shared" ca="1" si="56"/>
        <v>-1017.3799999999992</v>
      </c>
      <c r="DH78" s="31">
        <f t="shared" ca="1" si="56"/>
        <v>-1384.0699999999956</v>
      </c>
      <c r="DI78" s="32">
        <f t="shared" ca="1" si="48"/>
        <v>329.87</v>
      </c>
      <c r="DJ78" s="32">
        <f t="shared" ca="1" si="48"/>
        <v>351.33</v>
      </c>
      <c r="DK78" s="32">
        <f t="shared" ca="1" si="48"/>
        <v>177.88</v>
      </c>
      <c r="DL78" s="32">
        <f t="shared" ca="1" si="44"/>
        <v>265.17</v>
      </c>
      <c r="DM78" s="32">
        <f t="shared" ca="1" si="44"/>
        <v>86.25</v>
      </c>
      <c r="DN78" s="32">
        <f t="shared" ca="1" si="44"/>
        <v>74.19</v>
      </c>
      <c r="DO78" s="32">
        <f t="shared" ca="1" si="44"/>
        <v>76.510000000000005</v>
      </c>
      <c r="DP78" s="32">
        <f t="shared" ca="1" si="44"/>
        <v>33.93</v>
      </c>
      <c r="DQ78" s="32">
        <f t="shared" ca="1" si="44"/>
        <v>32.6</v>
      </c>
      <c r="DR78" s="32">
        <f t="shared" ca="1" si="44"/>
        <v>-59.71</v>
      </c>
      <c r="DS78" s="32">
        <f t="shared" ca="1" si="44"/>
        <v>-50.87</v>
      </c>
      <c r="DT78" s="32">
        <f t="shared" ca="1" si="44"/>
        <v>-69.2</v>
      </c>
      <c r="DU78" s="31">
        <f t="shared" ca="1" si="49"/>
        <v>1229.83</v>
      </c>
      <c r="DV78" s="31">
        <f t="shared" ca="1" si="49"/>
        <v>1293.46</v>
      </c>
      <c r="DW78" s="31">
        <f t="shared" ca="1" si="49"/>
        <v>647.38</v>
      </c>
      <c r="DX78" s="31">
        <f t="shared" ca="1" si="45"/>
        <v>952.66</v>
      </c>
      <c r="DY78" s="31">
        <f t="shared" ca="1" si="45"/>
        <v>305.95999999999998</v>
      </c>
      <c r="DZ78" s="31">
        <f t="shared" ca="1" si="45"/>
        <v>259.73</v>
      </c>
      <c r="EA78" s="31">
        <f t="shared" ca="1" si="45"/>
        <v>264.38</v>
      </c>
      <c r="EB78" s="31">
        <f t="shared" ca="1" si="45"/>
        <v>115.68</v>
      </c>
      <c r="EC78" s="31">
        <f t="shared" ca="1" si="45"/>
        <v>109.6</v>
      </c>
      <c r="ED78" s="31">
        <f t="shared" ca="1" si="45"/>
        <v>-198.05</v>
      </c>
      <c r="EE78" s="31">
        <f t="shared" ca="1" si="45"/>
        <v>-166.35</v>
      </c>
      <c r="EF78" s="31">
        <f t="shared" ca="1" si="45"/>
        <v>-223.18</v>
      </c>
      <c r="EG78" s="32">
        <f t="shared" ca="1" si="50"/>
        <v>8157.0099999999966</v>
      </c>
      <c r="EH78" s="32">
        <f t="shared" ca="1" si="50"/>
        <v>8671.43</v>
      </c>
      <c r="EI78" s="32">
        <f t="shared" ca="1" si="50"/>
        <v>4382.8900000000003</v>
      </c>
      <c r="EJ78" s="32">
        <f t="shared" ca="1" si="46"/>
        <v>6521.17</v>
      </c>
      <c r="EK78" s="32">
        <f t="shared" ca="1" si="46"/>
        <v>2117.1400000000008</v>
      </c>
      <c r="EL78" s="32">
        <f t="shared" ca="1" si="46"/>
        <v>1817.7699999999986</v>
      </c>
      <c r="EM78" s="32">
        <f t="shared" ca="1" si="46"/>
        <v>1871.0800000000017</v>
      </c>
      <c r="EN78" s="32">
        <f t="shared" ca="1" si="46"/>
        <v>828.28999999999951</v>
      </c>
      <c r="EO78" s="32">
        <f t="shared" ca="1" si="46"/>
        <v>794.17000000000075</v>
      </c>
      <c r="EP78" s="32">
        <f t="shared" ca="1" si="46"/>
        <v>-1451.9400000000021</v>
      </c>
      <c r="EQ78" s="32">
        <f t="shared" ca="1" si="46"/>
        <v>-1234.599999999999</v>
      </c>
      <c r="ER78" s="32">
        <f t="shared" ca="1" si="46"/>
        <v>-1676.4499999999957</v>
      </c>
    </row>
    <row r="79" spans="1:148" x14ac:dyDescent="0.25">
      <c r="A79" t="s">
        <v>460</v>
      </c>
      <c r="B79" s="1" t="s">
        <v>162</v>
      </c>
      <c r="C79" t="str">
        <f t="shared" ca="1" si="52"/>
        <v>IEW2</v>
      </c>
      <c r="D79" t="str">
        <f t="shared" ca="1" si="53"/>
        <v>Summerview 2 Wind Facility</v>
      </c>
      <c r="E79" s="51">
        <v>19983.6891</v>
      </c>
      <c r="F79" s="51">
        <v>10236.34</v>
      </c>
      <c r="G79" s="51">
        <v>12401.684499999999</v>
      </c>
      <c r="H79" s="51">
        <v>16262.488499999999</v>
      </c>
      <c r="I79" s="51">
        <v>5758.9564</v>
      </c>
      <c r="J79" s="51">
        <v>8445.2471999999998</v>
      </c>
      <c r="K79" s="51">
        <v>6887.1215000000002</v>
      </c>
      <c r="L79" s="51">
        <v>5746.6696000000002</v>
      </c>
      <c r="M79" s="51">
        <v>9038.0275999999994</v>
      </c>
      <c r="N79" s="51">
        <v>18824.3331</v>
      </c>
      <c r="O79" s="51">
        <v>15133.687599999999</v>
      </c>
      <c r="P79" s="51">
        <v>19747.286199999999</v>
      </c>
      <c r="Q79" s="32">
        <v>598756.47</v>
      </c>
      <c r="R79" s="32">
        <v>571433.4</v>
      </c>
      <c r="S79" s="32">
        <v>314604.15999999997</v>
      </c>
      <c r="T79" s="32">
        <v>409692.23</v>
      </c>
      <c r="U79" s="32">
        <v>168144.8</v>
      </c>
      <c r="V79" s="32">
        <v>230289.89</v>
      </c>
      <c r="W79" s="32">
        <v>461763.87</v>
      </c>
      <c r="X79" s="32">
        <v>186327.7</v>
      </c>
      <c r="Y79" s="32">
        <v>188021.57</v>
      </c>
      <c r="Z79" s="32">
        <v>434810.68</v>
      </c>
      <c r="AA79" s="32">
        <v>400410.89</v>
      </c>
      <c r="AB79" s="32">
        <v>473477.87</v>
      </c>
      <c r="AC79" s="2">
        <v>3.33</v>
      </c>
      <c r="AD79" s="2">
        <v>3.33</v>
      </c>
      <c r="AE79" s="2">
        <v>3.33</v>
      </c>
      <c r="AF79" s="2">
        <v>3.33</v>
      </c>
      <c r="AG79" s="2">
        <v>3.33</v>
      </c>
      <c r="AH79" s="2">
        <v>3.86</v>
      </c>
      <c r="AI79" s="2">
        <v>3.86</v>
      </c>
      <c r="AJ79" s="2">
        <v>3.86</v>
      </c>
      <c r="AK79" s="2">
        <v>3.86</v>
      </c>
      <c r="AL79" s="2">
        <v>3.86</v>
      </c>
      <c r="AM79" s="2">
        <v>3.86</v>
      </c>
      <c r="AN79" s="2">
        <v>3.86</v>
      </c>
      <c r="AO79" s="33">
        <v>19938.59</v>
      </c>
      <c r="AP79" s="33">
        <v>19028.73</v>
      </c>
      <c r="AQ79" s="33">
        <v>10476.32</v>
      </c>
      <c r="AR79" s="33">
        <v>13642.75</v>
      </c>
      <c r="AS79" s="33">
        <v>5599.22</v>
      </c>
      <c r="AT79" s="33">
        <v>8889.19</v>
      </c>
      <c r="AU79" s="33">
        <v>17824.09</v>
      </c>
      <c r="AV79" s="33">
        <v>7192.25</v>
      </c>
      <c r="AW79" s="33">
        <v>7257.63</v>
      </c>
      <c r="AX79" s="33">
        <v>16783.689999999999</v>
      </c>
      <c r="AY79" s="33">
        <v>15455.86</v>
      </c>
      <c r="AZ79" s="33">
        <v>18276.25</v>
      </c>
      <c r="BA79" s="31">
        <f t="shared" si="38"/>
        <v>-658.63</v>
      </c>
      <c r="BB79" s="31">
        <f t="shared" si="38"/>
        <v>-628.58000000000004</v>
      </c>
      <c r="BC79" s="31">
        <f t="shared" si="38"/>
        <v>-346.06</v>
      </c>
      <c r="BD79" s="31">
        <f t="shared" si="38"/>
        <v>-614.54</v>
      </c>
      <c r="BE79" s="31">
        <f t="shared" si="38"/>
        <v>-252.22</v>
      </c>
      <c r="BF79" s="31">
        <f t="shared" si="38"/>
        <v>-345.43</v>
      </c>
      <c r="BG79" s="31">
        <f t="shared" si="54"/>
        <v>692.65</v>
      </c>
      <c r="BH79" s="31">
        <f t="shared" si="54"/>
        <v>279.49</v>
      </c>
      <c r="BI79" s="31">
        <f t="shared" si="54"/>
        <v>282.02999999999997</v>
      </c>
      <c r="BJ79" s="31">
        <f t="shared" si="54"/>
        <v>2913.23</v>
      </c>
      <c r="BK79" s="31">
        <f t="shared" si="54"/>
        <v>2682.75</v>
      </c>
      <c r="BL79" s="31">
        <f t="shared" si="54"/>
        <v>3172.3</v>
      </c>
      <c r="BM79" s="6">
        <f t="shared" ca="1" si="51"/>
        <v>4.6100000000000002E-2</v>
      </c>
      <c r="BN79" s="6">
        <f t="shared" ca="1" si="51"/>
        <v>4.6100000000000002E-2</v>
      </c>
      <c r="BO79" s="6">
        <f t="shared" ca="1" si="51"/>
        <v>4.6100000000000002E-2</v>
      </c>
      <c r="BP79" s="6">
        <f t="shared" ca="1" si="51"/>
        <v>4.6100000000000002E-2</v>
      </c>
      <c r="BQ79" s="6">
        <f t="shared" ca="1" si="51"/>
        <v>4.6100000000000002E-2</v>
      </c>
      <c r="BR79" s="6">
        <f t="shared" ca="1" si="51"/>
        <v>4.6100000000000002E-2</v>
      </c>
      <c r="BS79" s="6">
        <f t="shared" ca="1" si="51"/>
        <v>4.6100000000000002E-2</v>
      </c>
      <c r="BT79" s="6">
        <f t="shared" ca="1" si="51"/>
        <v>4.6100000000000002E-2</v>
      </c>
      <c r="BU79" s="6">
        <f t="shared" ca="1" si="51"/>
        <v>4.6100000000000002E-2</v>
      </c>
      <c r="BV79" s="6">
        <f t="shared" ca="1" si="51"/>
        <v>4.6100000000000002E-2</v>
      </c>
      <c r="BW79" s="6">
        <f t="shared" ca="1" si="51"/>
        <v>4.6100000000000002E-2</v>
      </c>
      <c r="BX79" s="6">
        <f t="shared" ca="1" si="51"/>
        <v>4.6100000000000002E-2</v>
      </c>
      <c r="BY79" s="31">
        <f t="shared" ca="1" si="43"/>
        <v>27602.67</v>
      </c>
      <c r="BZ79" s="31">
        <f t="shared" ca="1" si="43"/>
        <v>26343.08</v>
      </c>
      <c r="CA79" s="31">
        <f t="shared" ca="1" si="43"/>
        <v>14503.25</v>
      </c>
      <c r="CB79" s="31">
        <f t="shared" ca="1" si="43"/>
        <v>18886.810000000001</v>
      </c>
      <c r="CC79" s="31">
        <f t="shared" ca="1" si="43"/>
        <v>7751.48</v>
      </c>
      <c r="CD79" s="31">
        <f t="shared" ca="1" si="43"/>
        <v>10616.36</v>
      </c>
      <c r="CE79" s="31">
        <f t="shared" ca="1" si="42"/>
        <v>21287.31</v>
      </c>
      <c r="CF79" s="31">
        <f t="shared" ca="1" si="42"/>
        <v>8589.7099999999991</v>
      </c>
      <c r="CG79" s="31">
        <f t="shared" ca="1" si="42"/>
        <v>8667.7900000000009</v>
      </c>
      <c r="CH79" s="31">
        <f t="shared" ca="1" si="42"/>
        <v>20044.77</v>
      </c>
      <c r="CI79" s="31">
        <f t="shared" ca="1" si="42"/>
        <v>18458.939999999999</v>
      </c>
      <c r="CJ79" s="31">
        <f t="shared" ca="1" si="42"/>
        <v>21827.33</v>
      </c>
      <c r="CK79" s="32">
        <f t="shared" ca="1" si="39"/>
        <v>419.13</v>
      </c>
      <c r="CL79" s="32">
        <f t="shared" ca="1" si="39"/>
        <v>400</v>
      </c>
      <c r="CM79" s="32">
        <f t="shared" ca="1" si="39"/>
        <v>220.22</v>
      </c>
      <c r="CN79" s="32">
        <f t="shared" ca="1" si="39"/>
        <v>286.77999999999997</v>
      </c>
      <c r="CO79" s="32">
        <f t="shared" ca="1" si="39"/>
        <v>117.7</v>
      </c>
      <c r="CP79" s="32">
        <f t="shared" ca="1" si="39"/>
        <v>161.19999999999999</v>
      </c>
      <c r="CQ79" s="32">
        <f t="shared" ca="1" si="55"/>
        <v>323.23</v>
      </c>
      <c r="CR79" s="32">
        <f t="shared" ca="1" si="55"/>
        <v>130.43</v>
      </c>
      <c r="CS79" s="32">
        <f t="shared" ca="1" si="55"/>
        <v>131.62</v>
      </c>
      <c r="CT79" s="32">
        <f t="shared" ca="1" si="55"/>
        <v>304.37</v>
      </c>
      <c r="CU79" s="32">
        <f t="shared" ca="1" si="55"/>
        <v>280.29000000000002</v>
      </c>
      <c r="CV79" s="32">
        <f t="shared" ca="1" si="55"/>
        <v>331.43</v>
      </c>
      <c r="CW79" s="31">
        <f t="shared" ca="1" si="41"/>
        <v>8741.8399999999983</v>
      </c>
      <c r="CX79" s="31">
        <f t="shared" ca="1" si="41"/>
        <v>8342.9300000000021</v>
      </c>
      <c r="CY79" s="31">
        <f t="shared" ca="1" si="41"/>
        <v>4593.21</v>
      </c>
      <c r="CZ79" s="31">
        <f t="shared" ca="1" si="41"/>
        <v>6145.38</v>
      </c>
      <c r="DA79" s="31">
        <f t="shared" ca="1" si="41"/>
        <v>2522.1799999999989</v>
      </c>
      <c r="DB79" s="31">
        <f t="shared" ca="1" si="41"/>
        <v>2233.8000000000006</v>
      </c>
      <c r="DC79" s="31">
        <f t="shared" ca="1" si="56"/>
        <v>3093.8000000000006</v>
      </c>
      <c r="DD79" s="31">
        <f t="shared" ca="1" si="56"/>
        <v>1248.3999999999994</v>
      </c>
      <c r="DE79" s="31">
        <f t="shared" ca="1" si="56"/>
        <v>1259.7500000000016</v>
      </c>
      <c r="DF79" s="31">
        <f t="shared" ca="1" si="56"/>
        <v>652.22000000000071</v>
      </c>
      <c r="DG79" s="31">
        <f t="shared" ca="1" si="56"/>
        <v>600.61999999999898</v>
      </c>
      <c r="DH79" s="31">
        <f t="shared" ca="1" si="56"/>
        <v>710.21000000000186</v>
      </c>
      <c r="DI79" s="32">
        <f t="shared" ca="1" si="48"/>
        <v>437.09</v>
      </c>
      <c r="DJ79" s="32">
        <f t="shared" ca="1" si="48"/>
        <v>417.15</v>
      </c>
      <c r="DK79" s="32">
        <f t="shared" ca="1" si="48"/>
        <v>229.66</v>
      </c>
      <c r="DL79" s="32">
        <f t="shared" ca="1" si="44"/>
        <v>307.27</v>
      </c>
      <c r="DM79" s="32">
        <f t="shared" ca="1" si="44"/>
        <v>126.11</v>
      </c>
      <c r="DN79" s="32">
        <f t="shared" ca="1" si="44"/>
        <v>111.69</v>
      </c>
      <c r="DO79" s="32">
        <f t="shared" ca="1" si="44"/>
        <v>154.69</v>
      </c>
      <c r="DP79" s="32">
        <f t="shared" ca="1" si="44"/>
        <v>62.42</v>
      </c>
      <c r="DQ79" s="32">
        <f t="shared" ca="1" si="44"/>
        <v>62.99</v>
      </c>
      <c r="DR79" s="32">
        <f t="shared" ca="1" si="44"/>
        <v>32.61</v>
      </c>
      <c r="DS79" s="32">
        <f t="shared" ca="1" si="44"/>
        <v>30.03</v>
      </c>
      <c r="DT79" s="32">
        <f t="shared" ca="1" si="44"/>
        <v>35.51</v>
      </c>
      <c r="DU79" s="31">
        <f t="shared" ca="1" si="49"/>
        <v>1629.61</v>
      </c>
      <c r="DV79" s="31">
        <f t="shared" ca="1" si="49"/>
        <v>1535.76</v>
      </c>
      <c r="DW79" s="31">
        <f t="shared" ca="1" si="49"/>
        <v>835.82</v>
      </c>
      <c r="DX79" s="31">
        <f t="shared" ca="1" si="45"/>
        <v>1103.92</v>
      </c>
      <c r="DY79" s="31">
        <f t="shared" ca="1" si="45"/>
        <v>447.37</v>
      </c>
      <c r="DZ79" s="31">
        <f t="shared" ca="1" si="45"/>
        <v>391</v>
      </c>
      <c r="EA79" s="31">
        <f t="shared" ca="1" si="45"/>
        <v>534.54</v>
      </c>
      <c r="EB79" s="31">
        <f t="shared" ca="1" si="45"/>
        <v>212.78</v>
      </c>
      <c r="EC79" s="31">
        <f t="shared" ca="1" si="45"/>
        <v>211.77</v>
      </c>
      <c r="ED79" s="31">
        <f t="shared" ca="1" si="45"/>
        <v>108.17</v>
      </c>
      <c r="EE79" s="31">
        <f t="shared" ca="1" si="45"/>
        <v>98.21</v>
      </c>
      <c r="EF79" s="31">
        <f t="shared" ca="1" si="45"/>
        <v>114.52</v>
      </c>
      <c r="EG79" s="32">
        <f t="shared" ca="1" si="50"/>
        <v>10808.539999999999</v>
      </c>
      <c r="EH79" s="32">
        <f t="shared" ca="1" si="50"/>
        <v>10295.840000000002</v>
      </c>
      <c r="EI79" s="32">
        <f t="shared" ca="1" si="50"/>
        <v>5658.69</v>
      </c>
      <c r="EJ79" s="32">
        <f t="shared" ca="1" si="46"/>
        <v>7556.57</v>
      </c>
      <c r="EK79" s="32">
        <f t="shared" ca="1" si="46"/>
        <v>3095.6599999999989</v>
      </c>
      <c r="EL79" s="32">
        <f t="shared" ca="1" si="46"/>
        <v>2736.4900000000007</v>
      </c>
      <c r="EM79" s="32">
        <f t="shared" ca="1" si="46"/>
        <v>3783.0300000000007</v>
      </c>
      <c r="EN79" s="32">
        <f t="shared" ca="1" si="46"/>
        <v>1523.5999999999995</v>
      </c>
      <c r="EO79" s="32">
        <f t="shared" ca="1" si="46"/>
        <v>1534.5100000000016</v>
      </c>
      <c r="EP79" s="32">
        <f t="shared" ca="1" si="46"/>
        <v>793.00000000000068</v>
      </c>
      <c r="EQ79" s="32">
        <f t="shared" ca="1" si="46"/>
        <v>728.85999999999899</v>
      </c>
      <c r="ER79" s="32">
        <f t="shared" ca="1" si="46"/>
        <v>860.24000000000183</v>
      </c>
    </row>
    <row r="80" spans="1:148" x14ac:dyDescent="0.25">
      <c r="A80" t="s">
        <v>461</v>
      </c>
      <c r="B80" s="1" t="s">
        <v>129</v>
      </c>
      <c r="C80" t="str">
        <f t="shared" ca="1" si="52"/>
        <v>INT</v>
      </c>
      <c r="D80" t="str">
        <f t="shared" ca="1" si="53"/>
        <v>Interlakes Hydro Facility</v>
      </c>
      <c r="E80" s="51">
        <v>1113.7166138</v>
      </c>
      <c r="F80" s="51">
        <v>696.09158119999995</v>
      </c>
      <c r="G80" s="51">
        <v>700.49063750000005</v>
      </c>
      <c r="H80" s="51">
        <v>632.88332290000005</v>
      </c>
      <c r="I80" s="51">
        <v>516.57197580000002</v>
      </c>
      <c r="J80" s="51">
        <v>278.77137599999998</v>
      </c>
      <c r="K80" s="51">
        <v>850.98901069999999</v>
      </c>
      <c r="L80" s="51">
        <v>874.39297680000004</v>
      </c>
      <c r="M80" s="51">
        <v>782.73818679999999</v>
      </c>
      <c r="N80" s="51">
        <v>559.76354289999995</v>
      </c>
      <c r="O80" s="51">
        <v>584.17886390000001</v>
      </c>
      <c r="P80" s="51">
        <v>540.71729440000001</v>
      </c>
      <c r="Q80" s="32">
        <v>62747.24</v>
      </c>
      <c r="R80" s="32">
        <v>87766.09</v>
      </c>
      <c r="S80" s="32">
        <v>36967.15</v>
      </c>
      <c r="T80" s="32">
        <v>22641.94</v>
      </c>
      <c r="U80" s="32">
        <v>47035.28</v>
      </c>
      <c r="V80" s="32">
        <v>23389.439999999999</v>
      </c>
      <c r="W80" s="32">
        <v>223765.75</v>
      </c>
      <c r="X80" s="32">
        <v>64350.31</v>
      </c>
      <c r="Y80" s="32">
        <v>22212.66</v>
      </c>
      <c r="Z80" s="32">
        <v>17342.93</v>
      </c>
      <c r="AA80" s="32">
        <v>38189.56</v>
      </c>
      <c r="AB80" s="32">
        <v>19218.400000000001</v>
      </c>
      <c r="AC80" s="2">
        <v>2.2000000000000002</v>
      </c>
      <c r="AD80" s="2">
        <v>2.2000000000000002</v>
      </c>
      <c r="AE80" s="2">
        <v>2.2000000000000002</v>
      </c>
      <c r="AF80" s="2">
        <v>2.2000000000000002</v>
      </c>
      <c r="AG80" s="2">
        <v>2.2000000000000002</v>
      </c>
      <c r="AH80" s="2">
        <v>2.2000000000000002</v>
      </c>
      <c r="AI80" s="2">
        <v>2.2000000000000002</v>
      </c>
      <c r="AJ80" s="2">
        <v>2.2000000000000002</v>
      </c>
      <c r="AK80" s="2">
        <v>2.2000000000000002</v>
      </c>
      <c r="AL80" s="2">
        <v>2.2000000000000002</v>
      </c>
      <c r="AM80" s="2">
        <v>2.2000000000000002</v>
      </c>
      <c r="AN80" s="2">
        <v>2.2000000000000002</v>
      </c>
      <c r="AO80" s="33">
        <v>1380.44</v>
      </c>
      <c r="AP80" s="33">
        <v>1930.85</v>
      </c>
      <c r="AQ80" s="33">
        <v>813.28</v>
      </c>
      <c r="AR80" s="33">
        <v>498.12</v>
      </c>
      <c r="AS80" s="33">
        <v>1034.78</v>
      </c>
      <c r="AT80" s="33">
        <v>514.57000000000005</v>
      </c>
      <c r="AU80" s="33">
        <v>4922.8500000000004</v>
      </c>
      <c r="AV80" s="33">
        <v>1415.71</v>
      </c>
      <c r="AW80" s="33">
        <v>488.68</v>
      </c>
      <c r="AX80" s="33">
        <v>381.54</v>
      </c>
      <c r="AY80" s="33">
        <v>840.17</v>
      </c>
      <c r="AZ80" s="33">
        <v>422.8</v>
      </c>
      <c r="BA80" s="31">
        <f t="shared" si="38"/>
        <v>-69.02</v>
      </c>
      <c r="BB80" s="31">
        <f t="shared" si="38"/>
        <v>-96.54</v>
      </c>
      <c r="BC80" s="31">
        <f t="shared" si="38"/>
        <v>-40.659999999999997</v>
      </c>
      <c r="BD80" s="31">
        <f t="shared" si="38"/>
        <v>-33.96</v>
      </c>
      <c r="BE80" s="31">
        <f t="shared" si="38"/>
        <v>-70.55</v>
      </c>
      <c r="BF80" s="31">
        <f t="shared" si="38"/>
        <v>-35.08</v>
      </c>
      <c r="BG80" s="31">
        <f t="shared" si="54"/>
        <v>335.65</v>
      </c>
      <c r="BH80" s="31">
        <f t="shared" si="54"/>
        <v>96.53</v>
      </c>
      <c r="BI80" s="31">
        <f t="shared" si="54"/>
        <v>33.32</v>
      </c>
      <c r="BJ80" s="31">
        <f t="shared" si="54"/>
        <v>116.2</v>
      </c>
      <c r="BK80" s="31">
        <f t="shared" si="54"/>
        <v>255.87</v>
      </c>
      <c r="BL80" s="31">
        <f t="shared" si="54"/>
        <v>128.76</v>
      </c>
      <c r="BM80" s="6">
        <f t="shared" ca="1" si="51"/>
        <v>7.7000000000000002E-3</v>
      </c>
      <c r="BN80" s="6">
        <f t="shared" ca="1" si="51"/>
        <v>7.7000000000000002E-3</v>
      </c>
      <c r="BO80" s="6">
        <f t="shared" ca="1" si="51"/>
        <v>7.7000000000000002E-3</v>
      </c>
      <c r="BP80" s="6">
        <f t="shared" ca="1" si="51"/>
        <v>7.7000000000000002E-3</v>
      </c>
      <c r="BQ80" s="6">
        <f t="shared" ca="1" si="51"/>
        <v>7.7000000000000002E-3</v>
      </c>
      <c r="BR80" s="6">
        <f t="shared" ca="1" si="51"/>
        <v>7.7000000000000002E-3</v>
      </c>
      <c r="BS80" s="6">
        <f t="shared" ca="1" si="51"/>
        <v>7.7000000000000002E-3</v>
      </c>
      <c r="BT80" s="6">
        <f t="shared" ca="1" si="51"/>
        <v>7.7000000000000002E-3</v>
      </c>
      <c r="BU80" s="6">
        <f t="shared" ca="1" si="51"/>
        <v>7.7000000000000002E-3</v>
      </c>
      <c r="BV80" s="6">
        <f t="shared" ca="1" si="51"/>
        <v>7.7000000000000002E-3</v>
      </c>
      <c r="BW80" s="6">
        <f t="shared" ca="1" si="51"/>
        <v>7.7000000000000002E-3</v>
      </c>
      <c r="BX80" s="6">
        <f t="shared" ca="1" si="51"/>
        <v>7.7000000000000002E-3</v>
      </c>
      <c r="BY80" s="31">
        <f t="shared" ca="1" si="43"/>
        <v>483.15</v>
      </c>
      <c r="BZ80" s="31">
        <f t="shared" ca="1" si="43"/>
        <v>675.8</v>
      </c>
      <c r="CA80" s="31">
        <f t="shared" ca="1" si="43"/>
        <v>284.64999999999998</v>
      </c>
      <c r="CB80" s="31">
        <f t="shared" ca="1" si="43"/>
        <v>174.34</v>
      </c>
      <c r="CC80" s="31">
        <f t="shared" ca="1" si="43"/>
        <v>362.17</v>
      </c>
      <c r="CD80" s="31">
        <f t="shared" ca="1" si="43"/>
        <v>180.1</v>
      </c>
      <c r="CE80" s="31">
        <f t="shared" ca="1" si="42"/>
        <v>1723</v>
      </c>
      <c r="CF80" s="31">
        <f t="shared" ca="1" si="42"/>
        <v>495.5</v>
      </c>
      <c r="CG80" s="31">
        <f t="shared" ca="1" si="42"/>
        <v>171.04</v>
      </c>
      <c r="CH80" s="31">
        <f t="shared" ca="1" si="42"/>
        <v>133.54</v>
      </c>
      <c r="CI80" s="31">
        <f t="shared" ca="1" si="42"/>
        <v>294.06</v>
      </c>
      <c r="CJ80" s="31">
        <f t="shared" ca="1" si="42"/>
        <v>147.97999999999999</v>
      </c>
      <c r="CK80" s="32">
        <f t="shared" ca="1" si="39"/>
        <v>43.92</v>
      </c>
      <c r="CL80" s="32">
        <f t="shared" ca="1" si="39"/>
        <v>61.44</v>
      </c>
      <c r="CM80" s="32">
        <f t="shared" ca="1" si="39"/>
        <v>25.88</v>
      </c>
      <c r="CN80" s="32">
        <f t="shared" ca="1" si="39"/>
        <v>15.85</v>
      </c>
      <c r="CO80" s="32">
        <f t="shared" ca="1" si="39"/>
        <v>32.92</v>
      </c>
      <c r="CP80" s="32">
        <f t="shared" ca="1" si="39"/>
        <v>16.37</v>
      </c>
      <c r="CQ80" s="32">
        <f t="shared" ca="1" si="55"/>
        <v>156.63999999999999</v>
      </c>
      <c r="CR80" s="32">
        <f t="shared" ca="1" si="55"/>
        <v>45.05</v>
      </c>
      <c r="CS80" s="32">
        <f t="shared" ca="1" si="55"/>
        <v>15.55</v>
      </c>
      <c r="CT80" s="32">
        <f t="shared" ca="1" si="55"/>
        <v>12.14</v>
      </c>
      <c r="CU80" s="32">
        <f t="shared" ca="1" si="55"/>
        <v>26.73</v>
      </c>
      <c r="CV80" s="32">
        <f t="shared" ca="1" si="55"/>
        <v>13.45</v>
      </c>
      <c r="CW80" s="31">
        <f t="shared" ca="1" si="41"/>
        <v>-784.35000000000014</v>
      </c>
      <c r="CX80" s="31">
        <f t="shared" ca="1" si="41"/>
        <v>-1097.07</v>
      </c>
      <c r="CY80" s="31">
        <f t="shared" ca="1" si="41"/>
        <v>-462.09000000000003</v>
      </c>
      <c r="CZ80" s="31">
        <f t="shared" ca="1" si="41"/>
        <v>-273.97000000000003</v>
      </c>
      <c r="DA80" s="31">
        <f t="shared" ca="1" si="41"/>
        <v>-569.14</v>
      </c>
      <c r="DB80" s="31">
        <f t="shared" ca="1" si="41"/>
        <v>-283.02000000000004</v>
      </c>
      <c r="DC80" s="31">
        <f t="shared" ca="1" si="56"/>
        <v>-3378.8600000000006</v>
      </c>
      <c r="DD80" s="31">
        <f t="shared" ca="1" si="56"/>
        <v>-971.69</v>
      </c>
      <c r="DE80" s="31">
        <f t="shared" ca="1" si="56"/>
        <v>-335.41</v>
      </c>
      <c r="DF80" s="31">
        <f t="shared" ca="1" si="56"/>
        <v>-352.06</v>
      </c>
      <c r="DG80" s="31">
        <f t="shared" ca="1" si="56"/>
        <v>-775.24999999999989</v>
      </c>
      <c r="DH80" s="31">
        <f t="shared" ca="1" si="56"/>
        <v>-390.13</v>
      </c>
      <c r="DI80" s="32">
        <f t="shared" ca="1" si="48"/>
        <v>-39.22</v>
      </c>
      <c r="DJ80" s="32">
        <f t="shared" ca="1" si="48"/>
        <v>-54.85</v>
      </c>
      <c r="DK80" s="32">
        <f t="shared" ca="1" si="48"/>
        <v>-23.1</v>
      </c>
      <c r="DL80" s="32">
        <f t="shared" ca="1" si="44"/>
        <v>-13.7</v>
      </c>
      <c r="DM80" s="32">
        <f t="shared" ca="1" si="44"/>
        <v>-28.46</v>
      </c>
      <c r="DN80" s="32">
        <f t="shared" ca="1" si="44"/>
        <v>-14.15</v>
      </c>
      <c r="DO80" s="32">
        <f t="shared" ca="1" si="44"/>
        <v>-168.94</v>
      </c>
      <c r="DP80" s="32">
        <f t="shared" ca="1" si="44"/>
        <v>-48.58</v>
      </c>
      <c r="DQ80" s="32">
        <f t="shared" ca="1" si="44"/>
        <v>-16.77</v>
      </c>
      <c r="DR80" s="32">
        <f t="shared" ca="1" si="44"/>
        <v>-17.600000000000001</v>
      </c>
      <c r="DS80" s="32">
        <f t="shared" ca="1" si="44"/>
        <v>-38.76</v>
      </c>
      <c r="DT80" s="32">
        <f t="shared" ca="1" si="44"/>
        <v>-19.510000000000002</v>
      </c>
      <c r="DU80" s="31">
        <f t="shared" ca="1" si="49"/>
        <v>-146.21</v>
      </c>
      <c r="DV80" s="31">
        <f t="shared" ca="1" si="49"/>
        <v>-201.95</v>
      </c>
      <c r="DW80" s="31">
        <f t="shared" ca="1" si="49"/>
        <v>-84.09</v>
      </c>
      <c r="DX80" s="31">
        <f t="shared" ca="1" si="45"/>
        <v>-49.21</v>
      </c>
      <c r="DY80" s="31">
        <f t="shared" ca="1" si="45"/>
        <v>-100.95</v>
      </c>
      <c r="DZ80" s="31">
        <f t="shared" ca="1" si="45"/>
        <v>-49.54</v>
      </c>
      <c r="EA80" s="31">
        <f t="shared" ca="1" si="45"/>
        <v>-583.79</v>
      </c>
      <c r="EB80" s="31">
        <f t="shared" ca="1" si="45"/>
        <v>-165.62</v>
      </c>
      <c r="EC80" s="31">
        <f t="shared" ca="1" si="45"/>
        <v>-56.38</v>
      </c>
      <c r="ED80" s="31">
        <f t="shared" ca="1" si="45"/>
        <v>-58.39</v>
      </c>
      <c r="EE80" s="31">
        <f t="shared" ca="1" si="45"/>
        <v>-126.76</v>
      </c>
      <c r="EF80" s="31">
        <f t="shared" ca="1" si="45"/>
        <v>-62.91</v>
      </c>
      <c r="EG80" s="32">
        <f t="shared" ca="1" si="50"/>
        <v>-969.7800000000002</v>
      </c>
      <c r="EH80" s="32">
        <f t="shared" ca="1" si="50"/>
        <v>-1353.87</v>
      </c>
      <c r="EI80" s="32">
        <f t="shared" ca="1" si="50"/>
        <v>-569.28000000000009</v>
      </c>
      <c r="EJ80" s="32">
        <f t="shared" ca="1" si="46"/>
        <v>-336.88</v>
      </c>
      <c r="EK80" s="32">
        <f t="shared" ca="1" si="46"/>
        <v>-698.55000000000007</v>
      </c>
      <c r="EL80" s="32">
        <f t="shared" ca="1" si="46"/>
        <v>-346.71000000000004</v>
      </c>
      <c r="EM80" s="32">
        <f t="shared" ca="1" si="46"/>
        <v>-4131.59</v>
      </c>
      <c r="EN80" s="32">
        <f t="shared" ca="1" si="46"/>
        <v>-1185.8900000000001</v>
      </c>
      <c r="EO80" s="32">
        <f t="shared" ca="1" si="46"/>
        <v>-408.56</v>
      </c>
      <c r="EP80" s="32">
        <f t="shared" ca="1" si="46"/>
        <v>-428.05</v>
      </c>
      <c r="EQ80" s="32">
        <f t="shared" ca="1" si="46"/>
        <v>-940.76999999999987</v>
      </c>
      <c r="ER80" s="32">
        <f t="shared" ca="1" si="46"/>
        <v>-472.54999999999995</v>
      </c>
    </row>
    <row r="81" spans="1:148" x14ac:dyDescent="0.25">
      <c r="A81" t="s">
        <v>487</v>
      </c>
      <c r="B81" s="1" t="s">
        <v>81</v>
      </c>
      <c r="C81" t="str">
        <f t="shared" ca="1" si="52"/>
        <v>IOR1</v>
      </c>
      <c r="D81" t="str">
        <f t="shared" ca="1" si="53"/>
        <v>Cold Lake Industrial System</v>
      </c>
      <c r="E81" s="51">
        <v>29448.767671599999</v>
      </c>
      <c r="F81" s="51">
        <v>29651.626308800001</v>
      </c>
      <c r="G81" s="51">
        <v>28471.0355084</v>
      </c>
      <c r="H81" s="51">
        <v>9759.9714404000006</v>
      </c>
      <c r="I81" s="51">
        <v>31224.6622704</v>
      </c>
      <c r="J81" s="51">
        <v>43466.866960400002</v>
      </c>
      <c r="K81" s="51">
        <v>23522.9224368</v>
      </c>
      <c r="L81" s="51">
        <v>23206.803976800002</v>
      </c>
      <c r="M81" s="51">
        <v>31188.332171999999</v>
      </c>
      <c r="N81" s="51">
        <v>27642.232841599998</v>
      </c>
      <c r="O81" s="51">
        <v>25683.774550800001</v>
      </c>
      <c r="P81" s="51">
        <v>22187.379915599999</v>
      </c>
      <c r="Q81" s="32">
        <v>1396611.95</v>
      </c>
      <c r="R81" s="32">
        <v>2933999.54</v>
      </c>
      <c r="S81" s="32">
        <v>1335968.94</v>
      </c>
      <c r="T81" s="32">
        <v>315107.90999999997</v>
      </c>
      <c r="U81" s="32">
        <v>1844000.2</v>
      </c>
      <c r="V81" s="32">
        <v>1889842.65</v>
      </c>
      <c r="W81" s="32">
        <v>2541556.4300000002</v>
      </c>
      <c r="X81" s="32">
        <v>968107.9</v>
      </c>
      <c r="Y81" s="32">
        <v>732137.52</v>
      </c>
      <c r="Z81" s="32">
        <v>749731.76</v>
      </c>
      <c r="AA81" s="32">
        <v>1008331.01</v>
      </c>
      <c r="AB81" s="32">
        <v>596779.73</v>
      </c>
      <c r="AC81" s="2">
        <v>3.41</v>
      </c>
      <c r="AD81" s="2">
        <v>3.41</v>
      </c>
      <c r="AE81" s="2">
        <v>3.41</v>
      </c>
      <c r="AF81" s="2">
        <v>3.41</v>
      </c>
      <c r="AG81" s="2">
        <v>3.41</v>
      </c>
      <c r="AH81" s="2">
        <v>2.88</v>
      </c>
      <c r="AI81" s="2">
        <v>2.88</v>
      </c>
      <c r="AJ81" s="2">
        <v>2.88</v>
      </c>
      <c r="AK81" s="2">
        <v>2.88</v>
      </c>
      <c r="AL81" s="2">
        <v>2.88</v>
      </c>
      <c r="AM81" s="2">
        <v>2.88</v>
      </c>
      <c r="AN81" s="2">
        <v>2.88</v>
      </c>
      <c r="AO81" s="33">
        <v>47624.47</v>
      </c>
      <c r="AP81" s="33">
        <v>100049.38</v>
      </c>
      <c r="AQ81" s="33">
        <v>45556.54</v>
      </c>
      <c r="AR81" s="33">
        <v>10745.18</v>
      </c>
      <c r="AS81" s="33">
        <v>62880.41</v>
      </c>
      <c r="AT81" s="33">
        <v>54427.47</v>
      </c>
      <c r="AU81" s="33">
        <v>73196.83</v>
      </c>
      <c r="AV81" s="33">
        <v>27881.51</v>
      </c>
      <c r="AW81" s="33">
        <v>21085.56</v>
      </c>
      <c r="AX81" s="33">
        <v>21592.27</v>
      </c>
      <c r="AY81" s="33">
        <v>29039.93</v>
      </c>
      <c r="AZ81" s="33">
        <v>17187.259999999998</v>
      </c>
      <c r="BA81" s="31">
        <f t="shared" si="38"/>
        <v>-1536.27</v>
      </c>
      <c r="BB81" s="31">
        <f t="shared" si="38"/>
        <v>-3227.4</v>
      </c>
      <c r="BC81" s="31">
        <f t="shared" si="38"/>
        <v>-1469.57</v>
      </c>
      <c r="BD81" s="31">
        <f t="shared" si="38"/>
        <v>-472.66</v>
      </c>
      <c r="BE81" s="31">
        <f t="shared" si="38"/>
        <v>-2766</v>
      </c>
      <c r="BF81" s="31">
        <f t="shared" si="38"/>
        <v>-2834.76</v>
      </c>
      <c r="BG81" s="31">
        <f t="shared" si="54"/>
        <v>3812.33</v>
      </c>
      <c r="BH81" s="31">
        <f t="shared" si="54"/>
        <v>1452.16</v>
      </c>
      <c r="BI81" s="31">
        <f t="shared" si="54"/>
        <v>1098.21</v>
      </c>
      <c r="BJ81" s="31">
        <f t="shared" si="54"/>
        <v>5023.2</v>
      </c>
      <c r="BK81" s="31">
        <f t="shared" si="54"/>
        <v>6755.82</v>
      </c>
      <c r="BL81" s="31">
        <f t="shared" si="54"/>
        <v>3998.42</v>
      </c>
      <c r="BM81" s="6">
        <f t="shared" ca="1" si="51"/>
        <v>1.72E-2</v>
      </c>
      <c r="BN81" s="6">
        <f t="shared" ca="1" si="51"/>
        <v>1.72E-2</v>
      </c>
      <c r="BO81" s="6">
        <f t="shared" ca="1" si="51"/>
        <v>1.72E-2</v>
      </c>
      <c r="BP81" s="6">
        <f t="shared" ca="1" si="51"/>
        <v>1.72E-2</v>
      </c>
      <c r="BQ81" s="6">
        <f t="shared" ca="1" si="51"/>
        <v>1.72E-2</v>
      </c>
      <c r="BR81" s="6">
        <f t="shared" ca="1" si="51"/>
        <v>1.72E-2</v>
      </c>
      <c r="BS81" s="6">
        <f t="shared" ca="1" si="51"/>
        <v>1.72E-2</v>
      </c>
      <c r="BT81" s="6">
        <f t="shared" ca="1" si="51"/>
        <v>1.72E-2</v>
      </c>
      <c r="BU81" s="6">
        <f t="shared" ca="1" si="51"/>
        <v>1.72E-2</v>
      </c>
      <c r="BV81" s="6">
        <f t="shared" ca="1" si="51"/>
        <v>1.72E-2</v>
      </c>
      <c r="BW81" s="6">
        <f t="shared" ca="1" si="51"/>
        <v>1.72E-2</v>
      </c>
      <c r="BX81" s="6">
        <f t="shared" ca="1" si="51"/>
        <v>1.72E-2</v>
      </c>
      <c r="BY81" s="31">
        <f t="shared" ca="1" si="43"/>
        <v>24021.73</v>
      </c>
      <c r="BZ81" s="31">
        <f t="shared" ca="1" si="43"/>
        <v>50464.79</v>
      </c>
      <c r="CA81" s="31">
        <f t="shared" ca="1" si="43"/>
        <v>22978.67</v>
      </c>
      <c r="CB81" s="31">
        <f t="shared" ca="1" si="43"/>
        <v>5419.86</v>
      </c>
      <c r="CC81" s="31">
        <f t="shared" ca="1" si="43"/>
        <v>31716.799999999999</v>
      </c>
      <c r="CD81" s="31">
        <f t="shared" ca="1" si="43"/>
        <v>32505.29</v>
      </c>
      <c r="CE81" s="31">
        <f t="shared" ca="1" si="42"/>
        <v>43714.77</v>
      </c>
      <c r="CF81" s="31">
        <f t="shared" ca="1" si="42"/>
        <v>16651.46</v>
      </c>
      <c r="CG81" s="31">
        <f t="shared" ca="1" si="42"/>
        <v>12592.77</v>
      </c>
      <c r="CH81" s="31">
        <f t="shared" ca="1" si="42"/>
        <v>12895.39</v>
      </c>
      <c r="CI81" s="31">
        <f t="shared" ca="1" si="42"/>
        <v>17343.29</v>
      </c>
      <c r="CJ81" s="31">
        <f t="shared" ca="1" si="42"/>
        <v>10264.61</v>
      </c>
      <c r="CK81" s="32">
        <f t="shared" ca="1" si="39"/>
        <v>977.63</v>
      </c>
      <c r="CL81" s="32">
        <f t="shared" ca="1" si="39"/>
        <v>2053.8000000000002</v>
      </c>
      <c r="CM81" s="32">
        <f t="shared" ca="1" si="39"/>
        <v>935.18</v>
      </c>
      <c r="CN81" s="32">
        <f t="shared" ca="1" si="39"/>
        <v>220.58</v>
      </c>
      <c r="CO81" s="32">
        <f t="shared" ca="1" si="39"/>
        <v>1290.8</v>
      </c>
      <c r="CP81" s="32">
        <f t="shared" ca="1" si="39"/>
        <v>1322.89</v>
      </c>
      <c r="CQ81" s="32">
        <f t="shared" ca="1" si="55"/>
        <v>1779.09</v>
      </c>
      <c r="CR81" s="32">
        <f t="shared" ca="1" si="55"/>
        <v>677.68</v>
      </c>
      <c r="CS81" s="32">
        <f t="shared" ca="1" si="55"/>
        <v>512.5</v>
      </c>
      <c r="CT81" s="32">
        <f t="shared" ca="1" si="55"/>
        <v>524.80999999999995</v>
      </c>
      <c r="CU81" s="32">
        <f t="shared" ca="1" si="55"/>
        <v>705.83</v>
      </c>
      <c r="CV81" s="32">
        <f t="shared" ca="1" si="55"/>
        <v>417.75</v>
      </c>
      <c r="CW81" s="31">
        <f t="shared" ca="1" si="41"/>
        <v>-21088.84</v>
      </c>
      <c r="CX81" s="31">
        <f t="shared" ca="1" si="41"/>
        <v>-44303.39</v>
      </c>
      <c r="CY81" s="31">
        <f t="shared" ca="1" si="41"/>
        <v>-20173.120000000003</v>
      </c>
      <c r="CZ81" s="31">
        <f t="shared" ca="1" si="41"/>
        <v>-4632.0800000000008</v>
      </c>
      <c r="DA81" s="31">
        <f t="shared" ca="1" si="41"/>
        <v>-27106.810000000005</v>
      </c>
      <c r="DB81" s="31">
        <f t="shared" ca="1" si="41"/>
        <v>-17764.53</v>
      </c>
      <c r="DC81" s="31">
        <f t="shared" ca="1" si="56"/>
        <v>-31515.30000000001</v>
      </c>
      <c r="DD81" s="31">
        <f t="shared" ca="1" si="56"/>
        <v>-12004.529999999999</v>
      </c>
      <c r="DE81" s="31">
        <f t="shared" ca="1" si="56"/>
        <v>-9078.5</v>
      </c>
      <c r="DF81" s="31">
        <f t="shared" ca="1" si="56"/>
        <v>-13195.27</v>
      </c>
      <c r="DG81" s="31">
        <f t="shared" ca="1" si="56"/>
        <v>-17746.629999999997</v>
      </c>
      <c r="DH81" s="31">
        <f t="shared" ca="1" si="56"/>
        <v>-10503.319999999998</v>
      </c>
      <c r="DI81" s="32">
        <f t="shared" ca="1" si="48"/>
        <v>-1054.44</v>
      </c>
      <c r="DJ81" s="32">
        <f t="shared" ca="1" si="48"/>
        <v>-2215.17</v>
      </c>
      <c r="DK81" s="32">
        <f t="shared" ca="1" si="48"/>
        <v>-1008.66</v>
      </c>
      <c r="DL81" s="32">
        <f t="shared" ca="1" si="44"/>
        <v>-231.6</v>
      </c>
      <c r="DM81" s="32">
        <f t="shared" ca="1" si="44"/>
        <v>-1355.34</v>
      </c>
      <c r="DN81" s="32">
        <f t="shared" ca="1" si="44"/>
        <v>-888.23</v>
      </c>
      <c r="DO81" s="32">
        <f t="shared" ca="1" si="44"/>
        <v>-1575.77</v>
      </c>
      <c r="DP81" s="32">
        <f t="shared" ca="1" si="44"/>
        <v>-600.23</v>
      </c>
      <c r="DQ81" s="32">
        <f t="shared" ca="1" si="44"/>
        <v>-453.93</v>
      </c>
      <c r="DR81" s="32">
        <f t="shared" ca="1" si="44"/>
        <v>-659.76</v>
      </c>
      <c r="DS81" s="32">
        <f t="shared" ca="1" si="44"/>
        <v>-887.33</v>
      </c>
      <c r="DT81" s="32">
        <f t="shared" ca="1" si="44"/>
        <v>-525.16999999999996</v>
      </c>
      <c r="DU81" s="31">
        <f t="shared" ca="1" si="49"/>
        <v>-3931.27</v>
      </c>
      <c r="DV81" s="31">
        <f t="shared" ca="1" si="49"/>
        <v>-8155.32</v>
      </c>
      <c r="DW81" s="31">
        <f t="shared" ca="1" si="49"/>
        <v>-3670.89</v>
      </c>
      <c r="DX81" s="31">
        <f t="shared" ca="1" si="45"/>
        <v>-832.08</v>
      </c>
      <c r="DY81" s="31">
        <f t="shared" ca="1" si="45"/>
        <v>-4808.03</v>
      </c>
      <c r="DZ81" s="31">
        <f t="shared" ca="1" si="45"/>
        <v>-3109.46</v>
      </c>
      <c r="EA81" s="31">
        <f t="shared" ca="1" si="45"/>
        <v>-5445.14</v>
      </c>
      <c r="EB81" s="31">
        <f t="shared" ca="1" si="45"/>
        <v>-2046.08</v>
      </c>
      <c r="EC81" s="31">
        <f t="shared" ca="1" si="45"/>
        <v>-1526.15</v>
      </c>
      <c r="ED81" s="31">
        <f t="shared" ca="1" si="45"/>
        <v>-2188.38</v>
      </c>
      <c r="EE81" s="31">
        <f t="shared" ca="1" si="45"/>
        <v>-2901.76</v>
      </c>
      <c r="EF81" s="31">
        <f t="shared" ca="1" si="45"/>
        <v>-1693.66</v>
      </c>
      <c r="EG81" s="32">
        <f t="shared" ca="1" si="50"/>
        <v>-26074.55</v>
      </c>
      <c r="EH81" s="32">
        <f t="shared" ca="1" si="50"/>
        <v>-54673.88</v>
      </c>
      <c r="EI81" s="32">
        <f t="shared" ca="1" si="50"/>
        <v>-24852.670000000002</v>
      </c>
      <c r="EJ81" s="32">
        <f t="shared" ca="1" si="46"/>
        <v>-5695.7600000000011</v>
      </c>
      <c r="EK81" s="32">
        <f t="shared" ca="1" si="46"/>
        <v>-33270.180000000008</v>
      </c>
      <c r="EL81" s="32">
        <f t="shared" ca="1" si="46"/>
        <v>-21762.219999999998</v>
      </c>
      <c r="EM81" s="32">
        <f t="shared" ca="1" si="46"/>
        <v>-38536.210000000006</v>
      </c>
      <c r="EN81" s="32">
        <f t="shared" ca="1" si="46"/>
        <v>-14650.839999999998</v>
      </c>
      <c r="EO81" s="32">
        <f t="shared" ca="1" si="46"/>
        <v>-11058.58</v>
      </c>
      <c r="EP81" s="32">
        <f t="shared" ca="1" si="46"/>
        <v>-16043.41</v>
      </c>
      <c r="EQ81" s="32">
        <f t="shared" ca="1" si="46"/>
        <v>-21535.72</v>
      </c>
      <c r="ER81" s="32">
        <f t="shared" ca="1" si="46"/>
        <v>-12722.149999999998</v>
      </c>
    </row>
    <row r="82" spans="1:148" x14ac:dyDescent="0.25">
      <c r="A82" t="s">
        <v>488</v>
      </c>
      <c r="B82" s="1" t="s">
        <v>253</v>
      </c>
      <c r="C82" t="str">
        <f t="shared" ca="1" si="52"/>
        <v>IOR3</v>
      </c>
      <c r="D82" t="str">
        <f t="shared" ca="1" si="53"/>
        <v>Kearl Oil Sands Industrial System</v>
      </c>
      <c r="P82" s="51">
        <v>0</v>
      </c>
      <c r="Q82" s="32"/>
      <c r="R82" s="32"/>
      <c r="S82" s="32"/>
      <c r="T82" s="32"/>
      <c r="U82" s="32"/>
      <c r="V82" s="32"/>
      <c r="W82" s="32"/>
      <c r="X82" s="32"/>
      <c r="Y82" s="32"/>
      <c r="Z82" s="32"/>
      <c r="AA82" s="32"/>
      <c r="AB82" s="32">
        <v>0</v>
      </c>
      <c r="AN82" s="2">
        <v>0</v>
      </c>
      <c r="AO82" s="33"/>
      <c r="AP82" s="33"/>
      <c r="AQ82" s="33"/>
      <c r="AR82" s="33"/>
      <c r="AS82" s="33"/>
      <c r="AT82" s="33"/>
      <c r="AU82" s="33"/>
      <c r="AV82" s="33"/>
      <c r="AW82" s="33"/>
      <c r="AX82" s="33"/>
      <c r="AY82" s="33"/>
      <c r="AZ82" s="33">
        <v>0</v>
      </c>
      <c r="BA82" s="31">
        <f t="shared" si="38"/>
        <v>0</v>
      </c>
      <c r="BB82" s="31">
        <f t="shared" si="38"/>
        <v>0</v>
      </c>
      <c r="BC82" s="31">
        <f t="shared" si="38"/>
        <v>0</v>
      </c>
      <c r="BD82" s="31">
        <f t="shared" si="38"/>
        <v>0</v>
      </c>
      <c r="BE82" s="31">
        <f t="shared" si="38"/>
        <v>0</v>
      </c>
      <c r="BF82" s="31">
        <f t="shared" si="38"/>
        <v>0</v>
      </c>
      <c r="BG82" s="31">
        <f t="shared" si="54"/>
        <v>0</v>
      </c>
      <c r="BH82" s="31">
        <f t="shared" si="54"/>
        <v>0</v>
      </c>
      <c r="BI82" s="31">
        <f t="shared" si="54"/>
        <v>0</v>
      </c>
      <c r="BJ82" s="31">
        <f t="shared" si="54"/>
        <v>0</v>
      </c>
      <c r="BK82" s="31">
        <f t="shared" si="54"/>
        <v>0</v>
      </c>
      <c r="BL82" s="31">
        <f t="shared" si="54"/>
        <v>0</v>
      </c>
      <c r="BM82" s="6">
        <f t="shared" ca="1" si="51"/>
        <v>5.6399999999999999E-2</v>
      </c>
      <c r="BN82" s="6">
        <f t="shared" ca="1" si="51"/>
        <v>5.6399999999999999E-2</v>
      </c>
      <c r="BO82" s="6">
        <f t="shared" ca="1" si="51"/>
        <v>5.6399999999999999E-2</v>
      </c>
      <c r="BP82" s="6">
        <f t="shared" ca="1" si="51"/>
        <v>5.6399999999999999E-2</v>
      </c>
      <c r="BQ82" s="6">
        <f t="shared" ca="1" si="51"/>
        <v>5.6399999999999999E-2</v>
      </c>
      <c r="BR82" s="6">
        <f t="shared" ca="1" si="51"/>
        <v>5.6399999999999999E-2</v>
      </c>
      <c r="BS82" s="6">
        <f t="shared" ca="1" si="51"/>
        <v>5.6399999999999999E-2</v>
      </c>
      <c r="BT82" s="6">
        <f t="shared" ca="1" si="51"/>
        <v>5.6399999999999999E-2</v>
      </c>
      <c r="BU82" s="6">
        <f t="shared" ca="1" si="51"/>
        <v>5.6399999999999999E-2</v>
      </c>
      <c r="BV82" s="6">
        <f t="shared" ca="1" si="51"/>
        <v>5.6399999999999999E-2</v>
      </c>
      <c r="BW82" s="6">
        <f t="shared" ca="1" si="51"/>
        <v>5.6399999999999999E-2</v>
      </c>
      <c r="BX82" s="6">
        <f t="shared" ca="1" si="51"/>
        <v>5.6399999999999999E-2</v>
      </c>
      <c r="BY82" s="31">
        <f t="shared" ca="1" si="43"/>
        <v>0</v>
      </c>
      <c r="BZ82" s="31">
        <f t="shared" ca="1" si="43"/>
        <v>0</v>
      </c>
      <c r="CA82" s="31">
        <f t="shared" ca="1" si="43"/>
        <v>0</v>
      </c>
      <c r="CB82" s="31">
        <f t="shared" ca="1" si="43"/>
        <v>0</v>
      </c>
      <c r="CC82" s="31">
        <f t="shared" ca="1" si="43"/>
        <v>0</v>
      </c>
      <c r="CD82" s="31">
        <f t="shared" ca="1" si="43"/>
        <v>0</v>
      </c>
      <c r="CE82" s="31">
        <f t="shared" ca="1" si="42"/>
        <v>0</v>
      </c>
      <c r="CF82" s="31">
        <f t="shared" ca="1" si="42"/>
        <v>0</v>
      </c>
      <c r="CG82" s="31">
        <f t="shared" ca="1" si="42"/>
        <v>0</v>
      </c>
      <c r="CH82" s="31">
        <f t="shared" ca="1" si="42"/>
        <v>0</v>
      </c>
      <c r="CI82" s="31">
        <f t="shared" ca="1" si="42"/>
        <v>0</v>
      </c>
      <c r="CJ82" s="31">
        <f t="shared" ca="1" si="42"/>
        <v>0</v>
      </c>
      <c r="CK82" s="32">
        <f t="shared" ca="1" si="39"/>
        <v>0</v>
      </c>
      <c r="CL82" s="32">
        <f t="shared" ca="1" si="39"/>
        <v>0</v>
      </c>
      <c r="CM82" s="32">
        <f t="shared" ca="1" si="39"/>
        <v>0</v>
      </c>
      <c r="CN82" s="32">
        <f t="shared" ca="1" si="39"/>
        <v>0</v>
      </c>
      <c r="CO82" s="32">
        <f t="shared" ca="1" si="39"/>
        <v>0</v>
      </c>
      <c r="CP82" s="32">
        <f t="shared" ca="1" si="39"/>
        <v>0</v>
      </c>
      <c r="CQ82" s="32">
        <f t="shared" ca="1" si="55"/>
        <v>0</v>
      </c>
      <c r="CR82" s="32">
        <f t="shared" ca="1" si="55"/>
        <v>0</v>
      </c>
      <c r="CS82" s="32">
        <f t="shared" ca="1" si="55"/>
        <v>0</v>
      </c>
      <c r="CT82" s="32">
        <f t="shared" ca="1" si="55"/>
        <v>0</v>
      </c>
      <c r="CU82" s="32">
        <f t="shared" ca="1" si="55"/>
        <v>0</v>
      </c>
      <c r="CV82" s="32">
        <f t="shared" ca="1" si="55"/>
        <v>0</v>
      </c>
      <c r="CW82" s="31">
        <f t="shared" ca="1" si="41"/>
        <v>0</v>
      </c>
      <c r="CX82" s="31">
        <f t="shared" ca="1" si="41"/>
        <v>0</v>
      </c>
      <c r="CY82" s="31">
        <f t="shared" ca="1" si="41"/>
        <v>0</v>
      </c>
      <c r="CZ82" s="31">
        <f t="shared" ca="1" si="41"/>
        <v>0</v>
      </c>
      <c r="DA82" s="31">
        <f t="shared" ca="1" si="41"/>
        <v>0</v>
      </c>
      <c r="DB82" s="31">
        <f t="shared" ca="1" si="41"/>
        <v>0</v>
      </c>
      <c r="DC82" s="31">
        <f t="shared" ca="1" si="56"/>
        <v>0</v>
      </c>
      <c r="DD82" s="31">
        <f t="shared" ca="1" si="56"/>
        <v>0</v>
      </c>
      <c r="DE82" s="31">
        <f t="shared" ca="1" si="56"/>
        <v>0</v>
      </c>
      <c r="DF82" s="31">
        <f t="shared" ca="1" si="56"/>
        <v>0</v>
      </c>
      <c r="DG82" s="31">
        <f t="shared" ca="1" si="56"/>
        <v>0</v>
      </c>
      <c r="DH82" s="31">
        <f t="shared" ca="1" si="56"/>
        <v>0</v>
      </c>
      <c r="DI82" s="32">
        <f t="shared" ca="1" si="48"/>
        <v>0</v>
      </c>
      <c r="DJ82" s="32">
        <f t="shared" ca="1" si="48"/>
        <v>0</v>
      </c>
      <c r="DK82" s="32">
        <f t="shared" ca="1" si="48"/>
        <v>0</v>
      </c>
      <c r="DL82" s="32">
        <f t="shared" ca="1" si="44"/>
        <v>0</v>
      </c>
      <c r="DM82" s="32">
        <f t="shared" ca="1" si="44"/>
        <v>0</v>
      </c>
      <c r="DN82" s="32">
        <f t="shared" ca="1" si="44"/>
        <v>0</v>
      </c>
      <c r="DO82" s="32">
        <f t="shared" ca="1" si="44"/>
        <v>0</v>
      </c>
      <c r="DP82" s="32">
        <f t="shared" ca="1" si="44"/>
        <v>0</v>
      </c>
      <c r="DQ82" s="32">
        <f t="shared" ca="1" si="44"/>
        <v>0</v>
      </c>
      <c r="DR82" s="32">
        <f t="shared" ca="1" si="44"/>
        <v>0</v>
      </c>
      <c r="DS82" s="32">
        <f t="shared" ca="1" si="44"/>
        <v>0</v>
      </c>
      <c r="DT82" s="32">
        <f t="shared" ca="1" si="44"/>
        <v>0</v>
      </c>
      <c r="DU82" s="31">
        <f t="shared" ca="1" si="49"/>
        <v>0</v>
      </c>
      <c r="DV82" s="31">
        <f t="shared" ca="1" si="49"/>
        <v>0</v>
      </c>
      <c r="DW82" s="31">
        <f t="shared" ca="1" si="49"/>
        <v>0</v>
      </c>
      <c r="DX82" s="31">
        <f t="shared" ca="1" si="45"/>
        <v>0</v>
      </c>
      <c r="DY82" s="31">
        <f t="shared" ca="1" si="45"/>
        <v>0</v>
      </c>
      <c r="DZ82" s="31">
        <f t="shared" ca="1" si="45"/>
        <v>0</v>
      </c>
      <c r="EA82" s="31">
        <f t="shared" ca="1" si="45"/>
        <v>0</v>
      </c>
      <c r="EB82" s="31">
        <f t="shared" ca="1" si="45"/>
        <v>0</v>
      </c>
      <c r="EC82" s="31">
        <f t="shared" ca="1" si="45"/>
        <v>0</v>
      </c>
      <c r="ED82" s="31">
        <f t="shared" ca="1" si="45"/>
        <v>0</v>
      </c>
      <c r="EE82" s="31">
        <f t="shared" ca="1" si="45"/>
        <v>0</v>
      </c>
      <c r="EF82" s="31">
        <f t="shared" ca="1" si="45"/>
        <v>0</v>
      </c>
      <c r="EG82" s="32">
        <f t="shared" ca="1" si="50"/>
        <v>0</v>
      </c>
      <c r="EH82" s="32">
        <f t="shared" ca="1" si="50"/>
        <v>0</v>
      </c>
      <c r="EI82" s="32">
        <f t="shared" ca="1" si="50"/>
        <v>0</v>
      </c>
      <c r="EJ82" s="32">
        <f t="shared" ca="1" si="46"/>
        <v>0</v>
      </c>
      <c r="EK82" s="32">
        <f t="shared" ca="1" si="46"/>
        <v>0</v>
      </c>
      <c r="EL82" s="32">
        <f t="shared" ca="1" si="46"/>
        <v>0</v>
      </c>
      <c r="EM82" s="32">
        <f t="shared" ca="1" si="46"/>
        <v>0</v>
      </c>
      <c r="EN82" s="32">
        <f t="shared" ca="1" si="46"/>
        <v>0</v>
      </c>
      <c r="EO82" s="32">
        <f t="shared" ca="1" si="46"/>
        <v>0</v>
      </c>
      <c r="EP82" s="32">
        <f t="shared" ca="1" si="46"/>
        <v>0</v>
      </c>
      <c r="EQ82" s="32">
        <f t="shared" ca="1" si="46"/>
        <v>0</v>
      </c>
      <c r="ER82" s="32">
        <f t="shared" ca="1" si="46"/>
        <v>0</v>
      </c>
    </row>
    <row r="83" spans="1:148" x14ac:dyDescent="0.25">
      <c r="A83" t="s">
        <v>461</v>
      </c>
      <c r="B83" s="1" t="s">
        <v>130</v>
      </c>
      <c r="C83" t="str">
        <f t="shared" ca="1" si="52"/>
        <v>KAN</v>
      </c>
      <c r="D83" t="str">
        <f t="shared" ca="1" si="53"/>
        <v>Kananaskis Hydro Facility</v>
      </c>
      <c r="E83" s="51">
        <v>6487.8568419000003</v>
      </c>
      <c r="F83" s="51">
        <v>5404.5879795000001</v>
      </c>
      <c r="G83" s="51">
        <v>5493.7285530999998</v>
      </c>
      <c r="H83" s="51">
        <v>5747.5653865000004</v>
      </c>
      <c r="I83" s="51">
        <v>8992.4078613000001</v>
      </c>
      <c r="J83" s="51">
        <v>12767.533557000001</v>
      </c>
      <c r="K83" s="51">
        <v>13079.985650000001</v>
      </c>
      <c r="L83" s="51">
        <v>10639.877259999999</v>
      </c>
      <c r="M83" s="51">
        <v>8021.4912286999997</v>
      </c>
      <c r="N83" s="51">
        <v>6758.9952915000003</v>
      </c>
      <c r="O83" s="51">
        <v>5146.0054714999997</v>
      </c>
      <c r="P83" s="51">
        <v>5126.2842069999997</v>
      </c>
      <c r="Q83" s="32">
        <v>291377.5</v>
      </c>
      <c r="R83" s="32">
        <v>511575.61</v>
      </c>
      <c r="S83" s="32">
        <v>222325.35</v>
      </c>
      <c r="T83" s="32">
        <v>173067.13</v>
      </c>
      <c r="U83" s="32">
        <v>544045.02</v>
      </c>
      <c r="V83" s="32">
        <v>537343.4</v>
      </c>
      <c r="W83" s="32">
        <v>1580997.31</v>
      </c>
      <c r="X83" s="32">
        <v>508823.72</v>
      </c>
      <c r="Y83" s="32">
        <v>195158.53</v>
      </c>
      <c r="Z83" s="32">
        <v>186489.05</v>
      </c>
      <c r="AA83" s="32">
        <v>207153.7</v>
      </c>
      <c r="AB83" s="32">
        <v>138433.62</v>
      </c>
      <c r="AC83" s="2">
        <v>0.4</v>
      </c>
      <c r="AD83" s="2">
        <v>0.4</v>
      </c>
      <c r="AE83" s="2">
        <v>0.4</v>
      </c>
      <c r="AF83" s="2">
        <v>0.4</v>
      </c>
      <c r="AG83" s="2">
        <v>0.4</v>
      </c>
      <c r="AH83" s="2">
        <v>0.4</v>
      </c>
      <c r="AI83" s="2">
        <v>0.4</v>
      </c>
      <c r="AJ83" s="2">
        <v>0.4</v>
      </c>
      <c r="AK83" s="2">
        <v>0.4</v>
      </c>
      <c r="AL83" s="2">
        <v>0.4</v>
      </c>
      <c r="AM83" s="2">
        <v>0.4</v>
      </c>
      <c r="AN83" s="2">
        <v>0.4</v>
      </c>
      <c r="AO83" s="33">
        <v>1165.51</v>
      </c>
      <c r="AP83" s="33">
        <v>2046.3</v>
      </c>
      <c r="AQ83" s="33">
        <v>889.3</v>
      </c>
      <c r="AR83" s="33">
        <v>692.27</v>
      </c>
      <c r="AS83" s="33">
        <v>2176.1799999999998</v>
      </c>
      <c r="AT83" s="33">
        <v>2149.37</v>
      </c>
      <c r="AU83" s="33">
        <v>6323.99</v>
      </c>
      <c r="AV83" s="33">
        <v>2035.29</v>
      </c>
      <c r="AW83" s="33">
        <v>780.63</v>
      </c>
      <c r="AX83" s="33">
        <v>745.96</v>
      </c>
      <c r="AY83" s="33">
        <v>828.61</v>
      </c>
      <c r="AZ83" s="33">
        <v>553.73</v>
      </c>
      <c r="BA83" s="31">
        <f t="shared" si="38"/>
        <v>-320.52</v>
      </c>
      <c r="BB83" s="31">
        <f t="shared" si="38"/>
        <v>-562.73</v>
      </c>
      <c r="BC83" s="31">
        <f t="shared" si="38"/>
        <v>-244.56</v>
      </c>
      <c r="BD83" s="31">
        <f t="shared" si="38"/>
        <v>-259.60000000000002</v>
      </c>
      <c r="BE83" s="31">
        <f t="shared" si="38"/>
        <v>-816.07</v>
      </c>
      <c r="BF83" s="31">
        <f t="shared" si="38"/>
        <v>-806.02</v>
      </c>
      <c r="BG83" s="31">
        <f t="shared" si="54"/>
        <v>2371.5</v>
      </c>
      <c r="BH83" s="31">
        <f t="shared" si="54"/>
        <v>763.24</v>
      </c>
      <c r="BI83" s="31">
        <f t="shared" si="54"/>
        <v>292.74</v>
      </c>
      <c r="BJ83" s="31">
        <f t="shared" si="54"/>
        <v>1249.48</v>
      </c>
      <c r="BK83" s="31">
        <f t="shared" si="54"/>
        <v>1387.93</v>
      </c>
      <c r="BL83" s="31">
        <f t="shared" si="54"/>
        <v>927.51</v>
      </c>
      <c r="BM83" s="6">
        <f t="shared" ca="1" si="51"/>
        <v>-4.1099999999999998E-2</v>
      </c>
      <c r="BN83" s="6">
        <f t="shared" ca="1" si="51"/>
        <v>-4.1099999999999998E-2</v>
      </c>
      <c r="BO83" s="6">
        <f t="shared" ca="1" si="51"/>
        <v>-4.1099999999999998E-2</v>
      </c>
      <c r="BP83" s="6">
        <f t="shared" ca="1" si="51"/>
        <v>-4.1099999999999998E-2</v>
      </c>
      <c r="BQ83" s="6">
        <f t="shared" ca="1" si="51"/>
        <v>-4.1099999999999998E-2</v>
      </c>
      <c r="BR83" s="6">
        <f t="shared" ca="1" si="51"/>
        <v>-4.1099999999999998E-2</v>
      </c>
      <c r="BS83" s="6">
        <f t="shared" ca="1" si="51"/>
        <v>-4.1099999999999998E-2</v>
      </c>
      <c r="BT83" s="6">
        <f t="shared" ca="1" si="51"/>
        <v>-4.1099999999999998E-2</v>
      </c>
      <c r="BU83" s="6">
        <f t="shared" ca="1" si="51"/>
        <v>-4.1099999999999998E-2</v>
      </c>
      <c r="BV83" s="6">
        <f t="shared" ca="1" si="51"/>
        <v>-4.1099999999999998E-2</v>
      </c>
      <c r="BW83" s="6">
        <f t="shared" ca="1" si="51"/>
        <v>-4.1099999999999998E-2</v>
      </c>
      <c r="BX83" s="6">
        <f t="shared" ca="1" si="51"/>
        <v>-4.1099999999999998E-2</v>
      </c>
      <c r="BY83" s="31">
        <f t="shared" ca="1" si="43"/>
        <v>-11975.62</v>
      </c>
      <c r="BZ83" s="31">
        <f t="shared" ca="1" si="43"/>
        <v>-21025.759999999998</v>
      </c>
      <c r="CA83" s="31">
        <f t="shared" ca="1" si="43"/>
        <v>-9137.57</v>
      </c>
      <c r="CB83" s="31">
        <f t="shared" ca="1" si="43"/>
        <v>-7113.06</v>
      </c>
      <c r="CC83" s="31">
        <f t="shared" ca="1" si="43"/>
        <v>-22360.25</v>
      </c>
      <c r="CD83" s="31">
        <f t="shared" ca="1" si="43"/>
        <v>-22084.81</v>
      </c>
      <c r="CE83" s="31">
        <f t="shared" ca="1" si="42"/>
        <v>-64978.99</v>
      </c>
      <c r="CF83" s="31">
        <f t="shared" ca="1" si="42"/>
        <v>-20912.650000000001</v>
      </c>
      <c r="CG83" s="31">
        <f t="shared" ca="1" si="42"/>
        <v>-8021.02</v>
      </c>
      <c r="CH83" s="31">
        <f t="shared" ca="1" si="42"/>
        <v>-7664.7</v>
      </c>
      <c r="CI83" s="31">
        <f t="shared" ca="1" si="42"/>
        <v>-8514.02</v>
      </c>
      <c r="CJ83" s="31">
        <f t="shared" ca="1" si="42"/>
        <v>-5689.62</v>
      </c>
      <c r="CK83" s="32">
        <f t="shared" ca="1" si="39"/>
        <v>203.96</v>
      </c>
      <c r="CL83" s="32">
        <f t="shared" ca="1" si="39"/>
        <v>358.1</v>
      </c>
      <c r="CM83" s="32">
        <f t="shared" ca="1" si="39"/>
        <v>155.63</v>
      </c>
      <c r="CN83" s="32">
        <f t="shared" ca="1" si="39"/>
        <v>121.15</v>
      </c>
      <c r="CO83" s="32">
        <f t="shared" ca="1" si="39"/>
        <v>380.83</v>
      </c>
      <c r="CP83" s="32">
        <f t="shared" ca="1" si="39"/>
        <v>376.14</v>
      </c>
      <c r="CQ83" s="32">
        <f t="shared" ca="1" si="55"/>
        <v>1106.7</v>
      </c>
      <c r="CR83" s="32">
        <f t="shared" ca="1" si="55"/>
        <v>356.18</v>
      </c>
      <c r="CS83" s="32">
        <f t="shared" ca="1" si="55"/>
        <v>136.61000000000001</v>
      </c>
      <c r="CT83" s="32">
        <f t="shared" ca="1" si="55"/>
        <v>130.54</v>
      </c>
      <c r="CU83" s="32">
        <f t="shared" ca="1" si="55"/>
        <v>145.01</v>
      </c>
      <c r="CV83" s="32">
        <f t="shared" ca="1" si="55"/>
        <v>96.9</v>
      </c>
      <c r="CW83" s="31">
        <f t="shared" ca="1" si="41"/>
        <v>-12616.650000000001</v>
      </c>
      <c r="CX83" s="31">
        <f t="shared" ca="1" si="41"/>
        <v>-22151.23</v>
      </c>
      <c r="CY83" s="31">
        <f t="shared" ca="1" si="41"/>
        <v>-9626.68</v>
      </c>
      <c r="CZ83" s="31">
        <f t="shared" ca="1" si="41"/>
        <v>-7424.58</v>
      </c>
      <c r="DA83" s="31">
        <f t="shared" ca="1" si="41"/>
        <v>-23339.53</v>
      </c>
      <c r="DB83" s="31">
        <f t="shared" ca="1" si="41"/>
        <v>-23052.02</v>
      </c>
      <c r="DC83" s="31">
        <f t="shared" ca="1" si="56"/>
        <v>-72567.78</v>
      </c>
      <c r="DD83" s="31">
        <f t="shared" ca="1" si="56"/>
        <v>-23355.000000000004</v>
      </c>
      <c r="DE83" s="31">
        <f t="shared" ca="1" si="56"/>
        <v>-8957.7800000000007</v>
      </c>
      <c r="DF83" s="31">
        <f t="shared" ca="1" si="56"/>
        <v>-9529.5999999999985</v>
      </c>
      <c r="DG83" s="31">
        <f t="shared" ca="1" si="56"/>
        <v>-10585.550000000001</v>
      </c>
      <c r="DH83" s="31">
        <f t="shared" ca="1" si="56"/>
        <v>-7073.9600000000009</v>
      </c>
      <c r="DI83" s="32">
        <f t="shared" ca="1" si="48"/>
        <v>-630.83000000000004</v>
      </c>
      <c r="DJ83" s="32">
        <f t="shared" ca="1" si="48"/>
        <v>-1107.56</v>
      </c>
      <c r="DK83" s="32">
        <f t="shared" ca="1" si="48"/>
        <v>-481.33</v>
      </c>
      <c r="DL83" s="32">
        <f t="shared" ca="1" si="44"/>
        <v>-371.23</v>
      </c>
      <c r="DM83" s="32">
        <f t="shared" ca="1" si="44"/>
        <v>-1166.98</v>
      </c>
      <c r="DN83" s="32">
        <f t="shared" ca="1" si="44"/>
        <v>-1152.5999999999999</v>
      </c>
      <c r="DO83" s="32">
        <f t="shared" ca="1" si="44"/>
        <v>-3628.39</v>
      </c>
      <c r="DP83" s="32">
        <f t="shared" ca="1" si="44"/>
        <v>-1167.75</v>
      </c>
      <c r="DQ83" s="32">
        <f t="shared" ca="1" si="44"/>
        <v>-447.89</v>
      </c>
      <c r="DR83" s="32">
        <f t="shared" ca="1" si="44"/>
        <v>-476.48</v>
      </c>
      <c r="DS83" s="32">
        <f t="shared" ca="1" si="44"/>
        <v>-529.28</v>
      </c>
      <c r="DT83" s="32">
        <f t="shared" ca="1" si="44"/>
        <v>-353.7</v>
      </c>
      <c r="DU83" s="31">
        <f t="shared" ca="1" si="49"/>
        <v>-2351.9299999999998</v>
      </c>
      <c r="DV83" s="31">
        <f t="shared" ca="1" si="49"/>
        <v>-4077.57</v>
      </c>
      <c r="DW83" s="31">
        <f t="shared" ca="1" si="49"/>
        <v>-1751.76</v>
      </c>
      <c r="DX83" s="31">
        <f t="shared" ca="1" si="45"/>
        <v>-1333.7</v>
      </c>
      <c r="DY83" s="31">
        <f t="shared" ca="1" si="45"/>
        <v>-4139.8100000000004</v>
      </c>
      <c r="DZ83" s="31">
        <f t="shared" ca="1" si="45"/>
        <v>-4034.98</v>
      </c>
      <c r="EA83" s="31">
        <f t="shared" ca="1" si="45"/>
        <v>-12538.08</v>
      </c>
      <c r="EB83" s="31">
        <f t="shared" ca="1" si="45"/>
        <v>-3980.67</v>
      </c>
      <c r="EC83" s="31">
        <f t="shared" ca="1" si="45"/>
        <v>-1505.86</v>
      </c>
      <c r="ED83" s="31">
        <f t="shared" ca="1" si="45"/>
        <v>-1580.45</v>
      </c>
      <c r="EE83" s="31">
        <f t="shared" ca="1" si="45"/>
        <v>-1730.85</v>
      </c>
      <c r="EF83" s="31">
        <f t="shared" ca="1" si="45"/>
        <v>-1140.68</v>
      </c>
      <c r="EG83" s="32">
        <f t="shared" ca="1" si="50"/>
        <v>-15599.410000000002</v>
      </c>
      <c r="EH83" s="32">
        <f t="shared" ca="1" si="50"/>
        <v>-27336.36</v>
      </c>
      <c r="EI83" s="32">
        <f t="shared" ca="1" si="50"/>
        <v>-11859.77</v>
      </c>
      <c r="EJ83" s="32">
        <f t="shared" ca="1" si="46"/>
        <v>-9129.51</v>
      </c>
      <c r="EK83" s="32">
        <f t="shared" ca="1" si="46"/>
        <v>-28646.32</v>
      </c>
      <c r="EL83" s="32">
        <f t="shared" ca="1" si="46"/>
        <v>-28239.599999999999</v>
      </c>
      <c r="EM83" s="32">
        <f t="shared" ca="1" si="46"/>
        <v>-88734.25</v>
      </c>
      <c r="EN83" s="32">
        <f t="shared" ca="1" si="46"/>
        <v>-28503.420000000006</v>
      </c>
      <c r="EO83" s="32">
        <f t="shared" ca="1" si="46"/>
        <v>-10911.53</v>
      </c>
      <c r="EP83" s="32">
        <f t="shared" ca="1" si="46"/>
        <v>-11586.529999999999</v>
      </c>
      <c r="EQ83" s="32">
        <f t="shared" ca="1" si="46"/>
        <v>-12845.680000000002</v>
      </c>
      <c r="ER83" s="32">
        <f t="shared" ca="1" si="46"/>
        <v>-8568.34</v>
      </c>
    </row>
    <row r="84" spans="1:148" x14ac:dyDescent="0.25">
      <c r="A84" t="s">
        <v>458</v>
      </c>
      <c r="B84" s="1" t="s">
        <v>63</v>
      </c>
      <c r="C84" t="str">
        <f t="shared" ca="1" si="52"/>
        <v>KH1</v>
      </c>
      <c r="D84" t="str">
        <f t="shared" ca="1" si="53"/>
        <v>Keephills #1</v>
      </c>
      <c r="E84" s="51">
        <v>283296.00140000001</v>
      </c>
      <c r="F84" s="51">
        <v>257133.80481</v>
      </c>
      <c r="G84" s="51">
        <v>261084.56456</v>
      </c>
      <c r="H84" s="51">
        <v>245626.3836149</v>
      </c>
      <c r="I84" s="51">
        <v>248993.34617</v>
      </c>
      <c r="J84" s="51">
        <v>257927.91118</v>
      </c>
      <c r="K84" s="51">
        <v>249228.733007</v>
      </c>
      <c r="L84" s="51">
        <v>233080.9950198</v>
      </c>
      <c r="M84" s="51">
        <v>257979.07456000001</v>
      </c>
      <c r="N84" s="51">
        <v>252123.00329540001</v>
      </c>
      <c r="O84" s="51">
        <v>240113.33975300001</v>
      </c>
      <c r="P84" s="51">
        <v>262926.23691580002</v>
      </c>
      <c r="Q84" s="32">
        <v>12775711.189999999</v>
      </c>
      <c r="R84" s="32">
        <v>24375455.41</v>
      </c>
      <c r="S84" s="32">
        <v>11831065.15</v>
      </c>
      <c r="T84" s="32">
        <v>7481313.4500000002</v>
      </c>
      <c r="U84" s="32">
        <v>13752742.779999999</v>
      </c>
      <c r="V84" s="32">
        <v>11204113.960000001</v>
      </c>
      <c r="W84" s="32">
        <v>30311802.899999999</v>
      </c>
      <c r="X84" s="32">
        <v>10885018.289999999</v>
      </c>
      <c r="Y84" s="32">
        <v>6238593.6900000004</v>
      </c>
      <c r="Z84" s="32">
        <v>6729203.8300000001</v>
      </c>
      <c r="AA84" s="32">
        <v>9387373.1099999994</v>
      </c>
      <c r="AB84" s="32">
        <v>7021679.46</v>
      </c>
      <c r="AC84" s="2">
        <v>4.7300000000000004</v>
      </c>
      <c r="AD84" s="2">
        <v>4.7300000000000004</v>
      </c>
      <c r="AE84" s="2">
        <v>4.7300000000000004</v>
      </c>
      <c r="AF84" s="2">
        <v>4.7300000000000004</v>
      </c>
      <c r="AG84" s="2">
        <v>4.7300000000000004</v>
      </c>
      <c r="AH84" s="2">
        <v>5.09</v>
      </c>
      <c r="AI84" s="2">
        <v>5.09</v>
      </c>
      <c r="AJ84" s="2">
        <v>5.09</v>
      </c>
      <c r="AK84" s="2">
        <v>5.09</v>
      </c>
      <c r="AL84" s="2">
        <v>5.09</v>
      </c>
      <c r="AM84" s="2">
        <v>5.09</v>
      </c>
      <c r="AN84" s="2">
        <v>5.09</v>
      </c>
      <c r="AO84" s="33">
        <v>604291.14</v>
      </c>
      <c r="AP84" s="33">
        <v>1152959.04</v>
      </c>
      <c r="AQ84" s="33">
        <v>559609.38</v>
      </c>
      <c r="AR84" s="33">
        <v>353866.13</v>
      </c>
      <c r="AS84" s="33">
        <v>650504.73</v>
      </c>
      <c r="AT84" s="33">
        <v>570289.4</v>
      </c>
      <c r="AU84" s="33">
        <v>1542870.77</v>
      </c>
      <c r="AV84" s="33">
        <v>554047.43000000005</v>
      </c>
      <c r="AW84" s="33">
        <v>317544.42</v>
      </c>
      <c r="AX84" s="33">
        <v>342516.47</v>
      </c>
      <c r="AY84" s="33">
        <v>477817.29</v>
      </c>
      <c r="AZ84" s="33">
        <v>357403.48</v>
      </c>
      <c r="BA84" s="31">
        <f t="shared" si="38"/>
        <v>-14053.28</v>
      </c>
      <c r="BB84" s="31">
        <f t="shared" si="38"/>
        <v>-26813</v>
      </c>
      <c r="BC84" s="31">
        <f t="shared" si="38"/>
        <v>-13014.17</v>
      </c>
      <c r="BD84" s="31">
        <f t="shared" si="38"/>
        <v>-11221.97</v>
      </c>
      <c r="BE84" s="31">
        <f t="shared" si="38"/>
        <v>-20629.11</v>
      </c>
      <c r="BF84" s="31">
        <f t="shared" si="38"/>
        <v>-16806.169999999998</v>
      </c>
      <c r="BG84" s="31">
        <f t="shared" si="54"/>
        <v>45467.7</v>
      </c>
      <c r="BH84" s="31">
        <f t="shared" si="54"/>
        <v>16327.53</v>
      </c>
      <c r="BI84" s="31">
        <f t="shared" si="54"/>
        <v>9357.89</v>
      </c>
      <c r="BJ84" s="31">
        <f t="shared" si="54"/>
        <v>45085.67</v>
      </c>
      <c r="BK84" s="31">
        <f t="shared" si="54"/>
        <v>62895.4</v>
      </c>
      <c r="BL84" s="31">
        <f t="shared" si="54"/>
        <v>47045.25</v>
      </c>
      <c r="BM84" s="6">
        <f t="shared" ca="1" si="51"/>
        <v>6.7299999999999999E-2</v>
      </c>
      <c r="BN84" s="6">
        <f t="shared" ca="1" si="51"/>
        <v>6.7299999999999999E-2</v>
      </c>
      <c r="BO84" s="6">
        <f t="shared" ca="1" si="51"/>
        <v>6.7299999999999999E-2</v>
      </c>
      <c r="BP84" s="6">
        <f t="shared" ca="1" si="51"/>
        <v>6.7299999999999999E-2</v>
      </c>
      <c r="BQ84" s="6">
        <f t="shared" ca="1" si="51"/>
        <v>6.7299999999999999E-2</v>
      </c>
      <c r="BR84" s="6">
        <f t="shared" ca="1" si="51"/>
        <v>6.7299999999999999E-2</v>
      </c>
      <c r="BS84" s="6">
        <f t="shared" ca="1" si="51"/>
        <v>6.7299999999999999E-2</v>
      </c>
      <c r="BT84" s="6">
        <f t="shared" ca="1" si="51"/>
        <v>6.7299999999999999E-2</v>
      </c>
      <c r="BU84" s="6">
        <f t="shared" ca="1" si="51"/>
        <v>6.7299999999999999E-2</v>
      </c>
      <c r="BV84" s="6">
        <f t="shared" ca="1" si="51"/>
        <v>6.7299999999999999E-2</v>
      </c>
      <c r="BW84" s="6">
        <f t="shared" ca="1" si="51"/>
        <v>6.7299999999999999E-2</v>
      </c>
      <c r="BX84" s="6">
        <f t="shared" ca="1" si="51"/>
        <v>6.7299999999999999E-2</v>
      </c>
      <c r="BY84" s="31">
        <f t="shared" ca="1" si="43"/>
        <v>859805.36</v>
      </c>
      <c r="BZ84" s="31">
        <f t="shared" ca="1" si="43"/>
        <v>1640468.15</v>
      </c>
      <c r="CA84" s="31">
        <f t="shared" ca="1" si="43"/>
        <v>796230.68</v>
      </c>
      <c r="CB84" s="31">
        <f t="shared" ca="1" si="43"/>
        <v>503492.4</v>
      </c>
      <c r="CC84" s="31">
        <f t="shared" ca="1" si="43"/>
        <v>925559.59</v>
      </c>
      <c r="CD84" s="31">
        <f t="shared" ca="1" si="43"/>
        <v>754036.87</v>
      </c>
      <c r="CE84" s="31">
        <f t="shared" ca="1" si="42"/>
        <v>2039984.34</v>
      </c>
      <c r="CF84" s="31">
        <f t="shared" ca="1" si="42"/>
        <v>732561.73</v>
      </c>
      <c r="CG84" s="31">
        <f t="shared" ca="1" si="42"/>
        <v>419857.36</v>
      </c>
      <c r="CH84" s="31">
        <f t="shared" ca="1" si="42"/>
        <v>452875.42</v>
      </c>
      <c r="CI84" s="31">
        <f t="shared" ca="1" si="42"/>
        <v>631770.21</v>
      </c>
      <c r="CJ84" s="31">
        <f t="shared" ca="1" si="42"/>
        <v>472559.03</v>
      </c>
      <c r="CK84" s="32">
        <f t="shared" ca="1" si="39"/>
        <v>8943</v>
      </c>
      <c r="CL84" s="32">
        <f t="shared" ca="1" si="39"/>
        <v>17062.82</v>
      </c>
      <c r="CM84" s="32">
        <f t="shared" ca="1" si="39"/>
        <v>8281.75</v>
      </c>
      <c r="CN84" s="32">
        <f t="shared" ca="1" si="39"/>
        <v>5236.92</v>
      </c>
      <c r="CO84" s="32">
        <f t="shared" ca="1" si="39"/>
        <v>9626.92</v>
      </c>
      <c r="CP84" s="32">
        <f t="shared" ca="1" si="39"/>
        <v>7842.88</v>
      </c>
      <c r="CQ84" s="32">
        <f t="shared" ca="1" si="55"/>
        <v>21218.26</v>
      </c>
      <c r="CR84" s="32">
        <f t="shared" ca="1" si="55"/>
        <v>7619.51</v>
      </c>
      <c r="CS84" s="32">
        <f t="shared" ca="1" si="55"/>
        <v>4367.0200000000004</v>
      </c>
      <c r="CT84" s="32">
        <f t="shared" ca="1" si="55"/>
        <v>4710.4399999999996</v>
      </c>
      <c r="CU84" s="32">
        <f t="shared" ca="1" si="55"/>
        <v>6571.16</v>
      </c>
      <c r="CV84" s="32">
        <f t="shared" ca="1" si="55"/>
        <v>4915.18</v>
      </c>
      <c r="CW84" s="31">
        <f t="shared" ca="1" si="41"/>
        <v>278510.5</v>
      </c>
      <c r="CX84" s="31">
        <f t="shared" ca="1" si="41"/>
        <v>531384.92999999993</v>
      </c>
      <c r="CY84" s="31">
        <f t="shared" ca="1" si="41"/>
        <v>257917.22000000006</v>
      </c>
      <c r="CZ84" s="31">
        <f t="shared" ca="1" si="41"/>
        <v>166085.16</v>
      </c>
      <c r="DA84" s="31">
        <f t="shared" ca="1" si="41"/>
        <v>305310.89</v>
      </c>
      <c r="DB84" s="31">
        <f t="shared" ca="1" si="41"/>
        <v>208396.51999999996</v>
      </c>
      <c r="DC84" s="31">
        <f t="shared" ca="1" si="56"/>
        <v>472864.13000000006</v>
      </c>
      <c r="DD84" s="31">
        <f t="shared" ca="1" si="56"/>
        <v>169806.27999999994</v>
      </c>
      <c r="DE84" s="31">
        <f t="shared" ca="1" si="56"/>
        <v>97322.070000000022</v>
      </c>
      <c r="DF84" s="31">
        <f t="shared" ca="1" si="56"/>
        <v>69983.720000000016</v>
      </c>
      <c r="DG84" s="31">
        <f t="shared" ca="1" si="56"/>
        <v>97628.680000000022</v>
      </c>
      <c r="DH84" s="31">
        <f t="shared" ca="1" si="56"/>
        <v>73025.48000000004</v>
      </c>
      <c r="DI84" s="32">
        <f t="shared" ca="1" si="48"/>
        <v>13925.53</v>
      </c>
      <c r="DJ84" s="32">
        <f t="shared" ca="1" si="48"/>
        <v>26569.25</v>
      </c>
      <c r="DK84" s="32">
        <f t="shared" ca="1" si="48"/>
        <v>12895.86</v>
      </c>
      <c r="DL84" s="32">
        <f t="shared" ca="1" si="44"/>
        <v>8304.26</v>
      </c>
      <c r="DM84" s="32">
        <f t="shared" ca="1" si="44"/>
        <v>15265.54</v>
      </c>
      <c r="DN84" s="32">
        <f t="shared" ca="1" si="44"/>
        <v>10419.83</v>
      </c>
      <c r="DO84" s="32">
        <f t="shared" ca="1" si="44"/>
        <v>23643.21</v>
      </c>
      <c r="DP84" s="32">
        <f t="shared" ca="1" si="44"/>
        <v>8490.31</v>
      </c>
      <c r="DQ84" s="32">
        <f t="shared" ca="1" si="44"/>
        <v>4866.1000000000004</v>
      </c>
      <c r="DR84" s="32">
        <f t="shared" ca="1" si="44"/>
        <v>3499.19</v>
      </c>
      <c r="DS84" s="32">
        <f t="shared" ca="1" si="44"/>
        <v>4881.43</v>
      </c>
      <c r="DT84" s="32">
        <f t="shared" ca="1" si="44"/>
        <v>3651.27</v>
      </c>
      <c r="DU84" s="31">
        <f t="shared" ca="1" si="49"/>
        <v>51918.41</v>
      </c>
      <c r="DV84" s="31">
        <f t="shared" ca="1" si="49"/>
        <v>97816.77</v>
      </c>
      <c r="DW84" s="31">
        <f t="shared" ca="1" si="49"/>
        <v>46933.03</v>
      </c>
      <c r="DX84" s="31">
        <f t="shared" ca="1" si="45"/>
        <v>29834.5</v>
      </c>
      <c r="DY84" s="31">
        <f t="shared" ca="1" si="45"/>
        <v>54154.05</v>
      </c>
      <c r="DZ84" s="31">
        <f t="shared" ca="1" si="45"/>
        <v>36477.279999999999</v>
      </c>
      <c r="EA84" s="31">
        <f t="shared" ca="1" si="45"/>
        <v>81700.31</v>
      </c>
      <c r="EB84" s="31">
        <f t="shared" ca="1" si="45"/>
        <v>28942.11</v>
      </c>
      <c r="EC84" s="31">
        <f t="shared" ca="1" si="45"/>
        <v>16360.46</v>
      </c>
      <c r="ED84" s="31">
        <f t="shared" ca="1" si="45"/>
        <v>11606.52</v>
      </c>
      <c r="EE84" s="31">
        <f t="shared" ca="1" si="45"/>
        <v>15963.31</v>
      </c>
      <c r="EF84" s="31">
        <f t="shared" ca="1" si="45"/>
        <v>11775.37</v>
      </c>
      <c r="EG84" s="32">
        <f t="shared" ca="1" si="50"/>
        <v>344354.44000000006</v>
      </c>
      <c r="EH84" s="32">
        <f t="shared" ca="1" si="50"/>
        <v>655770.94999999995</v>
      </c>
      <c r="EI84" s="32">
        <f t="shared" ca="1" si="50"/>
        <v>317746.1100000001</v>
      </c>
      <c r="EJ84" s="32">
        <f t="shared" ca="1" si="46"/>
        <v>204223.92</v>
      </c>
      <c r="EK84" s="32">
        <f t="shared" ca="1" si="46"/>
        <v>374730.48</v>
      </c>
      <c r="EL84" s="32">
        <f t="shared" ca="1" si="46"/>
        <v>255293.62999999995</v>
      </c>
      <c r="EM84" s="32">
        <f t="shared" ca="1" si="46"/>
        <v>578207.65000000014</v>
      </c>
      <c r="EN84" s="32">
        <f t="shared" ca="1" si="46"/>
        <v>207238.69999999995</v>
      </c>
      <c r="EO84" s="32">
        <f t="shared" ca="1" si="46"/>
        <v>118548.63000000003</v>
      </c>
      <c r="EP84" s="32">
        <f t="shared" ca="1" si="46"/>
        <v>85089.430000000022</v>
      </c>
      <c r="EQ84" s="32">
        <f t="shared" ca="1" si="46"/>
        <v>118473.42000000001</v>
      </c>
      <c r="ER84" s="32">
        <f t="shared" ca="1" si="46"/>
        <v>88452.120000000039</v>
      </c>
    </row>
    <row r="85" spans="1:148" x14ac:dyDescent="0.25">
      <c r="A85" t="s">
        <v>458</v>
      </c>
      <c r="B85" s="1" t="s">
        <v>64</v>
      </c>
      <c r="C85" t="str">
        <f t="shared" ca="1" si="52"/>
        <v>KH2</v>
      </c>
      <c r="D85" t="str">
        <f t="shared" ca="1" si="53"/>
        <v>Keephills #2</v>
      </c>
      <c r="E85" s="51">
        <v>277554.317239</v>
      </c>
      <c r="F85" s="51">
        <v>0</v>
      </c>
      <c r="G85" s="51">
        <v>134634.10066140001</v>
      </c>
      <c r="H85" s="51">
        <v>255237.54817689999</v>
      </c>
      <c r="I85" s="51">
        <v>249226.11168999999</v>
      </c>
      <c r="J85" s="51">
        <v>261790.4877</v>
      </c>
      <c r="K85" s="51">
        <v>249790.48970999999</v>
      </c>
      <c r="L85" s="51">
        <v>240916.45127399999</v>
      </c>
      <c r="M85" s="51">
        <v>271375.94066999998</v>
      </c>
      <c r="N85" s="51">
        <v>266688.0695784</v>
      </c>
      <c r="O85" s="51">
        <v>260746.00474500001</v>
      </c>
      <c r="P85" s="51">
        <v>268575.89741400001</v>
      </c>
      <c r="Q85" s="32">
        <v>12405512.09</v>
      </c>
      <c r="R85" s="32">
        <v>0</v>
      </c>
      <c r="S85" s="32">
        <v>4343465.9800000004</v>
      </c>
      <c r="T85" s="32">
        <v>7927137.29</v>
      </c>
      <c r="U85" s="32">
        <v>14174872.109999999</v>
      </c>
      <c r="V85" s="32">
        <v>11697890.42</v>
      </c>
      <c r="W85" s="32">
        <v>30466130.120000001</v>
      </c>
      <c r="X85" s="32">
        <v>8001539.4900000002</v>
      </c>
      <c r="Y85" s="32">
        <v>6617302.29</v>
      </c>
      <c r="Z85" s="32">
        <v>7197076.2599999998</v>
      </c>
      <c r="AA85" s="32">
        <v>9884777.9800000004</v>
      </c>
      <c r="AB85" s="32">
        <v>7272659.6799999997</v>
      </c>
      <c r="AC85" s="2">
        <v>4.7300000000000004</v>
      </c>
      <c r="AD85" s="2">
        <v>4.7300000000000004</v>
      </c>
      <c r="AE85" s="2">
        <v>4.7300000000000004</v>
      </c>
      <c r="AF85" s="2">
        <v>4.7300000000000004</v>
      </c>
      <c r="AG85" s="2">
        <v>4.7300000000000004</v>
      </c>
      <c r="AH85" s="2">
        <v>5.09</v>
      </c>
      <c r="AI85" s="2">
        <v>5.09</v>
      </c>
      <c r="AJ85" s="2">
        <v>5.09</v>
      </c>
      <c r="AK85" s="2">
        <v>5.09</v>
      </c>
      <c r="AL85" s="2">
        <v>5.09</v>
      </c>
      <c r="AM85" s="2">
        <v>5.09</v>
      </c>
      <c r="AN85" s="2">
        <v>5.09</v>
      </c>
      <c r="AO85" s="33">
        <v>586780.72</v>
      </c>
      <c r="AP85" s="33">
        <v>0</v>
      </c>
      <c r="AQ85" s="33">
        <v>205445.94</v>
      </c>
      <c r="AR85" s="33">
        <v>374953.59</v>
      </c>
      <c r="AS85" s="33">
        <v>670471.44999999995</v>
      </c>
      <c r="AT85" s="33">
        <v>595422.62</v>
      </c>
      <c r="AU85" s="33">
        <v>1550726.02</v>
      </c>
      <c r="AV85" s="33">
        <v>407278.36</v>
      </c>
      <c r="AW85" s="33">
        <v>336820.69</v>
      </c>
      <c r="AX85" s="33">
        <v>366331.18</v>
      </c>
      <c r="AY85" s="33">
        <v>503135.2</v>
      </c>
      <c r="AZ85" s="33">
        <v>370178.38</v>
      </c>
      <c r="BA85" s="31">
        <f t="shared" si="38"/>
        <v>-13646.06</v>
      </c>
      <c r="BB85" s="31">
        <f t="shared" si="38"/>
        <v>0</v>
      </c>
      <c r="BC85" s="31">
        <f t="shared" si="38"/>
        <v>-4777.8100000000004</v>
      </c>
      <c r="BD85" s="31">
        <f t="shared" si="38"/>
        <v>-11890.71</v>
      </c>
      <c r="BE85" s="31">
        <f t="shared" si="38"/>
        <v>-21262.31</v>
      </c>
      <c r="BF85" s="31">
        <f t="shared" si="38"/>
        <v>-17546.84</v>
      </c>
      <c r="BG85" s="31">
        <f t="shared" si="54"/>
        <v>45699.199999999997</v>
      </c>
      <c r="BH85" s="31">
        <f t="shared" si="54"/>
        <v>12002.31</v>
      </c>
      <c r="BI85" s="31">
        <f t="shared" si="54"/>
        <v>9925.9500000000007</v>
      </c>
      <c r="BJ85" s="31">
        <f t="shared" si="54"/>
        <v>48220.41</v>
      </c>
      <c r="BK85" s="31">
        <f t="shared" si="54"/>
        <v>66228.009999999995</v>
      </c>
      <c r="BL85" s="31">
        <f t="shared" si="54"/>
        <v>48726.82</v>
      </c>
      <c r="BM85" s="6">
        <f t="shared" ca="1" si="51"/>
        <v>6.9000000000000006E-2</v>
      </c>
      <c r="BN85" s="6">
        <f t="shared" ca="1" si="51"/>
        <v>6.9000000000000006E-2</v>
      </c>
      <c r="BO85" s="6">
        <f t="shared" ca="1" si="51"/>
        <v>6.9000000000000006E-2</v>
      </c>
      <c r="BP85" s="6">
        <f t="shared" ref="BM85:CA106" ca="1" si="57">VLOOKUP($C85,LossFactorLookup,3,FALSE)</f>
        <v>6.9000000000000006E-2</v>
      </c>
      <c r="BQ85" s="6">
        <f t="shared" ca="1" si="57"/>
        <v>6.9000000000000006E-2</v>
      </c>
      <c r="BR85" s="6">
        <f t="shared" ca="1" si="57"/>
        <v>6.9000000000000006E-2</v>
      </c>
      <c r="BS85" s="6">
        <f t="shared" ca="1" si="57"/>
        <v>6.9000000000000006E-2</v>
      </c>
      <c r="BT85" s="6">
        <f t="shared" ca="1" si="57"/>
        <v>6.9000000000000006E-2</v>
      </c>
      <c r="BU85" s="6">
        <f t="shared" ca="1" si="57"/>
        <v>6.9000000000000006E-2</v>
      </c>
      <c r="BV85" s="6">
        <f t="shared" ca="1" si="57"/>
        <v>6.9000000000000006E-2</v>
      </c>
      <c r="BW85" s="6">
        <f t="shared" ca="1" si="57"/>
        <v>6.9000000000000006E-2</v>
      </c>
      <c r="BX85" s="6">
        <f t="shared" ca="1" si="57"/>
        <v>6.9000000000000006E-2</v>
      </c>
      <c r="BY85" s="31">
        <f t="shared" ca="1" si="43"/>
        <v>855980.33</v>
      </c>
      <c r="BZ85" s="31">
        <f t="shared" ca="1" si="43"/>
        <v>0</v>
      </c>
      <c r="CA85" s="31">
        <f t="shared" ca="1" si="43"/>
        <v>299699.15000000002</v>
      </c>
      <c r="CB85" s="31">
        <f t="shared" ca="1" si="43"/>
        <v>546972.47</v>
      </c>
      <c r="CC85" s="31">
        <f t="shared" ca="1" si="43"/>
        <v>978066.18</v>
      </c>
      <c r="CD85" s="31">
        <f t="shared" ca="1" si="43"/>
        <v>807154.44</v>
      </c>
      <c r="CE85" s="31">
        <f t="shared" ca="1" si="42"/>
        <v>2102162.98</v>
      </c>
      <c r="CF85" s="31">
        <f t="shared" ca="1" si="42"/>
        <v>552106.22</v>
      </c>
      <c r="CG85" s="31">
        <f t="shared" ca="1" si="42"/>
        <v>456593.86</v>
      </c>
      <c r="CH85" s="31">
        <f t="shared" ca="1" si="42"/>
        <v>496598.26</v>
      </c>
      <c r="CI85" s="31">
        <f t="shared" ca="1" si="42"/>
        <v>682049.68</v>
      </c>
      <c r="CJ85" s="31">
        <f t="shared" ca="1" si="42"/>
        <v>501813.52</v>
      </c>
      <c r="CK85" s="32">
        <f t="shared" ca="1" si="39"/>
        <v>8683.86</v>
      </c>
      <c r="CL85" s="32">
        <f t="shared" ca="1" si="39"/>
        <v>0</v>
      </c>
      <c r="CM85" s="32">
        <f t="shared" ca="1" si="39"/>
        <v>3040.43</v>
      </c>
      <c r="CN85" s="32">
        <f t="shared" ca="1" si="39"/>
        <v>5549</v>
      </c>
      <c r="CO85" s="32">
        <f t="shared" ca="1" si="39"/>
        <v>9922.41</v>
      </c>
      <c r="CP85" s="32">
        <f t="shared" ca="1" si="39"/>
        <v>8188.52</v>
      </c>
      <c r="CQ85" s="32">
        <f t="shared" ca="1" si="55"/>
        <v>21326.29</v>
      </c>
      <c r="CR85" s="32">
        <f t="shared" ca="1" si="55"/>
        <v>5601.08</v>
      </c>
      <c r="CS85" s="32">
        <f t="shared" ca="1" si="55"/>
        <v>4632.1099999999997</v>
      </c>
      <c r="CT85" s="32">
        <f t="shared" ca="1" si="55"/>
        <v>5037.95</v>
      </c>
      <c r="CU85" s="32">
        <f t="shared" ca="1" si="55"/>
        <v>6919.34</v>
      </c>
      <c r="CV85" s="32">
        <f t="shared" ca="1" si="55"/>
        <v>5090.8599999999997</v>
      </c>
      <c r="CW85" s="31">
        <f t="shared" ca="1" si="41"/>
        <v>291529.52999999997</v>
      </c>
      <c r="CX85" s="31">
        <f t="shared" ca="1" si="41"/>
        <v>0</v>
      </c>
      <c r="CY85" s="31">
        <f t="shared" ca="1" si="41"/>
        <v>102071.45000000001</v>
      </c>
      <c r="CZ85" s="31">
        <f t="shared" ca="1" si="41"/>
        <v>189458.58999999994</v>
      </c>
      <c r="DA85" s="31">
        <f t="shared" ca="1" si="41"/>
        <v>338779.45000000013</v>
      </c>
      <c r="DB85" s="31">
        <f t="shared" ca="1" si="41"/>
        <v>237467.17999999996</v>
      </c>
      <c r="DC85" s="31">
        <f t="shared" ca="1" si="56"/>
        <v>527064.05000000005</v>
      </c>
      <c r="DD85" s="31">
        <f t="shared" ca="1" si="56"/>
        <v>138426.62999999995</v>
      </c>
      <c r="DE85" s="31">
        <f t="shared" ca="1" si="56"/>
        <v>114479.32999999997</v>
      </c>
      <c r="DF85" s="31">
        <f t="shared" ca="1" si="56"/>
        <v>87084.620000000024</v>
      </c>
      <c r="DG85" s="31">
        <f t="shared" ca="1" si="56"/>
        <v>119605.81000000001</v>
      </c>
      <c r="DH85" s="31">
        <f t="shared" ca="1" si="56"/>
        <v>87999.18</v>
      </c>
      <c r="DI85" s="32">
        <f t="shared" ca="1" si="48"/>
        <v>14576.48</v>
      </c>
      <c r="DJ85" s="32">
        <f t="shared" ca="1" si="48"/>
        <v>0</v>
      </c>
      <c r="DK85" s="32">
        <f t="shared" ca="1" si="48"/>
        <v>5103.57</v>
      </c>
      <c r="DL85" s="32">
        <f t="shared" ca="1" si="44"/>
        <v>9472.93</v>
      </c>
      <c r="DM85" s="32">
        <f t="shared" ca="1" si="44"/>
        <v>16938.97</v>
      </c>
      <c r="DN85" s="32">
        <f t="shared" ca="1" si="44"/>
        <v>11873.36</v>
      </c>
      <c r="DO85" s="32">
        <f t="shared" ca="1" si="44"/>
        <v>26353.200000000001</v>
      </c>
      <c r="DP85" s="32">
        <f t="shared" ca="1" si="44"/>
        <v>6921.33</v>
      </c>
      <c r="DQ85" s="32">
        <f t="shared" ca="1" si="44"/>
        <v>5723.97</v>
      </c>
      <c r="DR85" s="32">
        <f t="shared" ca="1" si="44"/>
        <v>4354.2299999999996</v>
      </c>
      <c r="DS85" s="32">
        <f t="shared" ca="1" si="44"/>
        <v>5980.29</v>
      </c>
      <c r="DT85" s="32">
        <f t="shared" ca="1" si="44"/>
        <v>4399.96</v>
      </c>
      <c r="DU85" s="31">
        <f t="shared" ca="1" si="49"/>
        <v>54345.35</v>
      </c>
      <c r="DV85" s="31">
        <f t="shared" ca="1" si="49"/>
        <v>0</v>
      </c>
      <c r="DW85" s="31">
        <f t="shared" ca="1" si="49"/>
        <v>18573.88</v>
      </c>
      <c r="DX85" s="31">
        <f t="shared" ca="1" si="45"/>
        <v>34033.15</v>
      </c>
      <c r="DY85" s="31">
        <f t="shared" ca="1" si="45"/>
        <v>60090.48</v>
      </c>
      <c r="DZ85" s="31">
        <f t="shared" ca="1" si="45"/>
        <v>41565.74</v>
      </c>
      <c r="EA85" s="31">
        <f t="shared" ca="1" si="45"/>
        <v>91064.84</v>
      </c>
      <c r="EB85" s="31">
        <f t="shared" ca="1" si="45"/>
        <v>23593.7</v>
      </c>
      <c r="EC85" s="31">
        <f t="shared" ca="1" si="45"/>
        <v>19244.7</v>
      </c>
      <c r="ED85" s="31">
        <f t="shared" ca="1" si="45"/>
        <v>14442.64</v>
      </c>
      <c r="EE85" s="31">
        <f t="shared" ca="1" si="45"/>
        <v>19556.8</v>
      </c>
      <c r="EF85" s="31">
        <f t="shared" ca="1" si="45"/>
        <v>14189.88</v>
      </c>
      <c r="EG85" s="32">
        <f t="shared" ca="1" si="50"/>
        <v>360451.35999999993</v>
      </c>
      <c r="EH85" s="32">
        <f t="shared" ca="1" si="50"/>
        <v>0</v>
      </c>
      <c r="EI85" s="32">
        <f t="shared" ca="1" si="50"/>
        <v>125748.90000000002</v>
      </c>
      <c r="EJ85" s="32">
        <f t="shared" ca="1" si="46"/>
        <v>232964.66999999993</v>
      </c>
      <c r="EK85" s="32">
        <f t="shared" ca="1" si="46"/>
        <v>415808.90000000014</v>
      </c>
      <c r="EL85" s="32">
        <f t="shared" ca="1" si="46"/>
        <v>290906.27999999997</v>
      </c>
      <c r="EM85" s="32">
        <f t="shared" ca="1" si="46"/>
        <v>644482.09</v>
      </c>
      <c r="EN85" s="32">
        <f t="shared" ca="1" si="46"/>
        <v>168941.65999999995</v>
      </c>
      <c r="EO85" s="32">
        <f t="shared" ca="1" si="46"/>
        <v>139447.99999999997</v>
      </c>
      <c r="EP85" s="32">
        <f t="shared" ca="1" si="46"/>
        <v>105881.49000000002</v>
      </c>
      <c r="EQ85" s="32">
        <f t="shared" ca="1" si="46"/>
        <v>145142.9</v>
      </c>
      <c r="ER85" s="32">
        <f t="shared" ca="1" si="46"/>
        <v>106589.02</v>
      </c>
    </row>
    <row r="86" spans="1:148" x14ac:dyDescent="0.25">
      <c r="A86" t="s">
        <v>489</v>
      </c>
      <c r="B86" s="1" t="s">
        <v>121</v>
      </c>
      <c r="C86" t="str">
        <f t="shared" ca="1" si="52"/>
        <v>KH3</v>
      </c>
      <c r="D86" t="str">
        <f t="shared" ca="1" si="53"/>
        <v>Keephills #3</v>
      </c>
      <c r="E86" s="51">
        <v>283084.44131000002</v>
      </c>
      <c r="F86" s="51">
        <v>261716.85840999999</v>
      </c>
      <c r="G86" s="51">
        <v>248837.70671599999</v>
      </c>
      <c r="H86" s="51">
        <v>243851.915736</v>
      </c>
      <c r="I86" s="51">
        <v>255091.83852670001</v>
      </c>
      <c r="J86" s="51">
        <v>259368.42613000001</v>
      </c>
      <c r="K86" s="51">
        <v>284282.75366079999</v>
      </c>
      <c r="L86" s="51">
        <v>322386.22641</v>
      </c>
      <c r="M86" s="51">
        <v>314310.52720999997</v>
      </c>
      <c r="N86" s="51">
        <v>320101.80083999998</v>
      </c>
      <c r="O86" s="51">
        <v>284064.02438000002</v>
      </c>
      <c r="P86" s="51">
        <v>253742.442545</v>
      </c>
      <c r="Q86" s="32">
        <v>12591614.970000001</v>
      </c>
      <c r="R86" s="32">
        <v>25220568.850000001</v>
      </c>
      <c r="S86" s="32">
        <v>10332658.48</v>
      </c>
      <c r="T86" s="32">
        <v>7431053.6699999999</v>
      </c>
      <c r="U86" s="32">
        <v>13963153.17</v>
      </c>
      <c r="V86" s="32">
        <v>10641072.74</v>
      </c>
      <c r="W86" s="32">
        <v>32492604.010000002</v>
      </c>
      <c r="X86" s="32">
        <v>14556971.35</v>
      </c>
      <c r="Y86" s="32">
        <v>7508904.8799999999</v>
      </c>
      <c r="Z86" s="32">
        <v>8614203.5999999996</v>
      </c>
      <c r="AA86" s="32">
        <v>9147032.8000000007</v>
      </c>
      <c r="AB86" s="32">
        <v>6606523.4699999997</v>
      </c>
      <c r="AC86" s="2">
        <v>4.33</v>
      </c>
      <c r="AD86" s="2">
        <v>4.33</v>
      </c>
      <c r="AE86" s="2">
        <v>4.33</v>
      </c>
      <c r="AF86" s="2">
        <v>4.33</v>
      </c>
      <c r="AG86" s="2">
        <v>4.33</v>
      </c>
      <c r="AH86" s="2">
        <v>4.33</v>
      </c>
      <c r="AI86" s="2">
        <v>4.33</v>
      </c>
      <c r="AJ86" s="2">
        <v>4.33</v>
      </c>
      <c r="AK86" s="2">
        <v>4.33</v>
      </c>
      <c r="AL86" s="2">
        <v>4.33</v>
      </c>
      <c r="AM86" s="2">
        <v>4.33</v>
      </c>
      <c r="AN86" s="2">
        <v>4.33</v>
      </c>
      <c r="AO86" s="33">
        <v>545216.93000000005</v>
      </c>
      <c r="AP86" s="33">
        <v>1092050.6299999999</v>
      </c>
      <c r="AQ86" s="33">
        <v>447404.11</v>
      </c>
      <c r="AR86" s="33">
        <v>321764.62</v>
      </c>
      <c r="AS86" s="33">
        <v>604604.53</v>
      </c>
      <c r="AT86" s="33">
        <v>460758.45</v>
      </c>
      <c r="AU86" s="33">
        <v>1406929.75</v>
      </c>
      <c r="AV86" s="33">
        <v>630316.86</v>
      </c>
      <c r="AW86" s="33">
        <v>325135.58</v>
      </c>
      <c r="AX86" s="33">
        <v>372995.02</v>
      </c>
      <c r="AY86" s="33">
        <v>396066.52</v>
      </c>
      <c r="AZ86" s="33">
        <v>286062.46999999997</v>
      </c>
      <c r="BA86" s="31">
        <f t="shared" si="38"/>
        <v>-13850.78</v>
      </c>
      <c r="BB86" s="31">
        <f t="shared" si="38"/>
        <v>-27742.63</v>
      </c>
      <c r="BC86" s="31">
        <f t="shared" si="38"/>
        <v>-11365.92</v>
      </c>
      <c r="BD86" s="31">
        <f t="shared" si="38"/>
        <v>-11146.58</v>
      </c>
      <c r="BE86" s="31">
        <f t="shared" si="38"/>
        <v>-20944.73</v>
      </c>
      <c r="BF86" s="31">
        <f t="shared" si="38"/>
        <v>-15961.61</v>
      </c>
      <c r="BG86" s="31">
        <f t="shared" si="54"/>
        <v>48738.91</v>
      </c>
      <c r="BH86" s="31">
        <f t="shared" si="54"/>
        <v>21835.46</v>
      </c>
      <c r="BI86" s="31">
        <f t="shared" si="54"/>
        <v>11263.36</v>
      </c>
      <c r="BJ86" s="31">
        <f t="shared" si="54"/>
        <v>57715.16</v>
      </c>
      <c r="BK86" s="31">
        <f t="shared" si="54"/>
        <v>61285.120000000003</v>
      </c>
      <c r="BL86" s="31">
        <f t="shared" si="54"/>
        <v>44263.71</v>
      </c>
      <c r="BM86" s="6">
        <f t="shared" ca="1" si="57"/>
        <v>5.6800000000000003E-2</v>
      </c>
      <c r="BN86" s="6">
        <f t="shared" ca="1" si="57"/>
        <v>5.6800000000000003E-2</v>
      </c>
      <c r="BO86" s="6">
        <f t="shared" ca="1" si="57"/>
        <v>5.6800000000000003E-2</v>
      </c>
      <c r="BP86" s="6">
        <f t="shared" ca="1" si="57"/>
        <v>5.6800000000000003E-2</v>
      </c>
      <c r="BQ86" s="6">
        <f t="shared" ca="1" si="57"/>
        <v>5.6800000000000003E-2</v>
      </c>
      <c r="BR86" s="6">
        <f t="shared" ca="1" si="57"/>
        <v>5.6800000000000003E-2</v>
      </c>
      <c r="BS86" s="6">
        <f t="shared" ca="1" si="57"/>
        <v>5.6800000000000003E-2</v>
      </c>
      <c r="BT86" s="6">
        <f t="shared" ca="1" si="57"/>
        <v>5.6800000000000003E-2</v>
      </c>
      <c r="BU86" s="6">
        <f t="shared" ca="1" si="57"/>
        <v>5.6800000000000003E-2</v>
      </c>
      <c r="BV86" s="6">
        <f t="shared" ca="1" si="57"/>
        <v>5.6800000000000003E-2</v>
      </c>
      <c r="BW86" s="6">
        <f t="shared" ca="1" si="57"/>
        <v>5.6800000000000003E-2</v>
      </c>
      <c r="BX86" s="6">
        <f t="shared" ca="1" si="57"/>
        <v>5.6800000000000003E-2</v>
      </c>
      <c r="BY86" s="31">
        <f t="shared" ca="1" si="43"/>
        <v>715203.73</v>
      </c>
      <c r="BZ86" s="31">
        <f t="shared" ca="1" si="43"/>
        <v>1432528.31</v>
      </c>
      <c r="CA86" s="31">
        <f t="shared" ca="1" si="43"/>
        <v>586895</v>
      </c>
      <c r="CB86" s="31">
        <f t="shared" ca="1" si="43"/>
        <v>422083.85</v>
      </c>
      <c r="CC86" s="31">
        <f t="shared" ca="1" si="43"/>
        <v>793107.1</v>
      </c>
      <c r="CD86" s="31">
        <f t="shared" ca="1" si="43"/>
        <v>604412.93000000005</v>
      </c>
      <c r="CE86" s="31">
        <f t="shared" ca="1" si="43"/>
        <v>1845579.91</v>
      </c>
      <c r="CF86" s="31">
        <f t="shared" ca="1" si="43"/>
        <v>826835.97</v>
      </c>
      <c r="CG86" s="31">
        <f t="shared" ca="1" si="43"/>
        <v>426505.8</v>
      </c>
      <c r="CH86" s="31">
        <f t="shared" ca="1" si="43"/>
        <v>489286.76</v>
      </c>
      <c r="CI86" s="31">
        <f t="shared" ca="1" si="43"/>
        <v>519551.46</v>
      </c>
      <c r="CJ86" s="31">
        <f t="shared" ca="1" si="43"/>
        <v>375250.53</v>
      </c>
      <c r="CK86" s="32">
        <f t="shared" ca="1" si="39"/>
        <v>8814.1299999999992</v>
      </c>
      <c r="CL86" s="32">
        <f t="shared" ca="1" si="39"/>
        <v>17654.400000000001</v>
      </c>
      <c r="CM86" s="32">
        <f t="shared" ca="1" si="39"/>
        <v>7232.86</v>
      </c>
      <c r="CN86" s="32">
        <f t="shared" ca="1" si="39"/>
        <v>5201.74</v>
      </c>
      <c r="CO86" s="32">
        <f t="shared" ca="1" si="39"/>
        <v>9774.2099999999991</v>
      </c>
      <c r="CP86" s="32">
        <f t="shared" ca="1" si="39"/>
        <v>7448.75</v>
      </c>
      <c r="CQ86" s="32">
        <f t="shared" ca="1" si="55"/>
        <v>22744.82</v>
      </c>
      <c r="CR86" s="32">
        <f t="shared" ca="1" si="55"/>
        <v>10189.879999999999</v>
      </c>
      <c r="CS86" s="32">
        <f t="shared" ca="1" si="55"/>
        <v>5256.23</v>
      </c>
      <c r="CT86" s="32">
        <f t="shared" ca="1" si="55"/>
        <v>6029.94</v>
      </c>
      <c r="CU86" s="32">
        <f t="shared" ca="1" si="55"/>
        <v>6402.92</v>
      </c>
      <c r="CV86" s="32">
        <f t="shared" ca="1" si="55"/>
        <v>4624.57</v>
      </c>
      <c r="CW86" s="31">
        <f t="shared" ca="1" si="41"/>
        <v>192651.70999999993</v>
      </c>
      <c r="CX86" s="31">
        <f t="shared" ca="1" si="41"/>
        <v>385874.71000000008</v>
      </c>
      <c r="CY86" s="31">
        <f t="shared" ca="1" si="41"/>
        <v>158089.67000000001</v>
      </c>
      <c r="CZ86" s="31">
        <f t="shared" ca="1" si="41"/>
        <v>116667.54999999997</v>
      </c>
      <c r="DA86" s="31">
        <f t="shared" ca="1" si="41"/>
        <v>219221.50999999992</v>
      </c>
      <c r="DB86" s="31">
        <f t="shared" ca="1" si="41"/>
        <v>167064.84000000003</v>
      </c>
      <c r="DC86" s="31">
        <f t="shared" ca="1" si="56"/>
        <v>412656.06999999995</v>
      </c>
      <c r="DD86" s="31">
        <f t="shared" ca="1" si="56"/>
        <v>184873.53</v>
      </c>
      <c r="DE86" s="31">
        <f t="shared" ca="1" si="56"/>
        <v>95363.089999999953</v>
      </c>
      <c r="DF86" s="31">
        <f t="shared" ca="1" si="56"/>
        <v>64606.51999999999</v>
      </c>
      <c r="DG86" s="31">
        <f t="shared" ca="1" si="56"/>
        <v>68602.739999999991</v>
      </c>
      <c r="DH86" s="31">
        <f t="shared" ca="1" si="56"/>
        <v>49548.920000000064</v>
      </c>
      <c r="DI86" s="32">
        <f t="shared" ca="1" si="48"/>
        <v>9632.59</v>
      </c>
      <c r="DJ86" s="32">
        <f t="shared" ca="1" si="48"/>
        <v>19293.740000000002</v>
      </c>
      <c r="DK86" s="32">
        <f t="shared" ca="1" si="48"/>
        <v>7904.48</v>
      </c>
      <c r="DL86" s="32">
        <f t="shared" ca="1" si="44"/>
        <v>5833.38</v>
      </c>
      <c r="DM86" s="32">
        <f t="shared" ca="1" si="44"/>
        <v>10961.08</v>
      </c>
      <c r="DN86" s="32">
        <f t="shared" ca="1" si="44"/>
        <v>8353.24</v>
      </c>
      <c r="DO86" s="32">
        <f t="shared" ca="1" si="44"/>
        <v>20632.8</v>
      </c>
      <c r="DP86" s="32">
        <f t="shared" ca="1" si="44"/>
        <v>9243.68</v>
      </c>
      <c r="DQ86" s="32">
        <f t="shared" ca="1" si="44"/>
        <v>4768.1499999999996</v>
      </c>
      <c r="DR86" s="32">
        <f t="shared" ca="1" si="44"/>
        <v>3230.33</v>
      </c>
      <c r="DS86" s="32">
        <f t="shared" ca="1" si="44"/>
        <v>3430.14</v>
      </c>
      <c r="DT86" s="32">
        <f t="shared" ca="1" si="44"/>
        <v>2477.4499999999998</v>
      </c>
      <c r="DU86" s="31">
        <f t="shared" ca="1" si="49"/>
        <v>35913.08</v>
      </c>
      <c r="DV86" s="31">
        <f t="shared" ca="1" si="49"/>
        <v>71031.41</v>
      </c>
      <c r="DW86" s="31">
        <f t="shared" ca="1" si="49"/>
        <v>28767.47</v>
      </c>
      <c r="DX86" s="31">
        <f t="shared" ca="1" si="45"/>
        <v>20957.43</v>
      </c>
      <c r="DY86" s="31">
        <f t="shared" ca="1" si="45"/>
        <v>38884.080000000002</v>
      </c>
      <c r="DZ86" s="31">
        <f t="shared" ca="1" si="45"/>
        <v>29242.67</v>
      </c>
      <c r="EA86" s="31">
        <f t="shared" ca="1" si="45"/>
        <v>71297.710000000006</v>
      </c>
      <c r="EB86" s="31">
        <f t="shared" ca="1" si="45"/>
        <v>31510.2</v>
      </c>
      <c r="EC86" s="31">
        <f t="shared" ca="1" si="45"/>
        <v>16031.14</v>
      </c>
      <c r="ED86" s="31">
        <f t="shared" ca="1" si="45"/>
        <v>10714.74</v>
      </c>
      <c r="EE86" s="31">
        <f t="shared" ca="1" si="45"/>
        <v>11217.26</v>
      </c>
      <c r="EF86" s="31">
        <f t="shared" ca="1" si="45"/>
        <v>7989.77</v>
      </c>
      <c r="EG86" s="32">
        <f t="shared" ca="1" si="50"/>
        <v>238197.37999999995</v>
      </c>
      <c r="EH86" s="32">
        <f t="shared" ca="1" si="50"/>
        <v>476199.8600000001</v>
      </c>
      <c r="EI86" s="32">
        <f t="shared" ca="1" si="50"/>
        <v>194761.62000000002</v>
      </c>
      <c r="EJ86" s="32">
        <f t="shared" ca="1" si="46"/>
        <v>143458.35999999999</v>
      </c>
      <c r="EK86" s="32">
        <f t="shared" ca="1" si="46"/>
        <v>269066.66999999993</v>
      </c>
      <c r="EL86" s="32">
        <f t="shared" ca="1" si="46"/>
        <v>204660.75</v>
      </c>
      <c r="EM86" s="32">
        <f t="shared" ca="1" si="46"/>
        <v>504586.57999999996</v>
      </c>
      <c r="EN86" s="32">
        <f t="shared" ca="1" si="46"/>
        <v>225627.41</v>
      </c>
      <c r="EO86" s="32">
        <f t="shared" ca="1" si="46"/>
        <v>116162.37999999995</v>
      </c>
      <c r="EP86" s="32">
        <f t="shared" ca="1" si="46"/>
        <v>78551.59</v>
      </c>
      <c r="EQ86" s="32">
        <f t="shared" ca="1" si="46"/>
        <v>83250.139999999985</v>
      </c>
      <c r="ER86" s="32">
        <f t="shared" ca="1" si="46"/>
        <v>60016.140000000058</v>
      </c>
    </row>
    <row r="87" spans="1:148" x14ac:dyDescent="0.25">
      <c r="A87" t="s">
        <v>490</v>
      </c>
      <c r="B87" s="1" t="s">
        <v>88</v>
      </c>
      <c r="C87" t="str">
        <f t="shared" ca="1" si="52"/>
        <v>KHW1</v>
      </c>
      <c r="D87" t="str">
        <f t="shared" ca="1" si="53"/>
        <v>Kettles Hill Wind Facility</v>
      </c>
      <c r="E87" s="51">
        <v>23799.425999999999</v>
      </c>
      <c r="F87" s="51">
        <v>12550.034</v>
      </c>
      <c r="G87" s="51">
        <v>13624.156000000001</v>
      </c>
      <c r="H87" s="51">
        <v>18825.072</v>
      </c>
      <c r="I87" s="51">
        <v>9109.7720000000008</v>
      </c>
      <c r="J87" s="51">
        <v>9662.4920000000002</v>
      </c>
      <c r="K87" s="51">
        <v>8466.5840000000007</v>
      </c>
      <c r="L87" s="51">
        <v>8316.8539999999994</v>
      </c>
      <c r="M87" s="51">
        <v>12132.819139699999</v>
      </c>
      <c r="N87" s="51">
        <v>22860.662720699998</v>
      </c>
      <c r="O87" s="51">
        <v>16376.5639593</v>
      </c>
      <c r="P87" s="51">
        <v>21751.498688</v>
      </c>
      <c r="Q87" s="32">
        <v>717679.76</v>
      </c>
      <c r="R87" s="32">
        <v>702919.36</v>
      </c>
      <c r="S87" s="32">
        <v>338177.07</v>
      </c>
      <c r="T87" s="32">
        <v>491667.93</v>
      </c>
      <c r="U87" s="32">
        <v>540514.06000000006</v>
      </c>
      <c r="V87" s="32">
        <v>243386.13</v>
      </c>
      <c r="W87" s="32">
        <v>551640.97</v>
      </c>
      <c r="X87" s="32">
        <v>247990.75</v>
      </c>
      <c r="Y87" s="32">
        <v>248725.99</v>
      </c>
      <c r="Z87" s="32">
        <v>547920.81000000006</v>
      </c>
      <c r="AA87" s="32">
        <v>438511.65</v>
      </c>
      <c r="AB87" s="32">
        <v>526191.41</v>
      </c>
      <c r="AC87" s="2">
        <v>3.28</v>
      </c>
      <c r="AD87" s="2">
        <v>3.28</v>
      </c>
      <c r="AE87" s="2">
        <v>3.28</v>
      </c>
      <c r="AF87" s="2">
        <v>3.28</v>
      </c>
      <c r="AG87" s="2">
        <v>3.28</v>
      </c>
      <c r="AH87" s="2">
        <v>3.28</v>
      </c>
      <c r="AI87" s="2">
        <v>3.28</v>
      </c>
      <c r="AJ87" s="2">
        <v>3.28</v>
      </c>
      <c r="AK87" s="2">
        <v>3.28</v>
      </c>
      <c r="AL87" s="2">
        <v>3.28</v>
      </c>
      <c r="AM87" s="2">
        <v>3.28</v>
      </c>
      <c r="AN87" s="2">
        <v>3.28</v>
      </c>
      <c r="AO87" s="33">
        <v>23539.9</v>
      </c>
      <c r="AP87" s="33">
        <v>23055.75</v>
      </c>
      <c r="AQ87" s="33">
        <v>11092.21</v>
      </c>
      <c r="AR87" s="33">
        <v>16126.71</v>
      </c>
      <c r="AS87" s="33">
        <v>17728.86</v>
      </c>
      <c r="AT87" s="33">
        <v>7983.07</v>
      </c>
      <c r="AU87" s="33">
        <v>18093.82</v>
      </c>
      <c r="AV87" s="33">
        <v>8134.1</v>
      </c>
      <c r="AW87" s="33">
        <v>8158.21</v>
      </c>
      <c r="AX87" s="33">
        <v>17971.8</v>
      </c>
      <c r="AY87" s="33">
        <v>14383.18</v>
      </c>
      <c r="AZ87" s="33">
        <v>17259.080000000002</v>
      </c>
      <c r="BA87" s="31">
        <f t="shared" si="38"/>
        <v>-789.45</v>
      </c>
      <c r="BB87" s="31">
        <f t="shared" si="38"/>
        <v>-773.21</v>
      </c>
      <c r="BC87" s="31">
        <f t="shared" si="38"/>
        <v>-371.99</v>
      </c>
      <c r="BD87" s="31">
        <f t="shared" si="38"/>
        <v>-737.5</v>
      </c>
      <c r="BE87" s="31">
        <f t="shared" si="38"/>
        <v>-810.77</v>
      </c>
      <c r="BF87" s="31">
        <f t="shared" si="38"/>
        <v>-365.08</v>
      </c>
      <c r="BG87" s="31">
        <f t="shared" si="54"/>
        <v>827.46</v>
      </c>
      <c r="BH87" s="31">
        <f t="shared" si="54"/>
        <v>371.99</v>
      </c>
      <c r="BI87" s="31">
        <f t="shared" si="54"/>
        <v>373.09</v>
      </c>
      <c r="BJ87" s="31">
        <f t="shared" si="54"/>
        <v>3671.07</v>
      </c>
      <c r="BK87" s="31">
        <f t="shared" si="54"/>
        <v>2938.03</v>
      </c>
      <c r="BL87" s="31">
        <f t="shared" si="54"/>
        <v>3525.48</v>
      </c>
      <c r="BM87" s="6">
        <f t="shared" ca="1" si="57"/>
        <v>2.75E-2</v>
      </c>
      <c r="BN87" s="6">
        <f t="shared" ca="1" si="57"/>
        <v>2.75E-2</v>
      </c>
      <c r="BO87" s="6">
        <f t="shared" ca="1" si="57"/>
        <v>2.75E-2</v>
      </c>
      <c r="BP87" s="6">
        <f t="shared" ca="1" si="57"/>
        <v>2.75E-2</v>
      </c>
      <c r="BQ87" s="6">
        <f t="shared" ca="1" si="57"/>
        <v>2.75E-2</v>
      </c>
      <c r="BR87" s="6">
        <f t="shared" ca="1" si="57"/>
        <v>2.75E-2</v>
      </c>
      <c r="BS87" s="6">
        <f t="shared" ca="1" si="57"/>
        <v>2.75E-2</v>
      </c>
      <c r="BT87" s="6">
        <f t="shared" ca="1" si="57"/>
        <v>2.75E-2</v>
      </c>
      <c r="BU87" s="6">
        <f t="shared" ca="1" si="57"/>
        <v>2.75E-2</v>
      </c>
      <c r="BV87" s="6">
        <f t="shared" ca="1" si="57"/>
        <v>2.75E-2</v>
      </c>
      <c r="BW87" s="6">
        <f t="shared" ca="1" si="57"/>
        <v>2.75E-2</v>
      </c>
      <c r="BX87" s="6">
        <f t="shared" ca="1" si="57"/>
        <v>2.75E-2</v>
      </c>
      <c r="BY87" s="31">
        <f t="shared" ca="1" si="43"/>
        <v>19736.189999999999</v>
      </c>
      <c r="BZ87" s="31">
        <f t="shared" ca="1" si="43"/>
        <v>19330.28</v>
      </c>
      <c r="CA87" s="31">
        <f t="shared" ca="1" si="43"/>
        <v>9299.8700000000008</v>
      </c>
      <c r="CB87" s="31">
        <f t="shared" ca="1" si="43"/>
        <v>13520.87</v>
      </c>
      <c r="CC87" s="31">
        <f t="shared" ca="1" si="43"/>
        <v>14864.14</v>
      </c>
      <c r="CD87" s="31">
        <f t="shared" ca="1" si="43"/>
        <v>6693.12</v>
      </c>
      <c r="CE87" s="31">
        <f t="shared" ca="1" si="43"/>
        <v>15170.13</v>
      </c>
      <c r="CF87" s="31">
        <f t="shared" ca="1" si="43"/>
        <v>6819.75</v>
      </c>
      <c r="CG87" s="31">
        <f t="shared" ca="1" si="43"/>
        <v>6839.96</v>
      </c>
      <c r="CH87" s="31">
        <f t="shared" ca="1" si="43"/>
        <v>15067.82</v>
      </c>
      <c r="CI87" s="31">
        <f t="shared" ca="1" si="43"/>
        <v>12059.07</v>
      </c>
      <c r="CJ87" s="31">
        <f t="shared" ca="1" si="43"/>
        <v>14470.26</v>
      </c>
      <c r="CK87" s="32">
        <f t="shared" ca="1" si="39"/>
        <v>502.38</v>
      </c>
      <c r="CL87" s="32">
        <f t="shared" ca="1" si="39"/>
        <v>492.04</v>
      </c>
      <c r="CM87" s="32">
        <f t="shared" ca="1" si="39"/>
        <v>236.72</v>
      </c>
      <c r="CN87" s="32">
        <f t="shared" ca="1" si="39"/>
        <v>344.17</v>
      </c>
      <c r="CO87" s="32">
        <f t="shared" ca="1" si="39"/>
        <v>378.36</v>
      </c>
      <c r="CP87" s="32">
        <f t="shared" ca="1" si="39"/>
        <v>170.37</v>
      </c>
      <c r="CQ87" s="32">
        <f t="shared" ca="1" si="55"/>
        <v>386.15</v>
      </c>
      <c r="CR87" s="32">
        <f t="shared" ca="1" si="55"/>
        <v>173.59</v>
      </c>
      <c r="CS87" s="32">
        <f t="shared" ca="1" si="55"/>
        <v>174.11</v>
      </c>
      <c r="CT87" s="32">
        <f t="shared" ca="1" si="55"/>
        <v>383.54</v>
      </c>
      <c r="CU87" s="32">
        <f t="shared" ca="1" si="55"/>
        <v>306.95999999999998</v>
      </c>
      <c r="CV87" s="32">
        <f t="shared" ca="1" si="55"/>
        <v>368.33</v>
      </c>
      <c r="CW87" s="31">
        <f t="shared" ca="1" si="41"/>
        <v>-2511.8800000000019</v>
      </c>
      <c r="CX87" s="31">
        <f t="shared" ca="1" si="41"/>
        <v>-2460.2200000000003</v>
      </c>
      <c r="CY87" s="31">
        <f t="shared" ca="1" si="41"/>
        <v>-1183.629999999999</v>
      </c>
      <c r="CZ87" s="31">
        <f t="shared" ca="1" si="41"/>
        <v>-1524.1699999999983</v>
      </c>
      <c r="DA87" s="31">
        <f t="shared" ca="1" si="41"/>
        <v>-1675.5900000000006</v>
      </c>
      <c r="DB87" s="31">
        <f t="shared" ca="1" si="41"/>
        <v>-754.5</v>
      </c>
      <c r="DC87" s="31">
        <f t="shared" ca="1" si="56"/>
        <v>-3365.0000000000009</v>
      </c>
      <c r="DD87" s="31">
        <f t="shared" ca="1" si="56"/>
        <v>-1512.7500000000002</v>
      </c>
      <c r="DE87" s="31">
        <f t="shared" ca="1" si="56"/>
        <v>-1517.2300000000002</v>
      </c>
      <c r="DF87" s="31">
        <f t="shared" ca="1" si="56"/>
        <v>-6191.5099999999984</v>
      </c>
      <c r="DG87" s="31">
        <f t="shared" ca="1" si="56"/>
        <v>-4955.1800000000021</v>
      </c>
      <c r="DH87" s="31">
        <f t="shared" ca="1" si="56"/>
        <v>-5945.9700000000012</v>
      </c>
      <c r="DI87" s="32">
        <f t="shared" ca="1" si="48"/>
        <v>-125.59</v>
      </c>
      <c r="DJ87" s="32">
        <f t="shared" ca="1" si="48"/>
        <v>-123.01</v>
      </c>
      <c r="DK87" s="32">
        <f t="shared" ca="1" si="48"/>
        <v>-59.18</v>
      </c>
      <c r="DL87" s="32">
        <f t="shared" ca="1" si="44"/>
        <v>-76.209999999999994</v>
      </c>
      <c r="DM87" s="32">
        <f t="shared" ca="1" si="44"/>
        <v>-83.78</v>
      </c>
      <c r="DN87" s="32">
        <f t="shared" ca="1" si="44"/>
        <v>-37.729999999999997</v>
      </c>
      <c r="DO87" s="32">
        <f t="shared" ca="1" si="44"/>
        <v>-168.25</v>
      </c>
      <c r="DP87" s="32">
        <f t="shared" ca="1" si="44"/>
        <v>-75.64</v>
      </c>
      <c r="DQ87" s="32">
        <f t="shared" ca="1" si="44"/>
        <v>-75.86</v>
      </c>
      <c r="DR87" s="32">
        <f t="shared" ca="1" si="44"/>
        <v>-309.58</v>
      </c>
      <c r="DS87" s="32">
        <f t="shared" ca="1" si="44"/>
        <v>-247.76</v>
      </c>
      <c r="DT87" s="32">
        <f t="shared" ca="1" si="44"/>
        <v>-297.3</v>
      </c>
      <c r="DU87" s="31">
        <f t="shared" ca="1" si="49"/>
        <v>-468.25</v>
      </c>
      <c r="DV87" s="31">
        <f t="shared" ca="1" si="49"/>
        <v>-452.87</v>
      </c>
      <c r="DW87" s="31">
        <f t="shared" ca="1" si="49"/>
        <v>-215.38</v>
      </c>
      <c r="DX87" s="31">
        <f t="shared" ca="1" si="45"/>
        <v>-273.79000000000002</v>
      </c>
      <c r="DY87" s="31">
        <f t="shared" ca="1" si="45"/>
        <v>-297.20999999999998</v>
      </c>
      <c r="DZ87" s="31">
        <f t="shared" ca="1" si="45"/>
        <v>-132.07</v>
      </c>
      <c r="EA87" s="31">
        <f t="shared" ca="1" si="45"/>
        <v>-581.4</v>
      </c>
      <c r="EB87" s="31">
        <f t="shared" ca="1" si="45"/>
        <v>-257.83999999999997</v>
      </c>
      <c r="EC87" s="31">
        <f t="shared" ca="1" si="45"/>
        <v>-255.06</v>
      </c>
      <c r="ED87" s="31">
        <f t="shared" ca="1" si="45"/>
        <v>-1026.8399999999999</v>
      </c>
      <c r="EE87" s="31">
        <f t="shared" ca="1" si="45"/>
        <v>-810.22</v>
      </c>
      <c r="EF87" s="31">
        <f t="shared" ca="1" si="45"/>
        <v>-958.79</v>
      </c>
      <c r="EG87" s="32">
        <f t="shared" ca="1" si="50"/>
        <v>-3105.7200000000021</v>
      </c>
      <c r="EH87" s="32">
        <f t="shared" ca="1" si="50"/>
        <v>-3036.1000000000004</v>
      </c>
      <c r="EI87" s="32">
        <f t="shared" ca="1" si="50"/>
        <v>-1458.1899999999991</v>
      </c>
      <c r="EJ87" s="32">
        <f t="shared" ca="1" si="46"/>
        <v>-1874.1699999999983</v>
      </c>
      <c r="EK87" s="32">
        <f t="shared" ca="1" si="46"/>
        <v>-2056.5800000000004</v>
      </c>
      <c r="EL87" s="32">
        <f t="shared" ca="1" si="46"/>
        <v>-924.3</v>
      </c>
      <c r="EM87" s="32">
        <f t="shared" ca="1" si="46"/>
        <v>-4114.6500000000005</v>
      </c>
      <c r="EN87" s="32">
        <f t="shared" ca="1" si="46"/>
        <v>-1846.2300000000002</v>
      </c>
      <c r="EO87" s="32">
        <f t="shared" ca="1" si="46"/>
        <v>-1848.15</v>
      </c>
      <c r="EP87" s="32">
        <f t="shared" ca="1" si="46"/>
        <v>-7527.9299999999985</v>
      </c>
      <c r="EQ87" s="32">
        <f t="shared" ca="1" si="46"/>
        <v>-6013.1600000000026</v>
      </c>
      <c r="ER87" s="32">
        <f t="shared" ca="1" si="46"/>
        <v>-7202.0600000000013</v>
      </c>
    </row>
    <row r="88" spans="1:148" x14ac:dyDescent="0.25">
      <c r="A88" t="s">
        <v>491</v>
      </c>
      <c r="B88" s="1" t="s">
        <v>90</v>
      </c>
      <c r="C88" t="str">
        <f t="shared" ca="1" si="52"/>
        <v>SPCIMP</v>
      </c>
      <c r="D88" t="str">
        <f t="shared" ca="1" si="53"/>
        <v>Alberta-Saskatchewan Intertie - Import</v>
      </c>
      <c r="E88" s="51">
        <v>1404</v>
      </c>
      <c r="F88" s="51">
        <v>973</v>
      </c>
      <c r="G88" s="51">
        <v>1049</v>
      </c>
      <c r="H88" s="51">
        <v>2735</v>
      </c>
      <c r="I88" s="51">
        <v>9945</v>
      </c>
      <c r="Q88" s="32">
        <v>64285.75</v>
      </c>
      <c r="R88" s="32">
        <v>79718.58</v>
      </c>
      <c r="S88" s="32">
        <v>30315.67</v>
      </c>
      <c r="T88" s="32">
        <v>82092.639999999999</v>
      </c>
      <c r="U88" s="32">
        <v>314828.21999999997</v>
      </c>
      <c r="V88" s="32"/>
      <c r="W88" s="32"/>
      <c r="X88" s="32"/>
      <c r="Y88" s="32"/>
      <c r="Z88" s="32"/>
      <c r="AA88" s="32"/>
      <c r="AB88" s="32"/>
      <c r="AC88" s="2">
        <v>5.43</v>
      </c>
      <c r="AD88" s="2">
        <v>5.43</v>
      </c>
      <c r="AE88" s="2">
        <v>5.43</v>
      </c>
      <c r="AF88" s="2">
        <v>5.43</v>
      </c>
      <c r="AG88" s="2">
        <v>5.43</v>
      </c>
      <c r="AO88" s="33">
        <v>3490.72</v>
      </c>
      <c r="AP88" s="33">
        <v>4328.72</v>
      </c>
      <c r="AQ88" s="33">
        <v>1646.14</v>
      </c>
      <c r="AR88" s="33">
        <v>4457.63</v>
      </c>
      <c r="AS88" s="33">
        <v>17095.169999999998</v>
      </c>
      <c r="AT88" s="33"/>
      <c r="AU88" s="33"/>
      <c r="AV88" s="33"/>
      <c r="AW88" s="33"/>
      <c r="AX88" s="33"/>
      <c r="AY88" s="33"/>
      <c r="AZ88" s="33"/>
      <c r="BA88" s="31">
        <f t="shared" si="38"/>
        <v>-70.709999999999994</v>
      </c>
      <c r="BB88" s="31">
        <f t="shared" si="38"/>
        <v>-87.69</v>
      </c>
      <c r="BC88" s="31">
        <f t="shared" si="38"/>
        <v>-33.35</v>
      </c>
      <c r="BD88" s="31">
        <f t="shared" si="38"/>
        <v>-123.14</v>
      </c>
      <c r="BE88" s="31">
        <f t="shared" si="38"/>
        <v>-472.24</v>
      </c>
      <c r="BF88" s="31">
        <f t="shared" si="38"/>
        <v>0</v>
      </c>
      <c r="BG88" s="31">
        <f t="shared" si="54"/>
        <v>0</v>
      </c>
      <c r="BH88" s="31">
        <f t="shared" si="54"/>
        <v>0</v>
      </c>
      <c r="BI88" s="31">
        <f t="shared" si="54"/>
        <v>0</v>
      </c>
      <c r="BJ88" s="31">
        <f t="shared" si="54"/>
        <v>0</v>
      </c>
      <c r="BK88" s="31">
        <f t="shared" si="54"/>
        <v>0</v>
      </c>
      <c r="BL88" s="31">
        <f t="shared" si="54"/>
        <v>0</v>
      </c>
      <c r="BM88" s="6">
        <f t="shared" ca="1" si="57"/>
        <v>3.3700000000000001E-2</v>
      </c>
      <c r="BN88" s="6">
        <f t="shared" ca="1" si="57"/>
        <v>3.3700000000000001E-2</v>
      </c>
      <c r="BO88" s="6">
        <f t="shared" ca="1" si="57"/>
        <v>3.3700000000000001E-2</v>
      </c>
      <c r="BP88" s="6">
        <f t="shared" ca="1" si="57"/>
        <v>3.3700000000000001E-2</v>
      </c>
      <c r="BQ88" s="6">
        <f t="shared" ca="1" si="57"/>
        <v>3.3700000000000001E-2</v>
      </c>
      <c r="BR88" s="6">
        <f t="shared" ca="1" si="57"/>
        <v>3.3700000000000001E-2</v>
      </c>
      <c r="BS88" s="6">
        <f t="shared" ca="1" si="57"/>
        <v>3.3700000000000001E-2</v>
      </c>
      <c r="BT88" s="6">
        <f t="shared" ca="1" si="57"/>
        <v>3.3700000000000001E-2</v>
      </c>
      <c r="BU88" s="6">
        <f t="shared" ca="1" si="57"/>
        <v>3.3700000000000001E-2</v>
      </c>
      <c r="BV88" s="6">
        <f t="shared" ca="1" si="57"/>
        <v>3.3700000000000001E-2</v>
      </c>
      <c r="BW88" s="6">
        <f t="shared" ca="1" si="57"/>
        <v>3.3700000000000001E-2</v>
      </c>
      <c r="BX88" s="6">
        <f t="shared" ca="1" si="57"/>
        <v>3.3700000000000001E-2</v>
      </c>
      <c r="BY88" s="31">
        <f t="shared" ca="1" si="43"/>
        <v>2166.4299999999998</v>
      </c>
      <c r="BZ88" s="31">
        <f t="shared" ca="1" si="43"/>
        <v>2686.52</v>
      </c>
      <c r="CA88" s="31">
        <f t="shared" ca="1" si="43"/>
        <v>1021.64</v>
      </c>
      <c r="CB88" s="31">
        <f t="shared" ca="1" si="43"/>
        <v>2766.52</v>
      </c>
      <c r="CC88" s="31">
        <f t="shared" ca="1" si="43"/>
        <v>10609.71</v>
      </c>
      <c r="CD88" s="31">
        <f t="shared" ca="1" si="43"/>
        <v>0</v>
      </c>
      <c r="CE88" s="31">
        <f t="shared" ca="1" si="43"/>
        <v>0</v>
      </c>
      <c r="CF88" s="31">
        <f t="shared" ca="1" si="43"/>
        <v>0</v>
      </c>
      <c r="CG88" s="31">
        <f t="shared" ca="1" si="43"/>
        <v>0</v>
      </c>
      <c r="CH88" s="31">
        <f t="shared" ca="1" si="43"/>
        <v>0</v>
      </c>
      <c r="CI88" s="31">
        <f t="shared" ca="1" si="43"/>
        <v>0</v>
      </c>
      <c r="CJ88" s="31">
        <f t="shared" ca="1" si="43"/>
        <v>0</v>
      </c>
      <c r="CK88" s="32">
        <f t="shared" ca="1" si="39"/>
        <v>45</v>
      </c>
      <c r="CL88" s="32">
        <f t="shared" ca="1" si="39"/>
        <v>55.8</v>
      </c>
      <c r="CM88" s="32">
        <f t="shared" ca="1" si="39"/>
        <v>21.22</v>
      </c>
      <c r="CN88" s="32">
        <f t="shared" ca="1" si="39"/>
        <v>57.46</v>
      </c>
      <c r="CO88" s="32">
        <f t="shared" ca="1" si="39"/>
        <v>220.38</v>
      </c>
      <c r="CP88" s="32">
        <f t="shared" ca="1" si="39"/>
        <v>0</v>
      </c>
      <c r="CQ88" s="32">
        <f t="shared" ca="1" si="55"/>
        <v>0</v>
      </c>
      <c r="CR88" s="32">
        <f t="shared" ca="1" si="55"/>
        <v>0</v>
      </c>
      <c r="CS88" s="32">
        <f t="shared" ca="1" si="55"/>
        <v>0</v>
      </c>
      <c r="CT88" s="32">
        <f t="shared" ca="1" si="55"/>
        <v>0</v>
      </c>
      <c r="CU88" s="32">
        <f t="shared" ca="1" si="55"/>
        <v>0</v>
      </c>
      <c r="CV88" s="32">
        <f t="shared" ca="1" si="55"/>
        <v>0</v>
      </c>
      <c r="CW88" s="31">
        <f t="shared" ca="1" si="41"/>
        <v>-1208.58</v>
      </c>
      <c r="CX88" s="31">
        <f t="shared" ca="1" si="41"/>
        <v>-1498.71</v>
      </c>
      <c r="CY88" s="31">
        <f t="shared" ca="1" si="41"/>
        <v>-569.93000000000018</v>
      </c>
      <c r="CZ88" s="31">
        <f t="shared" ca="1" si="41"/>
        <v>-1510.51</v>
      </c>
      <c r="DA88" s="31">
        <f t="shared" ca="1" si="41"/>
        <v>-5792.84</v>
      </c>
      <c r="DB88" s="31">
        <f t="shared" ca="1" si="41"/>
        <v>0</v>
      </c>
      <c r="DC88" s="31">
        <f t="shared" ca="1" si="56"/>
        <v>0</v>
      </c>
      <c r="DD88" s="31">
        <f t="shared" ca="1" si="56"/>
        <v>0</v>
      </c>
      <c r="DE88" s="31">
        <f t="shared" ca="1" si="56"/>
        <v>0</v>
      </c>
      <c r="DF88" s="31">
        <f t="shared" ca="1" si="56"/>
        <v>0</v>
      </c>
      <c r="DG88" s="31">
        <f t="shared" ca="1" si="56"/>
        <v>0</v>
      </c>
      <c r="DH88" s="31">
        <f t="shared" ca="1" si="56"/>
        <v>0</v>
      </c>
      <c r="DI88" s="32">
        <f t="shared" ca="1" si="48"/>
        <v>-60.43</v>
      </c>
      <c r="DJ88" s="32">
        <f t="shared" ca="1" si="48"/>
        <v>-74.94</v>
      </c>
      <c r="DK88" s="32">
        <f t="shared" ca="1" si="48"/>
        <v>-28.5</v>
      </c>
      <c r="DL88" s="32">
        <f t="shared" ca="1" si="44"/>
        <v>-75.53</v>
      </c>
      <c r="DM88" s="32">
        <f t="shared" ca="1" si="44"/>
        <v>-289.64</v>
      </c>
      <c r="DN88" s="32">
        <f t="shared" ca="1" si="44"/>
        <v>0</v>
      </c>
      <c r="DO88" s="32">
        <f t="shared" ca="1" si="44"/>
        <v>0</v>
      </c>
      <c r="DP88" s="32">
        <f t="shared" ca="1" si="44"/>
        <v>0</v>
      </c>
      <c r="DQ88" s="32">
        <f t="shared" ca="1" si="44"/>
        <v>0</v>
      </c>
      <c r="DR88" s="32">
        <f t="shared" ca="1" si="44"/>
        <v>0</v>
      </c>
      <c r="DS88" s="32">
        <f t="shared" ca="1" si="44"/>
        <v>0</v>
      </c>
      <c r="DT88" s="32">
        <f t="shared" ca="1" si="44"/>
        <v>0</v>
      </c>
      <c r="DU88" s="31">
        <f t="shared" ca="1" si="49"/>
        <v>-225.3</v>
      </c>
      <c r="DV88" s="31">
        <f t="shared" ca="1" si="49"/>
        <v>-275.88</v>
      </c>
      <c r="DW88" s="31">
        <f t="shared" ca="1" si="49"/>
        <v>-103.71</v>
      </c>
      <c r="DX88" s="31">
        <f t="shared" ca="1" si="45"/>
        <v>-271.33999999999997</v>
      </c>
      <c r="DY88" s="31">
        <f t="shared" ca="1" si="45"/>
        <v>-1027.5</v>
      </c>
      <c r="DZ88" s="31">
        <f t="shared" ca="1" si="45"/>
        <v>0</v>
      </c>
      <c r="EA88" s="31">
        <f t="shared" ca="1" si="45"/>
        <v>0</v>
      </c>
      <c r="EB88" s="31">
        <f t="shared" ca="1" si="45"/>
        <v>0</v>
      </c>
      <c r="EC88" s="31">
        <f t="shared" ca="1" si="45"/>
        <v>0</v>
      </c>
      <c r="ED88" s="31">
        <f t="shared" ca="1" si="45"/>
        <v>0</v>
      </c>
      <c r="EE88" s="31">
        <f t="shared" ca="1" si="45"/>
        <v>0</v>
      </c>
      <c r="EF88" s="31">
        <f t="shared" ca="1" si="45"/>
        <v>0</v>
      </c>
      <c r="EG88" s="32">
        <f t="shared" ca="1" si="50"/>
        <v>-1494.31</v>
      </c>
      <c r="EH88" s="32">
        <f t="shared" ca="1" si="50"/>
        <v>-1849.5300000000002</v>
      </c>
      <c r="EI88" s="32">
        <f t="shared" ca="1" si="50"/>
        <v>-702.14000000000021</v>
      </c>
      <c r="EJ88" s="32">
        <f t="shared" ca="1" si="46"/>
        <v>-1857.3799999999999</v>
      </c>
      <c r="EK88" s="32">
        <f t="shared" ca="1" si="46"/>
        <v>-7109.9800000000005</v>
      </c>
      <c r="EL88" s="32">
        <f t="shared" ca="1" si="46"/>
        <v>0</v>
      </c>
      <c r="EM88" s="32">
        <f t="shared" ca="1" si="46"/>
        <v>0</v>
      </c>
      <c r="EN88" s="32">
        <f t="shared" ca="1" si="46"/>
        <v>0</v>
      </c>
      <c r="EO88" s="32">
        <f t="shared" ca="1" si="46"/>
        <v>0</v>
      </c>
      <c r="EP88" s="32">
        <f t="shared" ca="1" si="46"/>
        <v>0</v>
      </c>
      <c r="EQ88" s="32">
        <f t="shared" ca="1" si="46"/>
        <v>0</v>
      </c>
      <c r="ER88" s="32">
        <f t="shared" ca="1" si="46"/>
        <v>0</v>
      </c>
    </row>
    <row r="89" spans="1:148" x14ac:dyDescent="0.25">
      <c r="A89" t="s">
        <v>492</v>
      </c>
      <c r="B89" s="1" t="s">
        <v>91</v>
      </c>
      <c r="C89" t="str">
        <f t="shared" ca="1" si="52"/>
        <v>MEG1</v>
      </c>
      <c r="D89" t="str">
        <f t="shared" ca="1" si="53"/>
        <v>MEG Christina Lake Industrial System</v>
      </c>
      <c r="E89" s="51">
        <v>111451.16559999999</v>
      </c>
      <c r="F89" s="51">
        <v>102127.0564</v>
      </c>
      <c r="G89" s="51">
        <v>107560.0557</v>
      </c>
      <c r="H89" s="51">
        <v>93288.778000000006</v>
      </c>
      <c r="I89" s="51">
        <v>93073.974000000002</v>
      </c>
      <c r="J89" s="51">
        <v>55827.129800000002</v>
      </c>
      <c r="K89" s="51">
        <v>90280.608099999998</v>
      </c>
      <c r="L89" s="51">
        <v>85175.828200000004</v>
      </c>
      <c r="M89" s="51">
        <v>92682.513300000006</v>
      </c>
      <c r="N89" s="51">
        <v>98588.197700000004</v>
      </c>
      <c r="O89" s="51">
        <v>99173.286099999998</v>
      </c>
      <c r="P89" s="51">
        <v>103692.8216</v>
      </c>
      <c r="Q89" s="32">
        <v>5131432.87</v>
      </c>
      <c r="R89" s="32">
        <v>9985753.5800000001</v>
      </c>
      <c r="S89" s="32">
        <v>4775773.67</v>
      </c>
      <c r="T89" s="32">
        <v>2841831.68</v>
      </c>
      <c r="U89" s="32">
        <v>4962728.4400000004</v>
      </c>
      <c r="V89" s="32">
        <v>2217458.34</v>
      </c>
      <c r="W89" s="32">
        <v>10372284.050000001</v>
      </c>
      <c r="X89" s="32">
        <v>3742808.51</v>
      </c>
      <c r="Y89" s="32">
        <v>2189071.08</v>
      </c>
      <c r="Z89" s="32">
        <v>2659556.88</v>
      </c>
      <c r="AA89" s="32">
        <v>3751400.31</v>
      </c>
      <c r="AB89" s="32">
        <v>2768272.23</v>
      </c>
      <c r="AC89" s="2">
        <v>2.76</v>
      </c>
      <c r="AD89" s="2">
        <v>2.76</v>
      </c>
      <c r="AE89" s="2">
        <v>2.76</v>
      </c>
      <c r="AF89" s="2">
        <v>2.76</v>
      </c>
      <c r="AG89" s="2">
        <v>2.76</v>
      </c>
      <c r="AH89" s="2">
        <v>2.15</v>
      </c>
      <c r="AI89" s="2">
        <v>2.15</v>
      </c>
      <c r="AJ89" s="2">
        <v>2.15</v>
      </c>
      <c r="AK89" s="2">
        <v>2.15</v>
      </c>
      <c r="AL89" s="2">
        <v>2.15</v>
      </c>
      <c r="AM89" s="2">
        <v>2.15</v>
      </c>
      <c r="AN89" s="2">
        <v>2.15</v>
      </c>
      <c r="AO89" s="33">
        <v>141627.54999999999</v>
      </c>
      <c r="AP89" s="33">
        <v>275606.8</v>
      </c>
      <c r="AQ89" s="33">
        <v>131811.35</v>
      </c>
      <c r="AR89" s="33">
        <v>78434.55</v>
      </c>
      <c r="AS89" s="33">
        <v>136971.31</v>
      </c>
      <c r="AT89" s="33">
        <v>47675.35</v>
      </c>
      <c r="AU89" s="33">
        <v>223004.11</v>
      </c>
      <c r="AV89" s="33">
        <v>80470.38</v>
      </c>
      <c r="AW89" s="33">
        <v>47065.03</v>
      </c>
      <c r="AX89" s="33">
        <v>57180.47</v>
      </c>
      <c r="AY89" s="33">
        <v>80655.11</v>
      </c>
      <c r="AZ89" s="33">
        <v>59517.85</v>
      </c>
      <c r="BA89" s="31">
        <f t="shared" si="38"/>
        <v>-5644.58</v>
      </c>
      <c r="BB89" s="31">
        <f t="shared" si="38"/>
        <v>-10984.33</v>
      </c>
      <c r="BC89" s="31">
        <f t="shared" si="38"/>
        <v>-5253.35</v>
      </c>
      <c r="BD89" s="31">
        <f t="shared" si="38"/>
        <v>-4262.75</v>
      </c>
      <c r="BE89" s="31">
        <f t="shared" si="38"/>
        <v>-7444.09</v>
      </c>
      <c r="BF89" s="31">
        <f t="shared" si="38"/>
        <v>-3326.19</v>
      </c>
      <c r="BG89" s="31">
        <f t="shared" si="54"/>
        <v>15558.43</v>
      </c>
      <c r="BH89" s="31">
        <f t="shared" si="54"/>
        <v>5614.21</v>
      </c>
      <c r="BI89" s="31">
        <f t="shared" si="54"/>
        <v>3283.61</v>
      </c>
      <c r="BJ89" s="31">
        <f t="shared" si="54"/>
        <v>17819.03</v>
      </c>
      <c r="BK89" s="31">
        <f t="shared" si="54"/>
        <v>25134.38</v>
      </c>
      <c r="BL89" s="31">
        <f t="shared" si="54"/>
        <v>18547.419999999998</v>
      </c>
      <c r="BM89" s="6">
        <f t="shared" ca="1" si="57"/>
        <v>4.3400000000000001E-2</v>
      </c>
      <c r="BN89" s="6">
        <f t="shared" ca="1" si="57"/>
        <v>4.3400000000000001E-2</v>
      </c>
      <c r="BO89" s="6">
        <f t="shared" ca="1" si="57"/>
        <v>4.3400000000000001E-2</v>
      </c>
      <c r="BP89" s="6">
        <f t="shared" ca="1" si="57"/>
        <v>4.3400000000000001E-2</v>
      </c>
      <c r="BQ89" s="6">
        <f t="shared" ca="1" si="57"/>
        <v>4.3400000000000001E-2</v>
      </c>
      <c r="BR89" s="6">
        <f t="shared" ca="1" si="57"/>
        <v>4.3400000000000001E-2</v>
      </c>
      <c r="BS89" s="6">
        <f t="shared" ca="1" si="57"/>
        <v>4.3400000000000001E-2</v>
      </c>
      <c r="BT89" s="6">
        <f t="shared" ca="1" si="57"/>
        <v>4.3400000000000001E-2</v>
      </c>
      <c r="BU89" s="6">
        <f t="shared" ca="1" si="57"/>
        <v>4.3400000000000001E-2</v>
      </c>
      <c r="BV89" s="6">
        <f t="shared" ca="1" si="57"/>
        <v>4.3400000000000001E-2</v>
      </c>
      <c r="BW89" s="6">
        <f t="shared" ca="1" si="57"/>
        <v>4.3400000000000001E-2</v>
      </c>
      <c r="BX89" s="6">
        <f t="shared" ca="1" si="57"/>
        <v>4.3400000000000001E-2</v>
      </c>
      <c r="BY89" s="31">
        <f t="shared" ca="1" si="43"/>
        <v>222704.19</v>
      </c>
      <c r="BZ89" s="31">
        <f t="shared" ca="1" si="43"/>
        <v>433381.71</v>
      </c>
      <c r="CA89" s="31">
        <f t="shared" ca="1" si="43"/>
        <v>207268.58</v>
      </c>
      <c r="CB89" s="31">
        <f t="shared" ca="1" si="43"/>
        <v>123335.49</v>
      </c>
      <c r="CC89" s="31">
        <f t="shared" ca="1" si="43"/>
        <v>215382.41</v>
      </c>
      <c r="CD89" s="31">
        <f t="shared" ca="1" si="43"/>
        <v>96237.69</v>
      </c>
      <c r="CE89" s="31">
        <f t="shared" ca="1" si="43"/>
        <v>450157.13</v>
      </c>
      <c r="CF89" s="31">
        <f t="shared" ca="1" si="43"/>
        <v>162437.89000000001</v>
      </c>
      <c r="CG89" s="31">
        <f t="shared" ca="1" si="43"/>
        <v>95005.68</v>
      </c>
      <c r="CH89" s="31">
        <f t="shared" ca="1" si="43"/>
        <v>115424.77</v>
      </c>
      <c r="CI89" s="31">
        <f t="shared" ca="1" si="43"/>
        <v>162810.76999999999</v>
      </c>
      <c r="CJ89" s="31">
        <f t="shared" ca="1" si="43"/>
        <v>120143.01</v>
      </c>
      <c r="CK89" s="32">
        <f t="shared" ca="1" si="39"/>
        <v>3592</v>
      </c>
      <c r="CL89" s="32">
        <f t="shared" ca="1" si="39"/>
        <v>6990.03</v>
      </c>
      <c r="CM89" s="32">
        <f t="shared" ca="1" si="39"/>
        <v>3343.04</v>
      </c>
      <c r="CN89" s="32">
        <f t="shared" ca="1" si="39"/>
        <v>1989.28</v>
      </c>
      <c r="CO89" s="32">
        <f t="shared" ca="1" si="39"/>
        <v>3473.91</v>
      </c>
      <c r="CP89" s="32">
        <f t="shared" ca="1" si="39"/>
        <v>1552.22</v>
      </c>
      <c r="CQ89" s="32">
        <f t="shared" ca="1" si="55"/>
        <v>7260.6</v>
      </c>
      <c r="CR89" s="32">
        <f t="shared" ca="1" si="55"/>
        <v>2619.9699999999998</v>
      </c>
      <c r="CS89" s="32">
        <f t="shared" ca="1" si="55"/>
        <v>1532.35</v>
      </c>
      <c r="CT89" s="32">
        <f t="shared" ca="1" si="55"/>
        <v>1861.69</v>
      </c>
      <c r="CU89" s="32">
        <f t="shared" ca="1" si="55"/>
        <v>2625.98</v>
      </c>
      <c r="CV89" s="32">
        <f t="shared" ca="1" si="55"/>
        <v>1937.79</v>
      </c>
      <c r="CW89" s="31">
        <f t="shared" ca="1" si="41"/>
        <v>90313.220000000016</v>
      </c>
      <c r="CX89" s="31">
        <f t="shared" ca="1" si="41"/>
        <v>175749.27000000005</v>
      </c>
      <c r="CY89" s="31">
        <f t="shared" ca="1" si="41"/>
        <v>84053.62</v>
      </c>
      <c r="CZ89" s="31">
        <f t="shared" ca="1" si="41"/>
        <v>51152.97</v>
      </c>
      <c r="DA89" s="31">
        <f t="shared" ca="1" si="41"/>
        <v>89329.1</v>
      </c>
      <c r="DB89" s="31">
        <f t="shared" ca="1" si="41"/>
        <v>53440.750000000007</v>
      </c>
      <c r="DC89" s="31">
        <f t="shared" ca="1" si="56"/>
        <v>218855.19</v>
      </c>
      <c r="DD89" s="31">
        <f t="shared" ca="1" si="56"/>
        <v>78973.27</v>
      </c>
      <c r="DE89" s="31">
        <f t="shared" ca="1" si="56"/>
        <v>46189.39</v>
      </c>
      <c r="DF89" s="31">
        <f t="shared" ca="1" si="56"/>
        <v>42286.960000000006</v>
      </c>
      <c r="DG89" s="31">
        <f t="shared" ca="1" si="56"/>
        <v>59647.259999999995</v>
      </c>
      <c r="DH89" s="31">
        <f t="shared" ca="1" si="56"/>
        <v>44015.529999999992</v>
      </c>
      <c r="DI89" s="32">
        <f t="shared" ca="1" si="48"/>
        <v>4515.66</v>
      </c>
      <c r="DJ89" s="32">
        <f t="shared" ca="1" si="48"/>
        <v>8787.4599999999991</v>
      </c>
      <c r="DK89" s="32">
        <f t="shared" ca="1" si="48"/>
        <v>4202.68</v>
      </c>
      <c r="DL89" s="32">
        <f t="shared" ca="1" si="44"/>
        <v>2557.65</v>
      </c>
      <c r="DM89" s="32">
        <f t="shared" ca="1" si="44"/>
        <v>4466.46</v>
      </c>
      <c r="DN89" s="32">
        <f t="shared" ca="1" si="44"/>
        <v>2672.04</v>
      </c>
      <c r="DO89" s="32">
        <f t="shared" ca="1" si="44"/>
        <v>10942.76</v>
      </c>
      <c r="DP89" s="32">
        <f t="shared" ca="1" si="44"/>
        <v>3948.66</v>
      </c>
      <c r="DQ89" s="32">
        <f t="shared" ca="1" si="44"/>
        <v>2309.4699999999998</v>
      </c>
      <c r="DR89" s="32">
        <f t="shared" ca="1" si="44"/>
        <v>2114.35</v>
      </c>
      <c r="DS89" s="32">
        <f t="shared" ca="1" si="44"/>
        <v>2982.36</v>
      </c>
      <c r="DT89" s="32">
        <f t="shared" ca="1" si="44"/>
        <v>2200.7800000000002</v>
      </c>
      <c r="DU89" s="31">
        <f t="shared" ca="1" si="49"/>
        <v>16835.7</v>
      </c>
      <c r="DV89" s="31">
        <f t="shared" ca="1" si="49"/>
        <v>32351.74</v>
      </c>
      <c r="DW89" s="31">
        <f t="shared" ca="1" si="49"/>
        <v>15295.18</v>
      </c>
      <c r="DX89" s="31">
        <f t="shared" ca="1" si="45"/>
        <v>9188.7999999999993</v>
      </c>
      <c r="DY89" s="31">
        <f t="shared" ca="1" si="45"/>
        <v>15844.61</v>
      </c>
      <c r="DZ89" s="31">
        <f t="shared" ca="1" si="45"/>
        <v>9354.15</v>
      </c>
      <c r="EA89" s="31">
        <f t="shared" ca="1" si="45"/>
        <v>37813.269999999997</v>
      </c>
      <c r="EB89" s="31">
        <f t="shared" ca="1" si="45"/>
        <v>13460.36</v>
      </c>
      <c r="EC89" s="31">
        <f t="shared" ca="1" si="45"/>
        <v>7764.73</v>
      </c>
      <c r="ED89" s="31">
        <f t="shared" ca="1" si="45"/>
        <v>7013.13</v>
      </c>
      <c r="EE89" s="31">
        <f t="shared" ca="1" si="45"/>
        <v>9752.9500000000007</v>
      </c>
      <c r="EF89" s="31">
        <f t="shared" ca="1" si="45"/>
        <v>7097.51</v>
      </c>
      <c r="EG89" s="32">
        <f t="shared" ca="1" si="50"/>
        <v>111664.58000000002</v>
      </c>
      <c r="EH89" s="32">
        <f t="shared" ca="1" si="50"/>
        <v>216888.47000000003</v>
      </c>
      <c r="EI89" s="32">
        <f t="shared" ca="1" si="50"/>
        <v>103551.47999999998</v>
      </c>
      <c r="EJ89" s="32">
        <f t="shared" ca="1" si="46"/>
        <v>62899.42</v>
      </c>
      <c r="EK89" s="32">
        <f t="shared" ca="1" si="46"/>
        <v>109640.17000000001</v>
      </c>
      <c r="EL89" s="32">
        <f t="shared" ca="1" si="46"/>
        <v>65466.94000000001</v>
      </c>
      <c r="EM89" s="32">
        <f t="shared" ca="1" si="46"/>
        <v>267611.22000000003</v>
      </c>
      <c r="EN89" s="32">
        <f t="shared" ca="1" si="46"/>
        <v>96382.290000000008</v>
      </c>
      <c r="EO89" s="32">
        <f t="shared" ca="1" si="46"/>
        <v>56263.59</v>
      </c>
      <c r="EP89" s="32">
        <f t="shared" ca="1" si="46"/>
        <v>51414.44</v>
      </c>
      <c r="EQ89" s="32">
        <f t="shared" ca="1" si="46"/>
        <v>72382.569999999992</v>
      </c>
      <c r="ER89" s="32">
        <f t="shared" ca="1" si="46"/>
        <v>53313.819999999992</v>
      </c>
    </row>
    <row r="90" spans="1:148" x14ac:dyDescent="0.25">
      <c r="A90" t="s">
        <v>493</v>
      </c>
      <c r="B90" s="1" t="s">
        <v>111</v>
      </c>
      <c r="C90" t="str">
        <f t="shared" ca="1" si="52"/>
        <v>MKR1</v>
      </c>
      <c r="D90" t="str">
        <f t="shared" ca="1" si="53"/>
        <v>Muskeg River Industrial System</v>
      </c>
      <c r="E90" s="51">
        <v>28687.9696</v>
      </c>
      <c r="F90" s="51">
        <v>38565.905700000003</v>
      </c>
      <c r="G90" s="51">
        <v>35404.409399999997</v>
      </c>
      <c r="H90" s="51">
        <v>19072.837500000001</v>
      </c>
      <c r="I90" s="51">
        <v>28323.788499999999</v>
      </c>
      <c r="J90" s="51">
        <v>17593.790099999998</v>
      </c>
      <c r="K90" s="51">
        <v>8493.9334999999992</v>
      </c>
      <c r="L90" s="51">
        <v>16201.9316</v>
      </c>
      <c r="M90" s="51">
        <v>14311.4221</v>
      </c>
      <c r="N90" s="51">
        <v>20740.573100000001</v>
      </c>
      <c r="O90" s="51">
        <v>34328.322800000002</v>
      </c>
      <c r="P90" s="51">
        <v>18353.576300000001</v>
      </c>
      <c r="Q90" s="32">
        <v>1428802.33</v>
      </c>
      <c r="R90" s="32">
        <v>3556798.85</v>
      </c>
      <c r="S90" s="32">
        <v>1723406.3</v>
      </c>
      <c r="T90" s="32">
        <v>618883.57999999996</v>
      </c>
      <c r="U90" s="32">
        <v>1579535.56</v>
      </c>
      <c r="V90" s="32">
        <v>696118</v>
      </c>
      <c r="W90" s="32">
        <v>831840.57</v>
      </c>
      <c r="X90" s="32">
        <v>710359.13</v>
      </c>
      <c r="Y90" s="32">
        <v>315651.78999999998</v>
      </c>
      <c r="Z90" s="32">
        <v>535049.89</v>
      </c>
      <c r="AA90" s="32">
        <v>1226500.27</v>
      </c>
      <c r="AB90" s="32">
        <v>518696.29</v>
      </c>
      <c r="AC90" s="2">
        <v>3.02</v>
      </c>
      <c r="AD90" s="2">
        <v>3.02</v>
      </c>
      <c r="AE90" s="2">
        <v>3.02</v>
      </c>
      <c r="AF90" s="2">
        <v>3.02</v>
      </c>
      <c r="AG90" s="2">
        <v>3.02</v>
      </c>
      <c r="AH90" s="2">
        <v>2.5499999999999998</v>
      </c>
      <c r="AI90" s="2">
        <v>2.5499999999999998</v>
      </c>
      <c r="AJ90" s="2">
        <v>2.5499999999999998</v>
      </c>
      <c r="AK90" s="2">
        <v>2.5499999999999998</v>
      </c>
      <c r="AL90" s="2">
        <v>2.5499999999999998</v>
      </c>
      <c r="AM90" s="2">
        <v>2.5499999999999998</v>
      </c>
      <c r="AN90" s="2">
        <v>2.5499999999999998</v>
      </c>
      <c r="AO90" s="33">
        <v>43149.83</v>
      </c>
      <c r="AP90" s="33">
        <v>107415.33</v>
      </c>
      <c r="AQ90" s="33">
        <v>52046.87</v>
      </c>
      <c r="AR90" s="33">
        <v>18690.28</v>
      </c>
      <c r="AS90" s="33">
        <v>47701.97</v>
      </c>
      <c r="AT90" s="33">
        <v>17751.009999999998</v>
      </c>
      <c r="AU90" s="33">
        <v>21211.93</v>
      </c>
      <c r="AV90" s="33">
        <v>18114.16</v>
      </c>
      <c r="AW90" s="33">
        <v>8049.12</v>
      </c>
      <c r="AX90" s="33">
        <v>13643.77</v>
      </c>
      <c r="AY90" s="33">
        <v>31275.759999999998</v>
      </c>
      <c r="AZ90" s="33">
        <v>13226.76</v>
      </c>
      <c r="BA90" s="31">
        <f t="shared" si="38"/>
        <v>-1571.68</v>
      </c>
      <c r="BB90" s="31">
        <f t="shared" si="38"/>
        <v>-3912.48</v>
      </c>
      <c r="BC90" s="31">
        <f t="shared" si="38"/>
        <v>-1895.75</v>
      </c>
      <c r="BD90" s="31">
        <f t="shared" si="38"/>
        <v>-928.33</v>
      </c>
      <c r="BE90" s="31">
        <f t="shared" si="38"/>
        <v>-2369.3000000000002</v>
      </c>
      <c r="BF90" s="31">
        <f t="shared" si="38"/>
        <v>-1044.18</v>
      </c>
      <c r="BG90" s="31">
        <f t="shared" si="54"/>
        <v>1247.76</v>
      </c>
      <c r="BH90" s="31">
        <f t="shared" si="54"/>
        <v>1065.54</v>
      </c>
      <c r="BI90" s="31">
        <f t="shared" si="54"/>
        <v>473.48</v>
      </c>
      <c r="BJ90" s="31">
        <f t="shared" si="54"/>
        <v>3584.83</v>
      </c>
      <c r="BK90" s="31">
        <f t="shared" si="54"/>
        <v>8217.5499999999993</v>
      </c>
      <c r="BL90" s="31">
        <f t="shared" si="54"/>
        <v>3475.27</v>
      </c>
      <c r="BM90" s="6">
        <f t="shared" ca="1" si="57"/>
        <v>7.5899999999999995E-2</v>
      </c>
      <c r="BN90" s="6">
        <f t="shared" ca="1" si="57"/>
        <v>7.5899999999999995E-2</v>
      </c>
      <c r="BO90" s="6">
        <f t="shared" ca="1" si="57"/>
        <v>7.5899999999999995E-2</v>
      </c>
      <c r="BP90" s="6">
        <f t="shared" ca="1" si="57"/>
        <v>7.5899999999999995E-2</v>
      </c>
      <c r="BQ90" s="6">
        <f t="shared" ca="1" si="57"/>
        <v>7.5899999999999995E-2</v>
      </c>
      <c r="BR90" s="6">
        <f t="shared" ca="1" si="57"/>
        <v>7.5899999999999995E-2</v>
      </c>
      <c r="BS90" s="6">
        <f t="shared" ca="1" si="57"/>
        <v>7.5899999999999995E-2</v>
      </c>
      <c r="BT90" s="6">
        <f t="shared" ca="1" si="57"/>
        <v>7.5899999999999995E-2</v>
      </c>
      <c r="BU90" s="6">
        <f t="shared" ca="1" si="57"/>
        <v>7.5899999999999995E-2</v>
      </c>
      <c r="BV90" s="6">
        <f t="shared" ca="1" si="57"/>
        <v>7.5899999999999995E-2</v>
      </c>
      <c r="BW90" s="6">
        <f t="shared" ca="1" si="57"/>
        <v>7.5899999999999995E-2</v>
      </c>
      <c r="BX90" s="6">
        <f t="shared" ca="1" si="57"/>
        <v>7.5899999999999995E-2</v>
      </c>
      <c r="BY90" s="31">
        <f t="shared" ca="1" si="43"/>
        <v>108446.1</v>
      </c>
      <c r="BZ90" s="31">
        <f t="shared" ca="1" si="43"/>
        <v>269961.03000000003</v>
      </c>
      <c r="CA90" s="31">
        <f t="shared" ca="1" si="43"/>
        <v>130806.54</v>
      </c>
      <c r="CB90" s="31">
        <f t="shared" ca="1" si="43"/>
        <v>46973.26</v>
      </c>
      <c r="CC90" s="31">
        <f t="shared" ca="1" si="43"/>
        <v>119886.75</v>
      </c>
      <c r="CD90" s="31">
        <f t="shared" ca="1" si="43"/>
        <v>52835.360000000001</v>
      </c>
      <c r="CE90" s="31">
        <f t="shared" ca="1" si="43"/>
        <v>63136.7</v>
      </c>
      <c r="CF90" s="31">
        <f t="shared" ca="1" si="43"/>
        <v>53916.26</v>
      </c>
      <c r="CG90" s="31">
        <f t="shared" ca="1" si="43"/>
        <v>23957.97</v>
      </c>
      <c r="CH90" s="31">
        <f t="shared" ca="1" si="43"/>
        <v>40610.29</v>
      </c>
      <c r="CI90" s="31">
        <f t="shared" ca="1" si="43"/>
        <v>93091.37</v>
      </c>
      <c r="CJ90" s="31">
        <f t="shared" ca="1" si="43"/>
        <v>39369.050000000003</v>
      </c>
      <c r="CK90" s="32">
        <f t="shared" ca="1" si="39"/>
        <v>1000.16</v>
      </c>
      <c r="CL90" s="32">
        <f t="shared" ca="1" si="39"/>
        <v>2489.7600000000002</v>
      </c>
      <c r="CM90" s="32">
        <f t="shared" ca="1" si="39"/>
        <v>1206.3800000000001</v>
      </c>
      <c r="CN90" s="32">
        <f t="shared" ca="1" si="39"/>
        <v>433.22</v>
      </c>
      <c r="CO90" s="32">
        <f t="shared" ca="1" si="39"/>
        <v>1105.67</v>
      </c>
      <c r="CP90" s="32">
        <f t="shared" ca="1" si="39"/>
        <v>487.28</v>
      </c>
      <c r="CQ90" s="32">
        <f t="shared" ca="1" si="55"/>
        <v>582.29</v>
      </c>
      <c r="CR90" s="32">
        <f t="shared" ca="1" si="55"/>
        <v>497.25</v>
      </c>
      <c r="CS90" s="32">
        <f t="shared" ca="1" si="55"/>
        <v>220.96</v>
      </c>
      <c r="CT90" s="32">
        <f t="shared" ca="1" si="55"/>
        <v>374.53</v>
      </c>
      <c r="CU90" s="32">
        <f t="shared" ca="1" si="55"/>
        <v>858.55</v>
      </c>
      <c r="CV90" s="32">
        <f t="shared" ca="1" si="55"/>
        <v>363.09</v>
      </c>
      <c r="CW90" s="31">
        <f t="shared" ca="1" si="41"/>
        <v>67868.11</v>
      </c>
      <c r="CX90" s="31">
        <f t="shared" ca="1" si="41"/>
        <v>168947.94000000003</v>
      </c>
      <c r="CY90" s="31">
        <f t="shared" ca="1" si="41"/>
        <v>81861.799999999988</v>
      </c>
      <c r="CZ90" s="31">
        <f t="shared" ca="1" si="41"/>
        <v>29644.530000000006</v>
      </c>
      <c r="DA90" s="31">
        <f t="shared" ca="1" si="41"/>
        <v>75659.75</v>
      </c>
      <c r="DB90" s="31">
        <f t="shared" ca="1" si="41"/>
        <v>36615.810000000005</v>
      </c>
      <c r="DC90" s="31">
        <f t="shared" ca="1" si="56"/>
        <v>41259.299999999996</v>
      </c>
      <c r="DD90" s="31">
        <f t="shared" ca="1" si="56"/>
        <v>35233.810000000005</v>
      </c>
      <c r="DE90" s="31">
        <f t="shared" ca="1" si="56"/>
        <v>15656.330000000002</v>
      </c>
      <c r="DF90" s="31">
        <f t="shared" ca="1" si="56"/>
        <v>23756.22</v>
      </c>
      <c r="DG90" s="31">
        <f t="shared" ca="1" si="56"/>
        <v>54456.61</v>
      </c>
      <c r="DH90" s="31">
        <f t="shared" ca="1" si="56"/>
        <v>23030.109999999997</v>
      </c>
      <c r="DI90" s="32">
        <f t="shared" ca="1" si="48"/>
        <v>3393.41</v>
      </c>
      <c r="DJ90" s="32">
        <f t="shared" ca="1" si="48"/>
        <v>8447.4</v>
      </c>
      <c r="DK90" s="32">
        <f t="shared" ca="1" si="48"/>
        <v>4093.09</v>
      </c>
      <c r="DL90" s="32">
        <f t="shared" ca="1" si="44"/>
        <v>1482.23</v>
      </c>
      <c r="DM90" s="32">
        <f t="shared" ca="1" si="44"/>
        <v>3782.99</v>
      </c>
      <c r="DN90" s="32">
        <f t="shared" ca="1" si="44"/>
        <v>1830.79</v>
      </c>
      <c r="DO90" s="32">
        <f t="shared" ref="DO90:DT153" ca="1" si="58">ROUND(DC90*5%,2)</f>
        <v>2062.9699999999998</v>
      </c>
      <c r="DP90" s="32">
        <f t="shared" ca="1" si="58"/>
        <v>1761.69</v>
      </c>
      <c r="DQ90" s="32">
        <f t="shared" ca="1" si="58"/>
        <v>782.82</v>
      </c>
      <c r="DR90" s="32">
        <f t="shared" ca="1" si="58"/>
        <v>1187.81</v>
      </c>
      <c r="DS90" s="32">
        <f t="shared" ca="1" si="58"/>
        <v>2722.83</v>
      </c>
      <c r="DT90" s="32">
        <f t="shared" ca="1" si="58"/>
        <v>1151.51</v>
      </c>
      <c r="DU90" s="31">
        <f t="shared" ca="1" si="49"/>
        <v>12651.6</v>
      </c>
      <c r="DV90" s="31">
        <f t="shared" ca="1" si="49"/>
        <v>31099.759999999998</v>
      </c>
      <c r="DW90" s="31">
        <f t="shared" ca="1" si="49"/>
        <v>14896.34</v>
      </c>
      <c r="DX90" s="31">
        <f t="shared" ca="1" si="45"/>
        <v>5325.16</v>
      </c>
      <c r="DY90" s="31">
        <f t="shared" ca="1" si="45"/>
        <v>13420.03</v>
      </c>
      <c r="DZ90" s="31">
        <f t="shared" ca="1" si="45"/>
        <v>6409.15</v>
      </c>
      <c r="EA90" s="31">
        <f t="shared" ref="EA90:EF153" ca="1" si="59">ROUND(DC90*EA$3,2)</f>
        <v>7128.68</v>
      </c>
      <c r="EB90" s="31">
        <f t="shared" ca="1" si="59"/>
        <v>6005.32</v>
      </c>
      <c r="EC90" s="31">
        <f t="shared" ca="1" si="59"/>
        <v>2631.93</v>
      </c>
      <c r="ED90" s="31">
        <f t="shared" ca="1" si="59"/>
        <v>3939.88</v>
      </c>
      <c r="EE90" s="31">
        <f t="shared" ca="1" si="59"/>
        <v>8904.2199999999993</v>
      </c>
      <c r="EF90" s="31">
        <f t="shared" ca="1" si="59"/>
        <v>3713.61</v>
      </c>
      <c r="EG90" s="32">
        <f t="shared" ca="1" si="50"/>
        <v>83913.12000000001</v>
      </c>
      <c r="EH90" s="32">
        <f t="shared" ca="1" si="50"/>
        <v>208495.10000000003</v>
      </c>
      <c r="EI90" s="32">
        <f t="shared" ca="1" si="50"/>
        <v>100851.22999999998</v>
      </c>
      <c r="EJ90" s="32">
        <f t="shared" ca="1" si="46"/>
        <v>36451.920000000006</v>
      </c>
      <c r="EK90" s="32">
        <f t="shared" ca="1" si="46"/>
        <v>92862.77</v>
      </c>
      <c r="EL90" s="32">
        <f t="shared" ca="1" si="46"/>
        <v>44855.750000000007</v>
      </c>
      <c r="EM90" s="32">
        <f t="shared" ref="EM90:ER153" ca="1" si="60">DC90+DO90+EA90</f>
        <v>50450.95</v>
      </c>
      <c r="EN90" s="32">
        <f t="shared" ca="1" si="60"/>
        <v>43000.820000000007</v>
      </c>
      <c r="EO90" s="32">
        <f t="shared" ca="1" si="60"/>
        <v>19071.080000000002</v>
      </c>
      <c r="EP90" s="32">
        <f t="shared" ca="1" si="60"/>
        <v>28883.910000000003</v>
      </c>
      <c r="EQ90" s="32">
        <f t="shared" ca="1" si="60"/>
        <v>66083.66</v>
      </c>
      <c r="ER90" s="32">
        <f t="shared" ca="1" si="60"/>
        <v>27895.229999999996</v>
      </c>
    </row>
    <row r="91" spans="1:148" x14ac:dyDescent="0.25">
      <c r="A91" t="s">
        <v>462</v>
      </c>
      <c r="B91" s="1" t="s">
        <v>140</v>
      </c>
      <c r="C91" t="str">
        <f t="shared" ca="1" si="52"/>
        <v>MKRC</v>
      </c>
      <c r="D91" t="str">
        <f t="shared" ca="1" si="53"/>
        <v>MacKay River Industrial System</v>
      </c>
      <c r="E91" s="51">
        <v>115729.9767</v>
      </c>
      <c r="F91" s="51">
        <v>35410.257599999997</v>
      </c>
      <c r="G91" s="51">
        <v>133406.40650000001</v>
      </c>
      <c r="H91" s="51">
        <v>123902.75930000001</v>
      </c>
      <c r="I91" s="51">
        <v>118710.6623</v>
      </c>
      <c r="J91" s="51">
        <v>76798.771099999998</v>
      </c>
      <c r="K91" s="51">
        <v>112600.981</v>
      </c>
      <c r="L91" s="51">
        <v>106851.1159</v>
      </c>
      <c r="M91" s="51">
        <v>111361.42200000001</v>
      </c>
      <c r="N91" s="51">
        <v>96396.226999999999</v>
      </c>
      <c r="O91" s="51">
        <v>128225.3872</v>
      </c>
      <c r="P91" s="51">
        <v>132954.8578</v>
      </c>
      <c r="Q91" s="32">
        <v>5308124.22</v>
      </c>
      <c r="R91" s="32">
        <v>2464729.7599999998</v>
      </c>
      <c r="S91" s="32">
        <v>5864939.8399999999</v>
      </c>
      <c r="T91" s="32">
        <v>3783413.93</v>
      </c>
      <c r="U91" s="32">
        <v>6231950.8499999996</v>
      </c>
      <c r="V91" s="32">
        <v>3388255.23</v>
      </c>
      <c r="W91" s="32">
        <v>13534370.449999999</v>
      </c>
      <c r="X91" s="32">
        <v>4654720.8499999996</v>
      </c>
      <c r="Y91" s="32">
        <v>2678751.38</v>
      </c>
      <c r="Z91" s="32">
        <v>2596598.8199999998</v>
      </c>
      <c r="AA91" s="32">
        <v>4850481.82</v>
      </c>
      <c r="AB91" s="32">
        <v>3572820.72</v>
      </c>
      <c r="AC91" s="2">
        <v>3.2</v>
      </c>
      <c r="AD91" s="2">
        <v>3.2</v>
      </c>
      <c r="AE91" s="2">
        <v>3.2</v>
      </c>
      <c r="AF91" s="2">
        <v>3.2</v>
      </c>
      <c r="AG91" s="2">
        <v>3.2</v>
      </c>
      <c r="AH91" s="2">
        <v>2.65</v>
      </c>
      <c r="AI91" s="2">
        <v>2.65</v>
      </c>
      <c r="AJ91" s="2">
        <v>2.65</v>
      </c>
      <c r="AK91" s="2">
        <v>2.65</v>
      </c>
      <c r="AL91" s="2">
        <v>2.65</v>
      </c>
      <c r="AM91" s="2">
        <v>2.65</v>
      </c>
      <c r="AN91" s="2">
        <v>2.65</v>
      </c>
      <c r="AO91" s="33">
        <v>169859.98</v>
      </c>
      <c r="AP91" s="33">
        <v>78871.350000000006</v>
      </c>
      <c r="AQ91" s="33">
        <v>187678.07</v>
      </c>
      <c r="AR91" s="33">
        <v>121069.25</v>
      </c>
      <c r="AS91" s="33">
        <v>199422.43</v>
      </c>
      <c r="AT91" s="33">
        <v>89788.76</v>
      </c>
      <c r="AU91" s="33">
        <v>358660.82</v>
      </c>
      <c r="AV91" s="33">
        <v>123350.1</v>
      </c>
      <c r="AW91" s="33">
        <v>70986.91</v>
      </c>
      <c r="AX91" s="33">
        <v>68809.87</v>
      </c>
      <c r="AY91" s="33">
        <v>128537.77</v>
      </c>
      <c r="AZ91" s="33">
        <v>94679.75</v>
      </c>
      <c r="BA91" s="31">
        <f t="shared" si="38"/>
        <v>-5838.94</v>
      </c>
      <c r="BB91" s="31">
        <f t="shared" si="38"/>
        <v>-2711.2</v>
      </c>
      <c r="BC91" s="31">
        <f t="shared" si="38"/>
        <v>-6451.43</v>
      </c>
      <c r="BD91" s="31">
        <f t="shared" si="38"/>
        <v>-5675.12</v>
      </c>
      <c r="BE91" s="31">
        <f t="shared" si="38"/>
        <v>-9347.93</v>
      </c>
      <c r="BF91" s="31">
        <f t="shared" si="38"/>
        <v>-5082.38</v>
      </c>
      <c r="BG91" s="31">
        <f t="shared" si="54"/>
        <v>20301.560000000001</v>
      </c>
      <c r="BH91" s="31">
        <f t="shared" si="54"/>
        <v>6982.08</v>
      </c>
      <c r="BI91" s="31">
        <f t="shared" si="54"/>
        <v>4018.13</v>
      </c>
      <c r="BJ91" s="31">
        <f t="shared" si="54"/>
        <v>17397.21</v>
      </c>
      <c r="BK91" s="31">
        <f t="shared" si="54"/>
        <v>32498.23</v>
      </c>
      <c r="BL91" s="31">
        <f t="shared" si="54"/>
        <v>23937.9</v>
      </c>
      <c r="BM91" s="6">
        <f t="shared" ca="1" si="57"/>
        <v>5.5899999999999998E-2</v>
      </c>
      <c r="BN91" s="6">
        <f t="shared" ca="1" si="57"/>
        <v>5.5899999999999998E-2</v>
      </c>
      <c r="BO91" s="6">
        <f t="shared" ca="1" si="57"/>
        <v>5.5899999999999998E-2</v>
      </c>
      <c r="BP91" s="6">
        <f t="shared" ca="1" si="57"/>
        <v>5.5899999999999998E-2</v>
      </c>
      <c r="BQ91" s="6">
        <f t="shared" ca="1" si="57"/>
        <v>5.5899999999999998E-2</v>
      </c>
      <c r="BR91" s="6">
        <f t="shared" ca="1" si="57"/>
        <v>5.5899999999999998E-2</v>
      </c>
      <c r="BS91" s="6">
        <f t="shared" ca="1" si="57"/>
        <v>5.5899999999999998E-2</v>
      </c>
      <c r="BT91" s="6">
        <f t="shared" ca="1" si="57"/>
        <v>5.5899999999999998E-2</v>
      </c>
      <c r="BU91" s="6">
        <f t="shared" ca="1" si="57"/>
        <v>5.5899999999999998E-2</v>
      </c>
      <c r="BV91" s="6">
        <f t="shared" ca="1" si="57"/>
        <v>5.5899999999999998E-2</v>
      </c>
      <c r="BW91" s="6">
        <f t="shared" ca="1" si="57"/>
        <v>5.5899999999999998E-2</v>
      </c>
      <c r="BX91" s="6">
        <f t="shared" ca="1" si="57"/>
        <v>5.5899999999999998E-2</v>
      </c>
      <c r="BY91" s="31">
        <f t="shared" ref="BY91:CJ122" ca="1" si="61">IFERROR(VLOOKUP($C91,DOSDetail,CELL("col",BY$4)+58,FALSE),ROUND(Q91*BM91,2))</f>
        <v>296724.14</v>
      </c>
      <c r="BZ91" s="31">
        <f t="shared" ca="1" si="61"/>
        <v>137778.39000000001</v>
      </c>
      <c r="CA91" s="31">
        <f t="shared" ca="1" si="61"/>
        <v>327850.14</v>
      </c>
      <c r="CB91" s="31">
        <f t="shared" ca="1" si="61"/>
        <v>211492.84</v>
      </c>
      <c r="CC91" s="31">
        <f t="shared" ca="1" si="61"/>
        <v>348366.05</v>
      </c>
      <c r="CD91" s="31">
        <f t="shared" ca="1" si="61"/>
        <v>189403.47</v>
      </c>
      <c r="CE91" s="31">
        <f t="shared" ca="1" si="61"/>
        <v>756571.31</v>
      </c>
      <c r="CF91" s="31">
        <f t="shared" ca="1" si="61"/>
        <v>260198.9</v>
      </c>
      <c r="CG91" s="31">
        <f t="shared" ca="1" si="61"/>
        <v>149742.20000000001</v>
      </c>
      <c r="CH91" s="31">
        <f t="shared" ca="1" si="61"/>
        <v>145149.87</v>
      </c>
      <c r="CI91" s="31">
        <f t="shared" ca="1" si="61"/>
        <v>271141.93</v>
      </c>
      <c r="CJ91" s="31">
        <f t="shared" ca="1" si="61"/>
        <v>199720.68</v>
      </c>
      <c r="CK91" s="32">
        <f t="shared" ca="1" si="39"/>
        <v>3715.69</v>
      </c>
      <c r="CL91" s="32">
        <f t="shared" ca="1" si="39"/>
        <v>1725.31</v>
      </c>
      <c r="CM91" s="32">
        <f t="shared" ca="1" si="39"/>
        <v>4105.46</v>
      </c>
      <c r="CN91" s="32">
        <f t="shared" ca="1" si="39"/>
        <v>2648.39</v>
      </c>
      <c r="CO91" s="32">
        <f t="shared" ca="1" si="39"/>
        <v>4362.37</v>
      </c>
      <c r="CP91" s="32">
        <f t="shared" ca="1" si="39"/>
        <v>2371.7800000000002</v>
      </c>
      <c r="CQ91" s="32">
        <f t="shared" ca="1" si="55"/>
        <v>9474.06</v>
      </c>
      <c r="CR91" s="32">
        <f t="shared" ca="1" si="55"/>
        <v>3258.3</v>
      </c>
      <c r="CS91" s="32">
        <f t="shared" ca="1" si="55"/>
        <v>1875.13</v>
      </c>
      <c r="CT91" s="32">
        <f t="shared" ca="1" si="55"/>
        <v>1817.62</v>
      </c>
      <c r="CU91" s="32">
        <f t="shared" ca="1" si="55"/>
        <v>3395.34</v>
      </c>
      <c r="CV91" s="32">
        <f t="shared" ca="1" si="55"/>
        <v>2500.9699999999998</v>
      </c>
      <c r="CW91" s="31">
        <f t="shared" ca="1" si="41"/>
        <v>136418.79</v>
      </c>
      <c r="CX91" s="31">
        <f t="shared" ca="1" si="41"/>
        <v>63343.55</v>
      </c>
      <c r="CY91" s="31">
        <f t="shared" ca="1" si="41"/>
        <v>150728.96000000002</v>
      </c>
      <c r="CZ91" s="31">
        <f t="shared" ca="1" si="41"/>
        <v>98747.1</v>
      </c>
      <c r="DA91" s="31">
        <f t="shared" ca="1" si="41"/>
        <v>162653.91999999998</v>
      </c>
      <c r="DB91" s="31">
        <f t="shared" ca="1" si="41"/>
        <v>107068.87000000001</v>
      </c>
      <c r="DC91" s="31">
        <f t="shared" ca="1" si="56"/>
        <v>387082.99000000011</v>
      </c>
      <c r="DD91" s="31">
        <f t="shared" ca="1" si="56"/>
        <v>133125.02000000002</v>
      </c>
      <c r="DE91" s="31">
        <f t="shared" ca="1" si="56"/>
        <v>76612.290000000008</v>
      </c>
      <c r="DF91" s="31">
        <f t="shared" ca="1" si="56"/>
        <v>60760.409999999996</v>
      </c>
      <c r="DG91" s="31">
        <f t="shared" ca="1" si="56"/>
        <v>113501.27</v>
      </c>
      <c r="DH91" s="31">
        <f t="shared" ca="1" si="56"/>
        <v>83604</v>
      </c>
      <c r="DI91" s="32">
        <f t="shared" ca="1" si="48"/>
        <v>6820.94</v>
      </c>
      <c r="DJ91" s="32">
        <f t="shared" ca="1" si="48"/>
        <v>3167.18</v>
      </c>
      <c r="DK91" s="32">
        <f t="shared" ca="1" si="48"/>
        <v>7536.45</v>
      </c>
      <c r="DL91" s="32">
        <f t="shared" ca="1" si="48"/>
        <v>4937.3599999999997</v>
      </c>
      <c r="DM91" s="32">
        <f t="shared" ca="1" si="48"/>
        <v>8132.7</v>
      </c>
      <c r="DN91" s="32">
        <f t="shared" ca="1" si="48"/>
        <v>5353.44</v>
      </c>
      <c r="DO91" s="32">
        <f t="shared" ca="1" si="58"/>
        <v>19354.150000000001</v>
      </c>
      <c r="DP91" s="32">
        <f t="shared" ca="1" si="58"/>
        <v>6656.25</v>
      </c>
      <c r="DQ91" s="32">
        <f t="shared" ca="1" si="58"/>
        <v>3830.61</v>
      </c>
      <c r="DR91" s="32">
        <f t="shared" ca="1" si="58"/>
        <v>3038.02</v>
      </c>
      <c r="DS91" s="32">
        <f t="shared" ca="1" si="58"/>
        <v>5675.06</v>
      </c>
      <c r="DT91" s="32">
        <f t="shared" ca="1" si="58"/>
        <v>4180.2</v>
      </c>
      <c r="DU91" s="31">
        <f t="shared" ca="1" si="49"/>
        <v>25430.45</v>
      </c>
      <c r="DV91" s="31">
        <f t="shared" ca="1" si="49"/>
        <v>11660.21</v>
      </c>
      <c r="DW91" s="31">
        <f t="shared" ca="1" si="49"/>
        <v>27428.05</v>
      </c>
      <c r="DX91" s="31">
        <f t="shared" ca="1" si="49"/>
        <v>17738.310000000001</v>
      </c>
      <c r="DY91" s="31">
        <f t="shared" ca="1" si="49"/>
        <v>28850.49</v>
      </c>
      <c r="DZ91" s="31">
        <f t="shared" ca="1" si="49"/>
        <v>18741.099999999999</v>
      </c>
      <c r="EA91" s="31">
        <f t="shared" ca="1" si="59"/>
        <v>66879.259999999995</v>
      </c>
      <c r="EB91" s="31">
        <f t="shared" ca="1" si="59"/>
        <v>22690.09</v>
      </c>
      <c r="EC91" s="31">
        <f t="shared" ca="1" si="59"/>
        <v>12879.01</v>
      </c>
      <c r="ED91" s="31">
        <f t="shared" ca="1" si="59"/>
        <v>10076.870000000001</v>
      </c>
      <c r="EE91" s="31">
        <f t="shared" ca="1" si="59"/>
        <v>18558.64</v>
      </c>
      <c r="EF91" s="31">
        <f t="shared" ca="1" si="59"/>
        <v>13481.16</v>
      </c>
      <c r="EG91" s="32">
        <f t="shared" ca="1" si="50"/>
        <v>168670.18000000002</v>
      </c>
      <c r="EH91" s="32">
        <f t="shared" ca="1" si="50"/>
        <v>78170.94</v>
      </c>
      <c r="EI91" s="32">
        <f t="shared" ca="1" si="50"/>
        <v>185693.46000000002</v>
      </c>
      <c r="EJ91" s="32">
        <f t="shared" ca="1" si="50"/>
        <v>121422.77</v>
      </c>
      <c r="EK91" s="32">
        <f t="shared" ca="1" si="50"/>
        <v>199637.11</v>
      </c>
      <c r="EL91" s="32">
        <f t="shared" ca="1" si="50"/>
        <v>131163.41</v>
      </c>
      <c r="EM91" s="32">
        <f t="shared" ca="1" si="60"/>
        <v>473316.40000000014</v>
      </c>
      <c r="EN91" s="32">
        <f t="shared" ca="1" si="60"/>
        <v>162471.36000000002</v>
      </c>
      <c r="EO91" s="32">
        <f t="shared" ca="1" si="60"/>
        <v>93321.91</v>
      </c>
      <c r="EP91" s="32">
        <f t="shared" ca="1" si="60"/>
        <v>73875.299999999988</v>
      </c>
      <c r="EQ91" s="32">
        <f t="shared" ca="1" si="60"/>
        <v>137734.97</v>
      </c>
      <c r="ER91" s="32">
        <f t="shared" ca="1" si="60"/>
        <v>101265.36</v>
      </c>
    </row>
    <row r="92" spans="1:148" x14ac:dyDescent="0.25">
      <c r="A92" t="s">
        <v>494</v>
      </c>
      <c r="B92" s="1" t="s">
        <v>94</v>
      </c>
      <c r="C92" t="str">
        <f t="shared" ca="1" si="52"/>
        <v>120SIMP</v>
      </c>
      <c r="D92" t="str">
        <f t="shared" ca="1" si="53"/>
        <v>Alberta-Montana Intertie - Import</v>
      </c>
      <c r="E92" s="51">
        <v>54835.292973700001</v>
      </c>
      <c r="F92" s="51">
        <v>88436.957392800003</v>
      </c>
      <c r="G92" s="51">
        <v>109628.5955737</v>
      </c>
      <c r="H92" s="51">
        <v>92145.137539599993</v>
      </c>
      <c r="I92" s="51">
        <v>63163.1241802</v>
      </c>
      <c r="J92" s="51">
        <v>59067.975623699997</v>
      </c>
      <c r="K92" s="51">
        <v>76380.137990200004</v>
      </c>
      <c r="L92" s="51">
        <v>25391.198499999999</v>
      </c>
      <c r="M92" s="51">
        <v>10342.4996999</v>
      </c>
      <c r="N92" s="51">
        <v>31101.879477800001</v>
      </c>
      <c r="O92" s="51">
        <v>42956.528086999999</v>
      </c>
      <c r="P92" s="51">
        <v>24863.2318806</v>
      </c>
      <c r="Q92" s="32">
        <v>2965308.88</v>
      </c>
      <c r="R92" s="32">
        <v>8755299.4600000009</v>
      </c>
      <c r="S92" s="32">
        <v>4827899.9400000004</v>
      </c>
      <c r="T92" s="32">
        <v>2557872.64</v>
      </c>
      <c r="U92" s="32">
        <v>2981269.65</v>
      </c>
      <c r="V92" s="32">
        <v>2709386.81</v>
      </c>
      <c r="W92" s="32">
        <v>12518467.199999999</v>
      </c>
      <c r="X92" s="32">
        <v>2359455.54</v>
      </c>
      <c r="Y92" s="32">
        <v>276998.88</v>
      </c>
      <c r="Z92" s="32">
        <v>851453.55</v>
      </c>
      <c r="AA92" s="32">
        <v>1841843.64</v>
      </c>
      <c r="AB92" s="32">
        <v>796837.14</v>
      </c>
      <c r="AC92" s="2">
        <v>3.18</v>
      </c>
      <c r="AD92" s="2">
        <v>3.18</v>
      </c>
      <c r="AE92" s="2">
        <v>3.18</v>
      </c>
      <c r="AF92" s="2">
        <v>3.18</v>
      </c>
      <c r="AG92" s="2">
        <v>3.18</v>
      </c>
      <c r="AH92" s="2">
        <v>3.18</v>
      </c>
      <c r="AI92" s="2">
        <v>3.18</v>
      </c>
      <c r="AJ92" s="2">
        <v>3.18</v>
      </c>
      <c r="AK92" s="2">
        <v>3.18</v>
      </c>
      <c r="AL92" s="2">
        <v>3.18</v>
      </c>
      <c r="AM92" s="2">
        <v>3.18</v>
      </c>
      <c r="AN92" s="2">
        <v>3.18</v>
      </c>
      <c r="AO92" s="33">
        <v>94296.82</v>
      </c>
      <c r="AP92" s="33">
        <v>278418.52</v>
      </c>
      <c r="AQ92" s="33">
        <v>153527.22</v>
      </c>
      <c r="AR92" s="33">
        <v>81340.350000000006</v>
      </c>
      <c r="AS92" s="33">
        <v>94804.37</v>
      </c>
      <c r="AT92" s="33">
        <v>86158.5</v>
      </c>
      <c r="AU92" s="33">
        <v>398087.26</v>
      </c>
      <c r="AV92" s="33">
        <v>75030.69</v>
      </c>
      <c r="AW92" s="33">
        <v>8808.56</v>
      </c>
      <c r="AX92" s="33">
        <v>27076.22</v>
      </c>
      <c r="AY92" s="33">
        <v>58570.63</v>
      </c>
      <c r="AZ92" s="33">
        <v>25339.42</v>
      </c>
      <c r="BA92" s="31">
        <f t="shared" si="38"/>
        <v>-3261.84</v>
      </c>
      <c r="BB92" s="31">
        <f t="shared" si="38"/>
        <v>-9630.83</v>
      </c>
      <c r="BC92" s="31">
        <f t="shared" si="38"/>
        <v>-5310.69</v>
      </c>
      <c r="BD92" s="31">
        <f t="shared" si="38"/>
        <v>-3836.81</v>
      </c>
      <c r="BE92" s="31">
        <f t="shared" si="38"/>
        <v>-4471.8999999999996</v>
      </c>
      <c r="BF92" s="31">
        <f t="shared" si="38"/>
        <v>-4064.08</v>
      </c>
      <c r="BG92" s="31">
        <f t="shared" si="54"/>
        <v>18777.7</v>
      </c>
      <c r="BH92" s="31">
        <f t="shared" si="54"/>
        <v>3539.18</v>
      </c>
      <c r="BI92" s="31">
        <f t="shared" si="54"/>
        <v>415.5</v>
      </c>
      <c r="BJ92" s="31">
        <f t="shared" si="54"/>
        <v>5704.74</v>
      </c>
      <c r="BK92" s="31">
        <f t="shared" si="54"/>
        <v>12340.35</v>
      </c>
      <c r="BL92" s="31">
        <f t="shared" si="54"/>
        <v>5338.81</v>
      </c>
      <c r="BM92" s="6">
        <f t="shared" ca="1" si="57"/>
        <v>8.3000000000000001E-3</v>
      </c>
      <c r="BN92" s="6">
        <f t="shared" ca="1" si="57"/>
        <v>8.3000000000000001E-3</v>
      </c>
      <c r="BO92" s="6">
        <f t="shared" ca="1" si="57"/>
        <v>8.3000000000000001E-3</v>
      </c>
      <c r="BP92" s="6">
        <f t="shared" ca="1" si="57"/>
        <v>8.3000000000000001E-3</v>
      </c>
      <c r="BQ92" s="6">
        <f t="shared" ca="1" si="57"/>
        <v>8.3000000000000001E-3</v>
      </c>
      <c r="BR92" s="6">
        <f t="shared" ca="1" si="57"/>
        <v>8.3000000000000001E-3</v>
      </c>
      <c r="BS92" s="6">
        <f t="shared" ca="1" si="57"/>
        <v>8.3000000000000001E-3</v>
      </c>
      <c r="BT92" s="6">
        <f t="shared" ca="1" si="57"/>
        <v>8.3000000000000001E-3</v>
      </c>
      <c r="BU92" s="6">
        <f t="shared" ca="1" si="57"/>
        <v>8.3000000000000001E-3</v>
      </c>
      <c r="BV92" s="6">
        <f t="shared" ca="1" si="57"/>
        <v>8.3000000000000001E-3</v>
      </c>
      <c r="BW92" s="6">
        <f t="shared" ca="1" si="57"/>
        <v>8.3000000000000001E-3</v>
      </c>
      <c r="BX92" s="6">
        <f t="shared" ca="1" si="57"/>
        <v>8.3000000000000001E-3</v>
      </c>
      <c r="BY92" s="31">
        <f t="shared" ca="1" si="61"/>
        <v>24612.06</v>
      </c>
      <c r="BZ92" s="31">
        <f t="shared" ca="1" si="61"/>
        <v>72668.990000000005</v>
      </c>
      <c r="CA92" s="31">
        <f t="shared" ca="1" si="61"/>
        <v>40071.57</v>
      </c>
      <c r="CB92" s="31">
        <f t="shared" ca="1" si="61"/>
        <v>21230.34</v>
      </c>
      <c r="CC92" s="31">
        <f t="shared" ca="1" si="61"/>
        <v>24744.54</v>
      </c>
      <c r="CD92" s="31">
        <f t="shared" ca="1" si="61"/>
        <v>22487.91</v>
      </c>
      <c r="CE92" s="31">
        <f t="shared" ca="1" si="61"/>
        <v>103903.28</v>
      </c>
      <c r="CF92" s="31">
        <f t="shared" ca="1" si="61"/>
        <v>19583.48</v>
      </c>
      <c r="CG92" s="31">
        <f t="shared" ca="1" si="61"/>
        <v>2299.09</v>
      </c>
      <c r="CH92" s="31">
        <f t="shared" ca="1" si="61"/>
        <v>7067.06</v>
      </c>
      <c r="CI92" s="31">
        <f t="shared" ca="1" si="61"/>
        <v>15287.3</v>
      </c>
      <c r="CJ92" s="31">
        <f t="shared" ca="1" si="61"/>
        <v>6613.75</v>
      </c>
      <c r="CK92" s="32">
        <f t="shared" ca="1" si="39"/>
        <v>2075.7199999999998</v>
      </c>
      <c r="CL92" s="32">
        <f t="shared" ca="1" si="39"/>
        <v>6128.71</v>
      </c>
      <c r="CM92" s="32">
        <f t="shared" ca="1" si="39"/>
        <v>3379.53</v>
      </c>
      <c r="CN92" s="32">
        <f t="shared" ca="1" si="39"/>
        <v>1790.51</v>
      </c>
      <c r="CO92" s="32">
        <f t="shared" ca="1" si="39"/>
        <v>2086.89</v>
      </c>
      <c r="CP92" s="32">
        <f t="shared" ca="1" si="39"/>
        <v>1896.57</v>
      </c>
      <c r="CQ92" s="32">
        <f t="shared" ca="1" si="55"/>
        <v>8762.93</v>
      </c>
      <c r="CR92" s="32">
        <f t="shared" ca="1" si="55"/>
        <v>1651.62</v>
      </c>
      <c r="CS92" s="32">
        <f t="shared" ca="1" si="55"/>
        <v>193.9</v>
      </c>
      <c r="CT92" s="32">
        <f t="shared" ca="1" si="55"/>
        <v>596.02</v>
      </c>
      <c r="CU92" s="32">
        <f t="shared" ca="1" si="55"/>
        <v>1289.29</v>
      </c>
      <c r="CV92" s="32">
        <f t="shared" ca="1" si="55"/>
        <v>557.79</v>
      </c>
      <c r="CW92" s="31">
        <f t="shared" ca="1" si="41"/>
        <v>-64347.200000000012</v>
      </c>
      <c r="CX92" s="31">
        <f t="shared" ca="1" si="41"/>
        <v>-189989.99000000002</v>
      </c>
      <c r="CY92" s="31">
        <f t="shared" ca="1" si="41"/>
        <v>-104765.43</v>
      </c>
      <c r="CZ92" s="31">
        <f t="shared" ca="1" si="41"/>
        <v>-54482.69000000001</v>
      </c>
      <c r="DA92" s="31">
        <f t="shared" ca="1" si="41"/>
        <v>-63501.04</v>
      </c>
      <c r="DB92" s="31">
        <f t="shared" ca="1" si="41"/>
        <v>-57709.94</v>
      </c>
      <c r="DC92" s="31">
        <f t="shared" ca="1" si="56"/>
        <v>-304198.75000000006</v>
      </c>
      <c r="DD92" s="31">
        <f t="shared" ca="1" si="56"/>
        <v>-57334.770000000004</v>
      </c>
      <c r="DE92" s="31">
        <f t="shared" ca="1" si="56"/>
        <v>-6731.07</v>
      </c>
      <c r="DF92" s="31">
        <f t="shared" ca="1" si="56"/>
        <v>-25117.879999999997</v>
      </c>
      <c r="DG92" s="31">
        <f t="shared" ca="1" si="56"/>
        <v>-54334.389999999992</v>
      </c>
      <c r="DH92" s="31">
        <f t="shared" ca="1" si="56"/>
        <v>-23506.69</v>
      </c>
      <c r="DI92" s="32">
        <f t="shared" ca="1" si="48"/>
        <v>-3217.36</v>
      </c>
      <c r="DJ92" s="32">
        <f t="shared" ca="1" si="48"/>
        <v>-9499.5</v>
      </c>
      <c r="DK92" s="32">
        <f t="shared" ca="1" si="48"/>
        <v>-5238.2700000000004</v>
      </c>
      <c r="DL92" s="32">
        <f t="shared" ca="1" si="48"/>
        <v>-2724.13</v>
      </c>
      <c r="DM92" s="32">
        <f t="shared" ca="1" si="48"/>
        <v>-3175.05</v>
      </c>
      <c r="DN92" s="32">
        <f t="shared" ca="1" si="48"/>
        <v>-2885.5</v>
      </c>
      <c r="DO92" s="32">
        <f t="shared" ca="1" si="58"/>
        <v>-15209.94</v>
      </c>
      <c r="DP92" s="32">
        <f t="shared" ca="1" si="58"/>
        <v>-2866.74</v>
      </c>
      <c r="DQ92" s="32">
        <f t="shared" ca="1" si="58"/>
        <v>-336.55</v>
      </c>
      <c r="DR92" s="32">
        <f t="shared" ca="1" si="58"/>
        <v>-1255.8900000000001</v>
      </c>
      <c r="DS92" s="32">
        <f t="shared" ca="1" si="58"/>
        <v>-2716.72</v>
      </c>
      <c r="DT92" s="32">
        <f t="shared" ca="1" si="58"/>
        <v>-1175.33</v>
      </c>
      <c r="DU92" s="31">
        <f t="shared" ca="1" si="49"/>
        <v>-11995.25</v>
      </c>
      <c r="DV92" s="31">
        <f t="shared" ca="1" si="49"/>
        <v>-34973.160000000003</v>
      </c>
      <c r="DW92" s="31">
        <f t="shared" ca="1" si="49"/>
        <v>-19064.099999999999</v>
      </c>
      <c r="DX92" s="31">
        <f t="shared" ca="1" si="49"/>
        <v>-9786.93</v>
      </c>
      <c r="DY92" s="31">
        <f t="shared" ca="1" si="49"/>
        <v>-11263.4</v>
      </c>
      <c r="DZ92" s="31">
        <f t="shared" ca="1" si="49"/>
        <v>-10101.42</v>
      </c>
      <c r="EA92" s="31">
        <f t="shared" ca="1" si="59"/>
        <v>-52558.720000000001</v>
      </c>
      <c r="EB92" s="31">
        <f t="shared" ca="1" si="59"/>
        <v>-9772.25</v>
      </c>
      <c r="EC92" s="31">
        <f t="shared" ca="1" si="59"/>
        <v>-1131.54</v>
      </c>
      <c r="ED92" s="31">
        <f t="shared" ca="1" si="59"/>
        <v>-4165.7</v>
      </c>
      <c r="EE92" s="31">
        <f t="shared" ca="1" si="59"/>
        <v>-8884.24</v>
      </c>
      <c r="EF92" s="31">
        <f t="shared" ca="1" si="59"/>
        <v>-3790.46</v>
      </c>
      <c r="EG92" s="32">
        <f t="shared" ca="1" si="50"/>
        <v>-79559.810000000012</v>
      </c>
      <c r="EH92" s="32">
        <f t="shared" ca="1" si="50"/>
        <v>-234462.65000000002</v>
      </c>
      <c r="EI92" s="32">
        <f t="shared" ca="1" si="50"/>
        <v>-129067.79999999999</v>
      </c>
      <c r="EJ92" s="32">
        <f t="shared" ca="1" si="50"/>
        <v>-66993.75</v>
      </c>
      <c r="EK92" s="32">
        <f t="shared" ca="1" si="50"/>
        <v>-77939.489999999991</v>
      </c>
      <c r="EL92" s="32">
        <f t="shared" ca="1" si="50"/>
        <v>-70696.86</v>
      </c>
      <c r="EM92" s="32">
        <f t="shared" ca="1" si="60"/>
        <v>-371967.41000000003</v>
      </c>
      <c r="EN92" s="32">
        <f t="shared" ca="1" si="60"/>
        <v>-69973.760000000009</v>
      </c>
      <c r="EO92" s="32">
        <f t="shared" ca="1" si="60"/>
        <v>-8199.16</v>
      </c>
      <c r="EP92" s="32">
        <f t="shared" ca="1" si="60"/>
        <v>-30539.469999999998</v>
      </c>
      <c r="EQ92" s="32">
        <f t="shared" ca="1" si="60"/>
        <v>-65935.349999999991</v>
      </c>
      <c r="ER92" s="32">
        <f t="shared" ca="1" si="60"/>
        <v>-28472.479999999996</v>
      </c>
    </row>
    <row r="93" spans="1:148" x14ac:dyDescent="0.25">
      <c r="A93" t="s">
        <v>494</v>
      </c>
      <c r="B93" s="1" t="s">
        <v>95</v>
      </c>
      <c r="C93" t="str">
        <f t="shared" ca="1" si="52"/>
        <v>BCHEXP</v>
      </c>
      <c r="D93" t="str">
        <f t="shared" ca="1" si="53"/>
        <v>Alberta-BC Intertie - Export</v>
      </c>
      <c r="F93" s="51">
        <v>75</v>
      </c>
      <c r="L93" s="51">
        <v>175</v>
      </c>
      <c r="M93" s="51">
        <v>90</v>
      </c>
      <c r="N93" s="51">
        <v>200</v>
      </c>
      <c r="Q93" s="32"/>
      <c r="R93" s="32">
        <v>6458.25</v>
      </c>
      <c r="S93" s="32"/>
      <c r="T93" s="32"/>
      <c r="U93" s="32"/>
      <c r="V93" s="32"/>
      <c r="W93" s="32"/>
      <c r="X93" s="32">
        <v>5461.25</v>
      </c>
      <c r="Y93" s="32">
        <v>1241.0999999999999</v>
      </c>
      <c r="Z93" s="32">
        <v>2682</v>
      </c>
      <c r="AA93" s="32"/>
      <c r="AB93" s="32"/>
      <c r="AD93" s="2">
        <v>0.66</v>
      </c>
      <c r="AJ93" s="2">
        <v>0.66</v>
      </c>
      <c r="AK93" s="2">
        <v>0.66</v>
      </c>
      <c r="AL93" s="2">
        <v>0.66</v>
      </c>
      <c r="AO93" s="33"/>
      <c r="AP93" s="33">
        <v>42.62</v>
      </c>
      <c r="AQ93" s="33"/>
      <c r="AR93" s="33"/>
      <c r="AS93" s="33"/>
      <c r="AT93" s="33"/>
      <c r="AU93" s="33"/>
      <c r="AV93" s="33">
        <v>36.04</v>
      </c>
      <c r="AW93" s="33">
        <v>8.19</v>
      </c>
      <c r="AX93" s="33">
        <v>17.7</v>
      </c>
      <c r="AY93" s="33"/>
      <c r="AZ93" s="33"/>
      <c r="BA93" s="31">
        <f t="shared" si="38"/>
        <v>0</v>
      </c>
      <c r="BB93" s="31">
        <f t="shared" si="38"/>
        <v>-7.1</v>
      </c>
      <c r="BC93" s="31">
        <f t="shared" si="38"/>
        <v>0</v>
      </c>
      <c r="BD93" s="31">
        <f t="shared" si="38"/>
        <v>0</v>
      </c>
      <c r="BE93" s="31">
        <f t="shared" si="38"/>
        <v>0</v>
      </c>
      <c r="BF93" s="31">
        <f t="shared" si="38"/>
        <v>0</v>
      </c>
      <c r="BG93" s="31">
        <f t="shared" si="54"/>
        <v>0</v>
      </c>
      <c r="BH93" s="31">
        <f t="shared" si="54"/>
        <v>8.19</v>
      </c>
      <c r="BI93" s="31">
        <f t="shared" si="54"/>
        <v>1.86</v>
      </c>
      <c r="BJ93" s="31">
        <f t="shared" si="54"/>
        <v>17.97</v>
      </c>
      <c r="BK93" s="31">
        <f t="shared" si="54"/>
        <v>0</v>
      </c>
      <c r="BL93" s="31">
        <f t="shared" si="54"/>
        <v>0</v>
      </c>
      <c r="BM93" s="6">
        <f t="shared" ca="1" si="57"/>
        <v>8.3000000000000001E-3</v>
      </c>
      <c r="BN93" s="6">
        <f t="shared" ca="1" si="57"/>
        <v>8.3000000000000001E-3</v>
      </c>
      <c r="BO93" s="6">
        <f t="shared" ca="1" si="57"/>
        <v>8.3000000000000001E-3</v>
      </c>
      <c r="BP93" s="6">
        <f t="shared" ca="1" si="57"/>
        <v>8.3000000000000001E-3</v>
      </c>
      <c r="BQ93" s="6">
        <f t="shared" ca="1" si="57"/>
        <v>8.3000000000000001E-3</v>
      </c>
      <c r="BR93" s="6">
        <f t="shared" ca="1" si="57"/>
        <v>8.3000000000000001E-3</v>
      </c>
      <c r="BS93" s="6">
        <f t="shared" ca="1" si="57"/>
        <v>8.3000000000000001E-3</v>
      </c>
      <c r="BT93" s="6">
        <f t="shared" ca="1" si="57"/>
        <v>8.3000000000000001E-3</v>
      </c>
      <c r="BU93" s="6">
        <f t="shared" ca="1" si="57"/>
        <v>8.3000000000000001E-3</v>
      </c>
      <c r="BV93" s="6">
        <f t="shared" ca="1" si="57"/>
        <v>8.3000000000000001E-3</v>
      </c>
      <c r="BW93" s="6">
        <f t="shared" ca="1" si="57"/>
        <v>8.3000000000000001E-3</v>
      </c>
      <c r="BX93" s="6">
        <f t="shared" ca="1" si="57"/>
        <v>8.3000000000000001E-3</v>
      </c>
      <c r="BY93" s="31">
        <f t="shared" ca="1" si="61"/>
        <v>0</v>
      </c>
      <c r="BZ93" s="31">
        <f t="shared" ca="1" si="61"/>
        <v>53.6</v>
      </c>
      <c r="CA93" s="31">
        <f t="shared" ca="1" si="61"/>
        <v>0</v>
      </c>
      <c r="CB93" s="31">
        <f t="shared" ca="1" si="61"/>
        <v>0</v>
      </c>
      <c r="CC93" s="31">
        <f t="shared" ca="1" si="61"/>
        <v>0</v>
      </c>
      <c r="CD93" s="31">
        <f t="shared" ca="1" si="61"/>
        <v>0</v>
      </c>
      <c r="CE93" s="31">
        <f t="shared" ca="1" si="61"/>
        <v>0</v>
      </c>
      <c r="CF93" s="31">
        <f t="shared" ca="1" si="61"/>
        <v>45.33</v>
      </c>
      <c r="CG93" s="31">
        <f t="shared" ca="1" si="61"/>
        <v>10.3</v>
      </c>
      <c r="CH93" s="31">
        <f t="shared" ca="1" si="61"/>
        <v>22.26</v>
      </c>
      <c r="CI93" s="31">
        <f t="shared" ca="1" si="61"/>
        <v>0</v>
      </c>
      <c r="CJ93" s="31">
        <f t="shared" ca="1" si="61"/>
        <v>0</v>
      </c>
      <c r="CK93" s="32">
        <f t="shared" ca="1" si="39"/>
        <v>0</v>
      </c>
      <c r="CL93" s="32">
        <f t="shared" ca="1" si="39"/>
        <v>4.5199999999999996</v>
      </c>
      <c r="CM93" s="32">
        <f t="shared" ca="1" si="39"/>
        <v>0</v>
      </c>
      <c r="CN93" s="32">
        <f t="shared" ca="1" si="39"/>
        <v>0</v>
      </c>
      <c r="CO93" s="32">
        <f t="shared" ca="1" si="39"/>
        <v>0</v>
      </c>
      <c r="CP93" s="32">
        <f t="shared" ca="1" si="39"/>
        <v>0</v>
      </c>
      <c r="CQ93" s="32">
        <f t="shared" ca="1" si="55"/>
        <v>0</v>
      </c>
      <c r="CR93" s="32">
        <f t="shared" ca="1" si="55"/>
        <v>3.82</v>
      </c>
      <c r="CS93" s="32">
        <f t="shared" ca="1" si="55"/>
        <v>0.87</v>
      </c>
      <c r="CT93" s="32">
        <f t="shared" ca="1" si="55"/>
        <v>1.88</v>
      </c>
      <c r="CU93" s="32">
        <f t="shared" ca="1" si="55"/>
        <v>0</v>
      </c>
      <c r="CV93" s="32">
        <f t="shared" ca="1" si="55"/>
        <v>0</v>
      </c>
      <c r="CW93" s="31">
        <f t="shared" ca="1" si="41"/>
        <v>0</v>
      </c>
      <c r="CX93" s="31">
        <f t="shared" ca="1" si="41"/>
        <v>22.600000000000009</v>
      </c>
      <c r="CY93" s="31">
        <f t="shared" ca="1" si="41"/>
        <v>0</v>
      </c>
      <c r="CZ93" s="31">
        <f t="shared" ca="1" si="41"/>
        <v>0</v>
      </c>
      <c r="DA93" s="31">
        <f t="shared" ca="1" si="41"/>
        <v>0</v>
      </c>
      <c r="DB93" s="31">
        <f t="shared" ca="1" si="41"/>
        <v>0</v>
      </c>
      <c r="DC93" s="31">
        <f t="shared" ca="1" si="56"/>
        <v>0</v>
      </c>
      <c r="DD93" s="31">
        <f t="shared" ca="1" si="56"/>
        <v>4.92</v>
      </c>
      <c r="DE93" s="31">
        <f t="shared" ca="1" si="56"/>
        <v>1.1200000000000003</v>
      </c>
      <c r="DF93" s="31">
        <f t="shared" ca="1" si="56"/>
        <v>-11.529999999999998</v>
      </c>
      <c r="DG93" s="31">
        <f t="shared" ca="1" si="56"/>
        <v>0</v>
      </c>
      <c r="DH93" s="31">
        <f t="shared" ca="1" si="56"/>
        <v>0</v>
      </c>
      <c r="DI93" s="32">
        <f t="shared" ca="1" si="48"/>
        <v>0</v>
      </c>
      <c r="DJ93" s="32">
        <f t="shared" ca="1" si="48"/>
        <v>1.1299999999999999</v>
      </c>
      <c r="DK93" s="32">
        <f t="shared" ca="1" si="48"/>
        <v>0</v>
      </c>
      <c r="DL93" s="32">
        <f t="shared" ca="1" si="48"/>
        <v>0</v>
      </c>
      <c r="DM93" s="32">
        <f t="shared" ca="1" si="48"/>
        <v>0</v>
      </c>
      <c r="DN93" s="32">
        <f t="shared" ca="1" si="48"/>
        <v>0</v>
      </c>
      <c r="DO93" s="32">
        <f t="shared" ca="1" si="58"/>
        <v>0</v>
      </c>
      <c r="DP93" s="32">
        <f t="shared" ca="1" si="58"/>
        <v>0.25</v>
      </c>
      <c r="DQ93" s="32">
        <f t="shared" ca="1" si="58"/>
        <v>0.06</v>
      </c>
      <c r="DR93" s="32">
        <f t="shared" ca="1" si="58"/>
        <v>-0.57999999999999996</v>
      </c>
      <c r="DS93" s="32">
        <f t="shared" ca="1" si="58"/>
        <v>0</v>
      </c>
      <c r="DT93" s="32">
        <f t="shared" ca="1" si="58"/>
        <v>0</v>
      </c>
      <c r="DU93" s="31">
        <f t="shared" ca="1" si="49"/>
        <v>0</v>
      </c>
      <c r="DV93" s="31">
        <f t="shared" ca="1" si="49"/>
        <v>4.16</v>
      </c>
      <c r="DW93" s="31">
        <f t="shared" ca="1" si="49"/>
        <v>0</v>
      </c>
      <c r="DX93" s="31">
        <f t="shared" ca="1" si="49"/>
        <v>0</v>
      </c>
      <c r="DY93" s="31">
        <f t="shared" ca="1" si="49"/>
        <v>0</v>
      </c>
      <c r="DZ93" s="31">
        <f t="shared" ca="1" si="49"/>
        <v>0</v>
      </c>
      <c r="EA93" s="31">
        <f t="shared" ca="1" si="59"/>
        <v>0</v>
      </c>
      <c r="EB93" s="31">
        <f t="shared" ca="1" si="59"/>
        <v>0.84</v>
      </c>
      <c r="EC93" s="31">
        <f t="shared" ca="1" si="59"/>
        <v>0.19</v>
      </c>
      <c r="ED93" s="31">
        <f t="shared" ca="1" si="59"/>
        <v>-1.91</v>
      </c>
      <c r="EE93" s="31">
        <f t="shared" ca="1" si="59"/>
        <v>0</v>
      </c>
      <c r="EF93" s="31">
        <f t="shared" ca="1" si="59"/>
        <v>0</v>
      </c>
      <c r="EG93" s="32">
        <f t="shared" ca="1" si="50"/>
        <v>0</v>
      </c>
      <c r="EH93" s="32">
        <f t="shared" ca="1" si="50"/>
        <v>27.890000000000008</v>
      </c>
      <c r="EI93" s="32">
        <f t="shared" ca="1" si="50"/>
        <v>0</v>
      </c>
      <c r="EJ93" s="32">
        <f t="shared" ca="1" si="50"/>
        <v>0</v>
      </c>
      <c r="EK93" s="32">
        <f t="shared" ca="1" si="50"/>
        <v>0</v>
      </c>
      <c r="EL93" s="32">
        <f t="shared" ca="1" si="50"/>
        <v>0</v>
      </c>
      <c r="EM93" s="32">
        <f t="shared" ca="1" si="60"/>
        <v>0</v>
      </c>
      <c r="EN93" s="32">
        <f t="shared" ca="1" si="60"/>
        <v>6.01</v>
      </c>
      <c r="EO93" s="32">
        <f t="shared" ca="1" si="60"/>
        <v>1.3700000000000003</v>
      </c>
      <c r="EP93" s="32">
        <f t="shared" ca="1" si="60"/>
        <v>-14.019999999999998</v>
      </c>
      <c r="EQ93" s="32">
        <f t="shared" ca="1" si="60"/>
        <v>0</v>
      </c>
      <c r="ER93" s="32">
        <f t="shared" ca="1" si="60"/>
        <v>0</v>
      </c>
    </row>
    <row r="94" spans="1:148" x14ac:dyDescent="0.25">
      <c r="A94" t="s">
        <v>495</v>
      </c>
      <c r="B94" s="1" t="s">
        <v>83</v>
      </c>
      <c r="C94" t="str">
        <f t="shared" ca="1" si="52"/>
        <v>NEP1</v>
      </c>
      <c r="D94" t="str">
        <f t="shared" ca="1" si="53"/>
        <v>Ghost Pine Wind Facility</v>
      </c>
      <c r="E94" s="51">
        <v>27482.942500000001</v>
      </c>
      <c r="F94" s="51">
        <v>14189.2682</v>
      </c>
      <c r="G94" s="51">
        <v>14335.709800000001</v>
      </c>
      <c r="H94" s="51">
        <v>13628.486500000001</v>
      </c>
      <c r="I94" s="51">
        <v>12602.1731</v>
      </c>
      <c r="J94" s="51">
        <v>15435.7698</v>
      </c>
      <c r="K94" s="51">
        <v>13035.742200000001</v>
      </c>
      <c r="L94" s="51">
        <v>8494.5074000000004</v>
      </c>
      <c r="M94" s="51">
        <v>13415.0033</v>
      </c>
      <c r="N94" s="51">
        <v>19710.607</v>
      </c>
      <c r="O94" s="51">
        <v>18443.644400000001</v>
      </c>
      <c r="P94" s="51">
        <v>18873.4532</v>
      </c>
      <c r="Q94" s="32">
        <v>1041358.21</v>
      </c>
      <c r="R94" s="32">
        <v>1184111.69</v>
      </c>
      <c r="S94" s="32">
        <v>515549.03</v>
      </c>
      <c r="T94" s="32">
        <v>367211.19</v>
      </c>
      <c r="U94" s="32">
        <v>384155.1</v>
      </c>
      <c r="V94" s="32">
        <v>469537.01</v>
      </c>
      <c r="W94" s="32">
        <v>675431.42</v>
      </c>
      <c r="X94" s="32">
        <v>309883.86</v>
      </c>
      <c r="Y94" s="32">
        <v>312181.06</v>
      </c>
      <c r="Z94" s="32">
        <v>509864.41</v>
      </c>
      <c r="AA94" s="32">
        <v>517524.93</v>
      </c>
      <c r="AB94" s="32">
        <v>488389.43</v>
      </c>
      <c r="AC94" s="2">
        <v>4.12</v>
      </c>
      <c r="AD94" s="2">
        <v>4.12</v>
      </c>
      <c r="AE94" s="2">
        <v>4.12</v>
      </c>
      <c r="AF94" s="2">
        <v>4.12</v>
      </c>
      <c r="AG94" s="2">
        <v>4.12</v>
      </c>
      <c r="AH94" s="2">
        <v>4.12</v>
      </c>
      <c r="AI94" s="2">
        <v>4.12</v>
      </c>
      <c r="AJ94" s="2">
        <v>4.12</v>
      </c>
      <c r="AK94" s="2">
        <v>4.12</v>
      </c>
      <c r="AL94" s="2">
        <v>4.12</v>
      </c>
      <c r="AM94" s="2">
        <v>4.12</v>
      </c>
      <c r="AN94" s="2">
        <v>4.12</v>
      </c>
      <c r="AO94" s="33">
        <v>42903.96</v>
      </c>
      <c r="AP94" s="33">
        <v>48785.4</v>
      </c>
      <c r="AQ94" s="33">
        <v>21240.62</v>
      </c>
      <c r="AR94" s="33">
        <v>15129.1</v>
      </c>
      <c r="AS94" s="33">
        <v>15827.19</v>
      </c>
      <c r="AT94" s="33">
        <v>19344.919999999998</v>
      </c>
      <c r="AU94" s="33">
        <v>27827.77</v>
      </c>
      <c r="AV94" s="33">
        <v>12767.22</v>
      </c>
      <c r="AW94" s="33">
        <v>12861.86</v>
      </c>
      <c r="AX94" s="33">
        <v>21006.41</v>
      </c>
      <c r="AY94" s="33">
        <v>21322.03</v>
      </c>
      <c r="AZ94" s="33">
        <v>20121.64</v>
      </c>
      <c r="BA94" s="31">
        <f t="shared" si="38"/>
        <v>-1145.49</v>
      </c>
      <c r="BB94" s="31">
        <f t="shared" si="38"/>
        <v>-1302.52</v>
      </c>
      <c r="BC94" s="31">
        <f t="shared" si="38"/>
        <v>-567.1</v>
      </c>
      <c r="BD94" s="31">
        <f t="shared" si="38"/>
        <v>-550.82000000000005</v>
      </c>
      <c r="BE94" s="31">
        <f t="shared" si="38"/>
        <v>-576.23</v>
      </c>
      <c r="BF94" s="31">
        <f t="shared" si="38"/>
        <v>-704.31</v>
      </c>
      <c r="BG94" s="31">
        <f t="shared" si="54"/>
        <v>1013.15</v>
      </c>
      <c r="BH94" s="31">
        <f t="shared" si="54"/>
        <v>464.83</v>
      </c>
      <c r="BI94" s="31">
        <f t="shared" si="54"/>
        <v>468.27</v>
      </c>
      <c r="BJ94" s="31">
        <f t="shared" si="54"/>
        <v>3416.09</v>
      </c>
      <c r="BK94" s="31">
        <f t="shared" si="54"/>
        <v>3467.42</v>
      </c>
      <c r="BL94" s="31">
        <f t="shared" si="54"/>
        <v>3272.21</v>
      </c>
      <c r="BM94" s="6">
        <f t="shared" ca="1" si="57"/>
        <v>3.6299999999999999E-2</v>
      </c>
      <c r="BN94" s="6">
        <f t="shared" ca="1" si="57"/>
        <v>3.6299999999999999E-2</v>
      </c>
      <c r="BO94" s="6">
        <f t="shared" ca="1" si="57"/>
        <v>3.6299999999999999E-2</v>
      </c>
      <c r="BP94" s="6">
        <f t="shared" ca="1" si="57"/>
        <v>3.6299999999999999E-2</v>
      </c>
      <c r="BQ94" s="6">
        <f t="shared" ca="1" si="57"/>
        <v>3.6299999999999999E-2</v>
      </c>
      <c r="BR94" s="6">
        <f t="shared" ca="1" si="57"/>
        <v>3.6299999999999999E-2</v>
      </c>
      <c r="BS94" s="6">
        <f t="shared" ca="1" si="57"/>
        <v>3.6299999999999999E-2</v>
      </c>
      <c r="BT94" s="6">
        <f t="shared" ca="1" si="57"/>
        <v>3.6299999999999999E-2</v>
      </c>
      <c r="BU94" s="6">
        <f t="shared" ca="1" si="57"/>
        <v>3.6299999999999999E-2</v>
      </c>
      <c r="BV94" s="6">
        <f t="shared" ca="1" si="57"/>
        <v>3.6299999999999999E-2</v>
      </c>
      <c r="BW94" s="6">
        <f t="shared" ca="1" si="57"/>
        <v>3.6299999999999999E-2</v>
      </c>
      <c r="BX94" s="6">
        <f t="shared" ca="1" si="57"/>
        <v>3.6299999999999999E-2</v>
      </c>
      <c r="BY94" s="31">
        <f t="shared" ca="1" si="61"/>
        <v>37801.300000000003</v>
      </c>
      <c r="BZ94" s="31">
        <f t="shared" ca="1" si="61"/>
        <v>42983.25</v>
      </c>
      <c r="CA94" s="31">
        <f t="shared" ca="1" si="61"/>
        <v>18714.43</v>
      </c>
      <c r="CB94" s="31">
        <f t="shared" ca="1" si="61"/>
        <v>13329.77</v>
      </c>
      <c r="CC94" s="31">
        <f t="shared" ca="1" si="61"/>
        <v>13944.83</v>
      </c>
      <c r="CD94" s="31">
        <f t="shared" ca="1" si="61"/>
        <v>17044.189999999999</v>
      </c>
      <c r="CE94" s="31">
        <f t="shared" ca="1" si="61"/>
        <v>24518.16</v>
      </c>
      <c r="CF94" s="31">
        <f t="shared" ca="1" si="61"/>
        <v>11248.78</v>
      </c>
      <c r="CG94" s="31">
        <f t="shared" ca="1" si="61"/>
        <v>11332.17</v>
      </c>
      <c r="CH94" s="31">
        <f t="shared" ca="1" si="61"/>
        <v>18508.080000000002</v>
      </c>
      <c r="CI94" s="31">
        <f t="shared" ca="1" si="61"/>
        <v>18786.150000000001</v>
      </c>
      <c r="CJ94" s="31">
        <f t="shared" ca="1" si="61"/>
        <v>17728.54</v>
      </c>
      <c r="CK94" s="32">
        <f t="shared" ca="1" si="39"/>
        <v>728.95</v>
      </c>
      <c r="CL94" s="32">
        <f t="shared" ca="1" si="39"/>
        <v>828.88</v>
      </c>
      <c r="CM94" s="32">
        <f t="shared" ca="1" si="39"/>
        <v>360.88</v>
      </c>
      <c r="CN94" s="32">
        <f t="shared" ca="1" si="39"/>
        <v>257.05</v>
      </c>
      <c r="CO94" s="32">
        <f t="shared" ca="1" si="39"/>
        <v>268.91000000000003</v>
      </c>
      <c r="CP94" s="32">
        <f t="shared" ca="1" si="39"/>
        <v>328.68</v>
      </c>
      <c r="CQ94" s="32">
        <f t="shared" ca="1" si="55"/>
        <v>472.8</v>
      </c>
      <c r="CR94" s="32">
        <f t="shared" ca="1" si="55"/>
        <v>216.92</v>
      </c>
      <c r="CS94" s="32">
        <f t="shared" ca="1" si="55"/>
        <v>218.53</v>
      </c>
      <c r="CT94" s="32">
        <f t="shared" ca="1" si="55"/>
        <v>356.91</v>
      </c>
      <c r="CU94" s="32">
        <f t="shared" ca="1" si="55"/>
        <v>362.27</v>
      </c>
      <c r="CV94" s="32">
        <f t="shared" ca="1" si="55"/>
        <v>341.87</v>
      </c>
      <c r="CW94" s="31">
        <f t="shared" ca="1" si="41"/>
        <v>-3228.2199999999993</v>
      </c>
      <c r="CX94" s="31">
        <f t="shared" ca="1" si="41"/>
        <v>-3670.7500000000041</v>
      </c>
      <c r="CY94" s="31">
        <f t="shared" ca="1" si="41"/>
        <v>-1598.2099999999978</v>
      </c>
      <c r="CZ94" s="31">
        <f t="shared" ca="1" si="41"/>
        <v>-991.4600000000006</v>
      </c>
      <c r="DA94" s="31">
        <f t="shared" ca="1" si="41"/>
        <v>-1037.2200000000007</v>
      </c>
      <c r="DB94" s="31">
        <f t="shared" ca="1" si="41"/>
        <v>-1267.7399999999993</v>
      </c>
      <c r="DC94" s="31">
        <f t="shared" ca="1" si="56"/>
        <v>-3849.9600000000014</v>
      </c>
      <c r="DD94" s="31">
        <f t="shared" ca="1" si="56"/>
        <v>-1766.3499999999985</v>
      </c>
      <c r="DE94" s="31">
        <f t="shared" ca="1" si="56"/>
        <v>-1779.4299999999998</v>
      </c>
      <c r="DF94" s="31">
        <f t="shared" ca="1" si="56"/>
        <v>-5557.5099999999984</v>
      </c>
      <c r="DG94" s="31">
        <f t="shared" ca="1" si="56"/>
        <v>-5641.029999999997</v>
      </c>
      <c r="DH94" s="31">
        <f t="shared" ca="1" si="56"/>
        <v>-5323.44</v>
      </c>
      <c r="DI94" s="32">
        <f t="shared" ca="1" si="48"/>
        <v>-161.41</v>
      </c>
      <c r="DJ94" s="32">
        <f t="shared" ca="1" si="48"/>
        <v>-183.54</v>
      </c>
      <c r="DK94" s="32">
        <f t="shared" ca="1" si="48"/>
        <v>-79.91</v>
      </c>
      <c r="DL94" s="32">
        <f t="shared" ca="1" si="48"/>
        <v>-49.57</v>
      </c>
      <c r="DM94" s="32">
        <f t="shared" ca="1" si="48"/>
        <v>-51.86</v>
      </c>
      <c r="DN94" s="32">
        <f t="shared" ca="1" si="48"/>
        <v>-63.39</v>
      </c>
      <c r="DO94" s="32">
        <f t="shared" ca="1" si="58"/>
        <v>-192.5</v>
      </c>
      <c r="DP94" s="32">
        <f t="shared" ca="1" si="58"/>
        <v>-88.32</v>
      </c>
      <c r="DQ94" s="32">
        <f t="shared" ca="1" si="58"/>
        <v>-88.97</v>
      </c>
      <c r="DR94" s="32">
        <f t="shared" ca="1" si="58"/>
        <v>-277.88</v>
      </c>
      <c r="DS94" s="32">
        <f t="shared" ca="1" si="58"/>
        <v>-282.05</v>
      </c>
      <c r="DT94" s="32">
        <f t="shared" ca="1" si="58"/>
        <v>-266.17</v>
      </c>
      <c r="DU94" s="31">
        <f t="shared" ca="1" si="49"/>
        <v>-601.79</v>
      </c>
      <c r="DV94" s="31">
        <f t="shared" ca="1" si="49"/>
        <v>-675.71</v>
      </c>
      <c r="DW94" s="31">
        <f t="shared" ca="1" si="49"/>
        <v>-290.83</v>
      </c>
      <c r="DX94" s="31">
        <f t="shared" ca="1" si="49"/>
        <v>-178.1</v>
      </c>
      <c r="DY94" s="31">
        <f t="shared" ca="1" si="49"/>
        <v>-183.98</v>
      </c>
      <c r="DZ94" s="31">
        <f t="shared" ca="1" si="49"/>
        <v>-221.9</v>
      </c>
      <c r="EA94" s="31">
        <f t="shared" ca="1" si="59"/>
        <v>-665.19</v>
      </c>
      <c r="EB94" s="31">
        <f t="shared" ca="1" si="59"/>
        <v>-301.06</v>
      </c>
      <c r="EC94" s="31">
        <f t="shared" ca="1" si="59"/>
        <v>-299.13</v>
      </c>
      <c r="ED94" s="31">
        <f t="shared" ca="1" si="59"/>
        <v>-921.69</v>
      </c>
      <c r="EE94" s="31">
        <f t="shared" ca="1" si="59"/>
        <v>-922.37</v>
      </c>
      <c r="EF94" s="31">
        <f t="shared" ca="1" si="59"/>
        <v>-858.41</v>
      </c>
      <c r="EG94" s="32">
        <f t="shared" ca="1" si="50"/>
        <v>-3991.4199999999992</v>
      </c>
      <c r="EH94" s="32">
        <f t="shared" ca="1" si="50"/>
        <v>-4530.0000000000036</v>
      </c>
      <c r="EI94" s="32">
        <f t="shared" ca="1" si="50"/>
        <v>-1968.9499999999978</v>
      </c>
      <c r="EJ94" s="32">
        <f t="shared" ca="1" si="50"/>
        <v>-1219.1300000000006</v>
      </c>
      <c r="EK94" s="32">
        <f t="shared" ca="1" si="50"/>
        <v>-1273.0600000000006</v>
      </c>
      <c r="EL94" s="32">
        <f t="shared" ca="1" si="50"/>
        <v>-1553.0299999999995</v>
      </c>
      <c r="EM94" s="32">
        <f t="shared" ca="1" si="60"/>
        <v>-4707.6500000000015</v>
      </c>
      <c r="EN94" s="32">
        <f t="shared" ca="1" si="60"/>
        <v>-2155.7299999999987</v>
      </c>
      <c r="EO94" s="32">
        <f t="shared" ca="1" si="60"/>
        <v>-2167.5299999999997</v>
      </c>
      <c r="EP94" s="32">
        <f t="shared" ca="1" si="60"/>
        <v>-6757.0799999999981</v>
      </c>
      <c r="EQ94" s="32">
        <f t="shared" ca="1" si="60"/>
        <v>-6845.4499999999971</v>
      </c>
      <c r="ER94" s="32">
        <f t="shared" ca="1" si="60"/>
        <v>-6448.0199999999995</v>
      </c>
    </row>
    <row r="95" spans="1:148" x14ac:dyDescent="0.25">
      <c r="A95" t="s">
        <v>496</v>
      </c>
      <c r="B95" s="1" t="s">
        <v>22</v>
      </c>
      <c r="C95" t="str">
        <f t="shared" ca="1" si="52"/>
        <v>NOVAGEN15M</v>
      </c>
      <c r="D95" t="str">
        <f t="shared" ca="1" si="53"/>
        <v>Joffre Industrial System</v>
      </c>
      <c r="E95" s="51">
        <v>93338.063680000007</v>
      </c>
      <c r="F95" s="51">
        <v>108750.748672</v>
      </c>
      <c r="G95" s="51">
        <v>93124.258520000003</v>
      </c>
      <c r="H95" s="51">
        <v>44644.423159999998</v>
      </c>
      <c r="I95" s="51">
        <v>65232.275739999997</v>
      </c>
      <c r="J95" s="51">
        <v>66024.706749999998</v>
      </c>
      <c r="K95" s="51">
        <v>77890.040569999997</v>
      </c>
      <c r="L95" s="51">
        <v>71718.064159999994</v>
      </c>
      <c r="M95" s="51">
        <v>44666.311780000004</v>
      </c>
      <c r="N95" s="51">
        <v>15124.109739</v>
      </c>
      <c r="O95" s="51">
        <v>52890.768179999999</v>
      </c>
      <c r="P95" s="51">
        <v>76843.409570000003</v>
      </c>
      <c r="Q95" s="32">
        <v>5105849.0999999996</v>
      </c>
      <c r="R95" s="32">
        <v>11591326.880000001</v>
      </c>
      <c r="S95" s="32">
        <v>4947480.96</v>
      </c>
      <c r="T95" s="32">
        <v>1528321.73</v>
      </c>
      <c r="U95" s="32">
        <v>4851188.82</v>
      </c>
      <c r="V95" s="32">
        <v>3406511.57</v>
      </c>
      <c r="W95" s="32">
        <v>14873178.619999999</v>
      </c>
      <c r="X95" s="32">
        <v>4248393.63</v>
      </c>
      <c r="Y95" s="32">
        <v>1045097.44</v>
      </c>
      <c r="Z95" s="32">
        <v>542723.22</v>
      </c>
      <c r="AA95" s="32">
        <v>2709567.05</v>
      </c>
      <c r="AB95" s="32">
        <v>2363480.84</v>
      </c>
      <c r="AC95" s="2">
        <v>1.05</v>
      </c>
      <c r="AD95" s="2">
        <v>1.05</v>
      </c>
      <c r="AE95" s="2">
        <v>1.05</v>
      </c>
      <c r="AF95" s="2">
        <v>1.05</v>
      </c>
      <c r="AG95" s="2">
        <v>1.05</v>
      </c>
      <c r="AH95" s="2">
        <v>1.05</v>
      </c>
      <c r="AI95" s="2">
        <v>1.05</v>
      </c>
      <c r="AJ95" s="2">
        <v>1.05</v>
      </c>
      <c r="AK95" s="2">
        <v>1.05</v>
      </c>
      <c r="AL95" s="2">
        <v>1.05</v>
      </c>
      <c r="AM95" s="2">
        <v>1.05</v>
      </c>
      <c r="AN95" s="2">
        <v>1.05</v>
      </c>
      <c r="AO95" s="33">
        <v>53611.42</v>
      </c>
      <c r="AP95" s="33">
        <v>121708.93</v>
      </c>
      <c r="AQ95" s="33">
        <v>51948.55</v>
      </c>
      <c r="AR95" s="33">
        <v>16047.38</v>
      </c>
      <c r="AS95" s="33">
        <v>50937.48</v>
      </c>
      <c r="AT95" s="33">
        <v>35768.370000000003</v>
      </c>
      <c r="AU95" s="33">
        <v>156168.38</v>
      </c>
      <c r="AV95" s="33">
        <v>44608.13</v>
      </c>
      <c r="AW95" s="33">
        <v>10973.52</v>
      </c>
      <c r="AX95" s="33">
        <v>5698.59</v>
      </c>
      <c r="AY95" s="33">
        <v>28450.45</v>
      </c>
      <c r="AZ95" s="33">
        <v>24816.55</v>
      </c>
      <c r="BA95" s="31">
        <f t="shared" si="38"/>
        <v>-5616.43</v>
      </c>
      <c r="BB95" s="31">
        <f t="shared" si="38"/>
        <v>-12750.46</v>
      </c>
      <c r="BC95" s="31">
        <f t="shared" si="38"/>
        <v>-5442.23</v>
      </c>
      <c r="BD95" s="31">
        <f t="shared" si="38"/>
        <v>-2292.48</v>
      </c>
      <c r="BE95" s="31">
        <f t="shared" si="38"/>
        <v>-7276.78</v>
      </c>
      <c r="BF95" s="31">
        <f t="shared" si="38"/>
        <v>-5109.7700000000004</v>
      </c>
      <c r="BG95" s="31">
        <f t="shared" si="54"/>
        <v>22309.77</v>
      </c>
      <c r="BH95" s="31">
        <f t="shared" si="54"/>
        <v>6372.59</v>
      </c>
      <c r="BI95" s="31">
        <f t="shared" si="54"/>
        <v>1567.65</v>
      </c>
      <c r="BJ95" s="31">
        <f t="shared" si="54"/>
        <v>3636.25</v>
      </c>
      <c r="BK95" s="31">
        <f t="shared" si="54"/>
        <v>18154.099999999999</v>
      </c>
      <c r="BL95" s="31">
        <f t="shared" si="54"/>
        <v>15835.32</v>
      </c>
      <c r="BM95" s="6">
        <f t="shared" ca="1" si="57"/>
        <v>1.1999999999999999E-3</v>
      </c>
      <c r="BN95" s="6">
        <f t="shared" ca="1" si="57"/>
        <v>1.1999999999999999E-3</v>
      </c>
      <c r="BO95" s="6">
        <f t="shared" ca="1" si="57"/>
        <v>1.1999999999999999E-3</v>
      </c>
      <c r="BP95" s="6">
        <f t="shared" ca="1" si="57"/>
        <v>1.1999999999999999E-3</v>
      </c>
      <c r="BQ95" s="6">
        <f t="shared" ca="1" si="57"/>
        <v>1.1999999999999999E-3</v>
      </c>
      <c r="BR95" s="6">
        <f t="shared" ca="1" si="57"/>
        <v>1.1999999999999999E-3</v>
      </c>
      <c r="BS95" s="6">
        <f t="shared" ca="1" si="57"/>
        <v>1.1999999999999999E-3</v>
      </c>
      <c r="BT95" s="6">
        <f t="shared" ca="1" si="57"/>
        <v>1.1999999999999999E-3</v>
      </c>
      <c r="BU95" s="6">
        <f t="shared" ca="1" si="57"/>
        <v>1.1999999999999999E-3</v>
      </c>
      <c r="BV95" s="6">
        <f t="shared" ca="1" si="57"/>
        <v>1.1999999999999999E-3</v>
      </c>
      <c r="BW95" s="6">
        <f t="shared" ca="1" si="57"/>
        <v>1.1999999999999999E-3</v>
      </c>
      <c r="BX95" s="6">
        <f t="shared" ca="1" si="57"/>
        <v>1.1999999999999999E-3</v>
      </c>
      <c r="BY95" s="31">
        <f t="shared" ca="1" si="61"/>
        <v>6127.02</v>
      </c>
      <c r="BZ95" s="31">
        <f t="shared" ca="1" si="61"/>
        <v>13909.59</v>
      </c>
      <c r="CA95" s="31">
        <f t="shared" ca="1" si="61"/>
        <v>5936.98</v>
      </c>
      <c r="CB95" s="31">
        <f t="shared" ca="1" si="61"/>
        <v>1833.99</v>
      </c>
      <c r="CC95" s="31">
        <f t="shared" ca="1" si="61"/>
        <v>5821.43</v>
      </c>
      <c r="CD95" s="31">
        <f t="shared" ca="1" si="61"/>
        <v>4087.81</v>
      </c>
      <c r="CE95" s="31">
        <f t="shared" ca="1" si="61"/>
        <v>17847.810000000001</v>
      </c>
      <c r="CF95" s="31">
        <f t="shared" ca="1" si="61"/>
        <v>5098.07</v>
      </c>
      <c r="CG95" s="31">
        <f t="shared" ca="1" si="61"/>
        <v>1254.1199999999999</v>
      </c>
      <c r="CH95" s="31">
        <f t="shared" ca="1" si="61"/>
        <v>651.27</v>
      </c>
      <c r="CI95" s="31">
        <f t="shared" ca="1" si="61"/>
        <v>3251.48</v>
      </c>
      <c r="CJ95" s="31">
        <f t="shared" ca="1" si="61"/>
        <v>2836.18</v>
      </c>
      <c r="CK95" s="32">
        <f t="shared" ca="1" si="39"/>
        <v>3574.09</v>
      </c>
      <c r="CL95" s="32">
        <f t="shared" ca="1" si="39"/>
        <v>8113.93</v>
      </c>
      <c r="CM95" s="32">
        <f t="shared" ca="1" si="39"/>
        <v>3463.24</v>
      </c>
      <c r="CN95" s="32">
        <f t="shared" ca="1" si="39"/>
        <v>1069.83</v>
      </c>
      <c r="CO95" s="32">
        <f t="shared" ca="1" si="39"/>
        <v>3395.83</v>
      </c>
      <c r="CP95" s="32">
        <f t="shared" ca="1" si="39"/>
        <v>2384.56</v>
      </c>
      <c r="CQ95" s="32">
        <f t="shared" ca="1" si="55"/>
        <v>10411.23</v>
      </c>
      <c r="CR95" s="32">
        <f t="shared" ca="1" si="55"/>
        <v>2973.88</v>
      </c>
      <c r="CS95" s="32">
        <f t="shared" ca="1" si="55"/>
        <v>731.57</v>
      </c>
      <c r="CT95" s="32">
        <f t="shared" ca="1" si="55"/>
        <v>379.91</v>
      </c>
      <c r="CU95" s="32">
        <f t="shared" ca="1" si="55"/>
        <v>1896.7</v>
      </c>
      <c r="CV95" s="32">
        <f t="shared" ca="1" si="55"/>
        <v>1654.44</v>
      </c>
      <c r="CW95" s="31">
        <f t="shared" ca="1" si="41"/>
        <v>-38293.879999999997</v>
      </c>
      <c r="CX95" s="31">
        <f t="shared" ca="1" si="41"/>
        <v>-86934.949999999983</v>
      </c>
      <c r="CY95" s="31">
        <f t="shared" ca="1" si="41"/>
        <v>-37106.100000000006</v>
      </c>
      <c r="CZ95" s="31">
        <f t="shared" ca="1" si="41"/>
        <v>-10851.08</v>
      </c>
      <c r="DA95" s="31">
        <f t="shared" ca="1" si="41"/>
        <v>-34443.440000000002</v>
      </c>
      <c r="DB95" s="31">
        <f t="shared" ca="1" si="41"/>
        <v>-24186.230000000003</v>
      </c>
      <c r="DC95" s="31">
        <f t="shared" ca="1" si="56"/>
        <v>-150219.10999999999</v>
      </c>
      <c r="DD95" s="31">
        <f t="shared" ca="1" si="56"/>
        <v>-42908.770000000004</v>
      </c>
      <c r="DE95" s="31">
        <f t="shared" ca="1" si="56"/>
        <v>-10555.48</v>
      </c>
      <c r="DF95" s="31">
        <f t="shared" ca="1" si="56"/>
        <v>-8303.66</v>
      </c>
      <c r="DG95" s="31">
        <f t="shared" ca="1" si="56"/>
        <v>-41456.369999999995</v>
      </c>
      <c r="DH95" s="31">
        <f t="shared" ca="1" si="56"/>
        <v>-36161.25</v>
      </c>
      <c r="DI95" s="32">
        <f t="shared" ca="1" si="48"/>
        <v>-1914.69</v>
      </c>
      <c r="DJ95" s="32">
        <f t="shared" ca="1" si="48"/>
        <v>-4346.75</v>
      </c>
      <c r="DK95" s="32">
        <f t="shared" ca="1" si="48"/>
        <v>-1855.31</v>
      </c>
      <c r="DL95" s="32">
        <f t="shared" ca="1" si="48"/>
        <v>-542.54999999999995</v>
      </c>
      <c r="DM95" s="32">
        <f t="shared" ca="1" si="48"/>
        <v>-1722.17</v>
      </c>
      <c r="DN95" s="32">
        <f t="shared" ca="1" si="48"/>
        <v>-1209.31</v>
      </c>
      <c r="DO95" s="32">
        <f t="shared" ca="1" si="58"/>
        <v>-7510.96</v>
      </c>
      <c r="DP95" s="32">
        <f t="shared" ca="1" si="58"/>
        <v>-2145.44</v>
      </c>
      <c r="DQ95" s="32">
        <f t="shared" ca="1" si="58"/>
        <v>-527.77</v>
      </c>
      <c r="DR95" s="32">
        <f t="shared" ca="1" si="58"/>
        <v>-415.18</v>
      </c>
      <c r="DS95" s="32">
        <f t="shared" ca="1" si="58"/>
        <v>-2072.8200000000002</v>
      </c>
      <c r="DT95" s="32">
        <f t="shared" ca="1" si="58"/>
        <v>-1808.06</v>
      </c>
      <c r="DU95" s="31">
        <f t="shared" ca="1" si="49"/>
        <v>-7138.54</v>
      </c>
      <c r="DV95" s="31">
        <f t="shared" ca="1" si="49"/>
        <v>-16002.89</v>
      </c>
      <c r="DW95" s="31">
        <f t="shared" ca="1" si="49"/>
        <v>-6752.17</v>
      </c>
      <c r="DX95" s="31">
        <f t="shared" ca="1" si="49"/>
        <v>-1949.22</v>
      </c>
      <c r="DY95" s="31">
        <f t="shared" ca="1" si="49"/>
        <v>-6109.35</v>
      </c>
      <c r="DZ95" s="31">
        <f t="shared" ca="1" si="49"/>
        <v>-4233.51</v>
      </c>
      <c r="EA95" s="31">
        <f t="shared" ca="1" si="59"/>
        <v>-25954.49</v>
      </c>
      <c r="EB95" s="31">
        <f t="shared" ca="1" si="59"/>
        <v>-7313.45</v>
      </c>
      <c r="EC95" s="31">
        <f t="shared" ca="1" si="59"/>
        <v>-1774.44</v>
      </c>
      <c r="ED95" s="31">
        <f t="shared" ca="1" si="59"/>
        <v>-1377.13</v>
      </c>
      <c r="EE95" s="31">
        <f t="shared" ca="1" si="59"/>
        <v>-6778.55</v>
      </c>
      <c r="EF95" s="31">
        <f t="shared" ca="1" si="59"/>
        <v>-5831.01</v>
      </c>
      <c r="EG95" s="32">
        <f t="shared" ca="1" si="50"/>
        <v>-47347.11</v>
      </c>
      <c r="EH95" s="32">
        <f t="shared" ca="1" si="50"/>
        <v>-107284.58999999998</v>
      </c>
      <c r="EI95" s="32">
        <f t="shared" ca="1" si="50"/>
        <v>-45713.58</v>
      </c>
      <c r="EJ95" s="32">
        <f t="shared" ca="1" si="50"/>
        <v>-13342.849999999999</v>
      </c>
      <c r="EK95" s="32">
        <f t="shared" ca="1" si="50"/>
        <v>-42274.96</v>
      </c>
      <c r="EL95" s="32">
        <f t="shared" ca="1" si="50"/>
        <v>-29629.050000000003</v>
      </c>
      <c r="EM95" s="32">
        <f t="shared" ca="1" si="60"/>
        <v>-183684.55999999997</v>
      </c>
      <c r="EN95" s="32">
        <f t="shared" ca="1" si="60"/>
        <v>-52367.66</v>
      </c>
      <c r="EO95" s="32">
        <f t="shared" ca="1" si="60"/>
        <v>-12857.69</v>
      </c>
      <c r="EP95" s="32">
        <f t="shared" ca="1" si="60"/>
        <v>-10095.970000000001</v>
      </c>
      <c r="EQ95" s="32">
        <f t="shared" ca="1" si="60"/>
        <v>-50307.74</v>
      </c>
      <c r="ER95" s="32">
        <f t="shared" ca="1" si="60"/>
        <v>-43800.32</v>
      </c>
    </row>
    <row r="96" spans="1:148" x14ac:dyDescent="0.25">
      <c r="A96" t="s">
        <v>497</v>
      </c>
      <c r="B96" s="1" t="s">
        <v>101</v>
      </c>
      <c r="C96" t="str">
        <f t="shared" ca="1" si="52"/>
        <v>NPC1</v>
      </c>
      <c r="D96" t="str">
        <f t="shared" ca="1" si="53"/>
        <v>Northstone Power</v>
      </c>
      <c r="E96" s="51">
        <v>2.0490710000000001</v>
      </c>
      <c r="F96" s="51">
        <v>33.388773999999998</v>
      </c>
      <c r="G96" s="51">
        <v>368.74459200000001</v>
      </c>
      <c r="H96" s="51">
        <v>128.490061</v>
      </c>
      <c r="I96" s="51">
        <v>6.9179820000000003</v>
      </c>
      <c r="J96" s="51">
        <v>3.0271170000000001</v>
      </c>
      <c r="K96" s="51">
        <v>29.931640000000002</v>
      </c>
      <c r="L96" s="51">
        <v>0.78605599999999998</v>
      </c>
      <c r="M96" s="51">
        <v>27.489000999999998</v>
      </c>
      <c r="N96" s="51">
        <v>21.119557</v>
      </c>
      <c r="O96" s="51">
        <v>60.364184000000002</v>
      </c>
      <c r="P96" s="51">
        <v>41.422756</v>
      </c>
      <c r="Q96" s="32">
        <v>60.51</v>
      </c>
      <c r="R96" s="32">
        <v>6025.39</v>
      </c>
      <c r="S96" s="32">
        <v>26739.17</v>
      </c>
      <c r="T96" s="32">
        <v>5876.56</v>
      </c>
      <c r="U96" s="32">
        <v>207.66</v>
      </c>
      <c r="V96" s="32">
        <v>191</v>
      </c>
      <c r="W96" s="32">
        <v>28789.9</v>
      </c>
      <c r="X96" s="32">
        <v>22.46</v>
      </c>
      <c r="Y96" s="32">
        <v>688.86</v>
      </c>
      <c r="Z96" s="32">
        <v>658.91</v>
      </c>
      <c r="AA96" s="32">
        <v>2620.65</v>
      </c>
      <c r="AB96" s="32">
        <v>1578.06</v>
      </c>
      <c r="AC96" s="2">
        <v>-8.1300000000000008</v>
      </c>
      <c r="AD96" s="2">
        <v>-8.1300000000000008</v>
      </c>
      <c r="AE96" s="2">
        <v>-8.1300000000000008</v>
      </c>
      <c r="AF96" s="2">
        <v>-8.1300000000000008</v>
      </c>
      <c r="AG96" s="2">
        <v>-8.1300000000000008</v>
      </c>
      <c r="AH96" s="2">
        <v>-8.1300000000000008</v>
      </c>
      <c r="AI96" s="2">
        <v>-8.1300000000000008</v>
      </c>
      <c r="AJ96" s="2">
        <v>-8.1300000000000008</v>
      </c>
      <c r="AK96" s="2">
        <v>-8.1300000000000008</v>
      </c>
      <c r="AL96" s="2">
        <v>-8.1300000000000008</v>
      </c>
      <c r="AM96" s="2">
        <v>-8.1300000000000008</v>
      </c>
      <c r="AN96" s="2">
        <v>-8.1300000000000008</v>
      </c>
      <c r="AO96" s="33">
        <v>-4.92</v>
      </c>
      <c r="AP96" s="33">
        <v>-489.86</v>
      </c>
      <c r="AQ96" s="33">
        <v>-2173.89</v>
      </c>
      <c r="AR96" s="33">
        <v>-477.76</v>
      </c>
      <c r="AS96" s="33">
        <v>-16.88</v>
      </c>
      <c r="AT96" s="33">
        <v>-15.53</v>
      </c>
      <c r="AU96" s="33">
        <v>-2340.62</v>
      </c>
      <c r="AV96" s="33">
        <v>-1.83</v>
      </c>
      <c r="AW96" s="33">
        <v>-56</v>
      </c>
      <c r="AX96" s="33">
        <v>-53.57</v>
      </c>
      <c r="AY96" s="33">
        <v>-213.06</v>
      </c>
      <c r="AZ96" s="33">
        <v>-128.30000000000001</v>
      </c>
      <c r="BA96" s="31">
        <f t="shared" si="38"/>
        <v>-7.0000000000000007E-2</v>
      </c>
      <c r="BB96" s="31">
        <f t="shared" si="38"/>
        <v>-6.63</v>
      </c>
      <c r="BC96" s="31">
        <f t="shared" si="38"/>
        <v>-29.41</v>
      </c>
      <c r="BD96" s="31">
        <f t="shared" si="38"/>
        <v>-8.81</v>
      </c>
      <c r="BE96" s="31">
        <f t="shared" si="38"/>
        <v>-0.31</v>
      </c>
      <c r="BF96" s="31">
        <f t="shared" si="38"/>
        <v>-0.28999999999999998</v>
      </c>
      <c r="BG96" s="31">
        <f t="shared" si="54"/>
        <v>43.18</v>
      </c>
      <c r="BH96" s="31">
        <f t="shared" si="54"/>
        <v>0.03</v>
      </c>
      <c r="BI96" s="31">
        <f t="shared" si="54"/>
        <v>1.03</v>
      </c>
      <c r="BJ96" s="31">
        <f t="shared" si="54"/>
        <v>4.41</v>
      </c>
      <c r="BK96" s="31">
        <f t="shared" si="54"/>
        <v>17.559999999999999</v>
      </c>
      <c r="BL96" s="31">
        <f t="shared" si="54"/>
        <v>10.57</v>
      </c>
      <c r="BM96" s="6">
        <f t="shared" ca="1" si="57"/>
        <v>-0.12</v>
      </c>
      <c r="BN96" s="6">
        <f t="shared" ca="1" si="57"/>
        <v>-0.12</v>
      </c>
      <c r="BO96" s="6">
        <f t="shared" ca="1" si="57"/>
        <v>-0.12</v>
      </c>
      <c r="BP96" s="6">
        <f t="shared" ca="1" si="57"/>
        <v>-0.12</v>
      </c>
      <c r="BQ96" s="6">
        <f t="shared" ca="1" si="57"/>
        <v>-0.12</v>
      </c>
      <c r="BR96" s="6">
        <f t="shared" ca="1" si="57"/>
        <v>-0.12</v>
      </c>
      <c r="BS96" s="6">
        <f t="shared" ca="1" si="57"/>
        <v>-0.12</v>
      </c>
      <c r="BT96" s="6">
        <f t="shared" ca="1" si="57"/>
        <v>-0.12</v>
      </c>
      <c r="BU96" s="6">
        <f t="shared" ca="1" si="57"/>
        <v>-0.12</v>
      </c>
      <c r="BV96" s="6">
        <f t="shared" ca="1" si="57"/>
        <v>-0.12</v>
      </c>
      <c r="BW96" s="6">
        <f t="shared" ca="1" si="57"/>
        <v>-0.12</v>
      </c>
      <c r="BX96" s="6">
        <f t="shared" ca="1" si="57"/>
        <v>-0.12</v>
      </c>
      <c r="BY96" s="31">
        <f t="shared" ca="1" si="61"/>
        <v>-7.26</v>
      </c>
      <c r="BZ96" s="31">
        <f t="shared" ca="1" si="61"/>
        <v>-723.05</v>
      </c>
      <c r="CA96" s="31">
        <f t="shared" ca="1" si="61"/>
        <v>-3208.7</v>
      </c>
      <c r="CB96" s="31">
        <f t="shared" ca="1" si="61"/>
        <v>-705.19</v>
      </c>
      <c r="CC96" s="31">
        <f t="shared" ca="1" si="61"/>
        <v>-24.92</v>
      </c>
      <c r="CD96" s="31">
        <f t="shared" ca="1" si="61"/>
        <v>-22.92</v>
      </c>
      <c r="CE96" s="31">
        <f t="shared" ca="1" si="61"/>
        <v>-3454.79</v>
      </c>
      <c r="CF96" s="31">
        <f t="shared" ca="1" si="61"/>
        <v>-2.7</v>
      </c>
      <c r="CG96" s="31">
        <f t="shared" ca="1" si="61"/>
        <v>-82.66</v>
      </c>
      <c r="CH96" s="31">
        <f t="shared" ca="1" si="61"/>
        <v>-79.069999999999993</v>
      </c>
      <c r="CI96" s="31">
        <f t="shared" ca="1" si="61"/>
        <v>-314.48</v>
      </c>
      <c r="CJ96" s="31">
        <f t="shared" ca="1" si="61"/>
        <v>-189.37</v>
      </c>
      <c r="CK96" s="32">
        <f t="shared" ca="1" si="39"/>
        <v>0.04</v>
      </c>
      <c r="CL96" s="32">
        <f t="shared" ca="1" si="39"/>
        <v>4.22</v>
      </c>
      <c r="CM96" s="32">
        <f t="shared" ca="1" si="39"/>
        <v>18.72</v>
      </c>
      <c r="CN96" s="32">
        <f t="shared" ca="1" si="39"/>
        <v>4.1100000000000003</v>
      </c>
      <c r="CO96" s="32">
        <f t="shared" ca="1" si="39"/>
        <v>0.15</v>
      </c>
      <c r="CP96" s="32">
        <f t="shared" ca="1" si="39"/>
        <v>0.13</v>
      </c>
      <c r="CQ96" s="32">
        <f t="shared" ca="1" si="55"/>
        <v>20.149999999999999</v>
      </c>
      <c r="CR96" s="32">
        <f t="shared" ca="1" si="55"/>
        <v>0.02</v>
      </c>
      <c r="CS96" s="32">
        <f t="shared" ca="1" si="55"/>
        <v>0.48</v>
      </c>
      <c r="CT96" s="32">
        <f t="shared" ca="1" si="55"/>
        <v>0.46</v>
      </c>
      <c r="CU96" s="32">
        <f t="shared" ca="1" si="55"/>
        <v>1.83</v>
      </c>
      <c r="CV96" s="32">
        <f t="shared" ca="1" si="55"/>
        <v>1.1000000000000001</v>
      </c>
      <c r="CW96" s="31">
        <f t="shared" ca="1" si="41"/>
        <v>-2.23</v>
      </c>
      <c r="CX96" s="31">
        <f t="shared" ca="1" si="41"/>
        <v>-222.33999999999992</v>
      </c>
      <c r="CY96" s="31">
        <f t="shared" ca="1" si="41"/>
        <v>-986.68000000000018</v>
      </c>
      <c r="CZ96" s="31">
        <f t="shared" ca="1" si="41"/>
        <v>-214.51000000000005</v>
      </c>
      <c r="DA96" s="31">
        <f t="shared" ca="1" si="41"/>
        <v>-7.5800000000000045</v>
      </c>
      <c r="DB96" s="31">
        <f t="shared" ca="1" si="41"/>
        <v>-6.9700000000000033</v>
      </c>
      <c r="DC96" s="31">
        <f t="shared" ca="1" si="56"/>
        <v>-1137.2</v>
      </c>
      <c r="DD96" s="31">
        <f t="shared" ca="1" si="56"/>
        <v>-0.88000000000000012</v>
      </c>
      <c r="DE96" s="31">
        <f t="shared" ca="1" si="56"/>
        <v>-27.209999999999994</v>
      </c>
      <c r="DF96" s="31">
        <f t="shared" ca="1" si="56"/>
        <v>-29.45</v>
      </c>
      <c r="DG96" s="31">
        <f t="shared" ca="1" si="56"/>
        <v>-117.15000000000003</v>
      </c>
      <c r="DH96" s="31">
        <f t="shared" ca="1" si="56"/>
        <v>-70.539999999999992</v>
      </c>
      <c r="DI96" s="32">
        <f t="shared" ca="1" si="48"/>
        <v>-0.11</v>
      </c>
      <c r="DJ96" s="32">
        <f t="shared" ca="1" si="48"/>
        <v>-11.12</v>
      </c>
      <c r="DK96" s="32">
        <f t="shared" ca="1" si="48"/>
        <v>-49.33</v>
      </c>
      <c r="DL96" s="32">
        <f t="shared" ca="1" si="48"/>
        <v>-10.73</v>
      </c>
      <c r="DM96" s="32">
        <f t="shared" ca="1" si="48"/>
        <v>-0.38</v>
      </c>
      <c r="DN96" s="32">
        <f t="shared" ca="1" si="48"/>
        <v>-0.35</v>
      </c>
      <c r="DO96" s="32">
        <f t="shared" ca="1" si="58"/>
        <v>-56.86</v>
      </c>
      <c r="DP96" s="32">
        <f t="shared" ca="1" si="58"/>
        <v>-0.04</v>
      </c>
      <c r="DQ96" s="32">
        <f t="shared" ca="1" si="58"/>
        <v>-1.36</v>
      </c>
      <c r="DR96" s="32">
        <f t="shared" ca="1" si="58"/>
        <v>-1.47</v>
      </c>
      <c r="DS96" s="32">
        <f t="shared" ca="1" si="58"/>
        <v>-5.86</v>
      </c>
      <c r="DT96" s="32">
        <f t="shared" ca="1" si="58"/>
        <v>-3.53</v>
      </c>
      <c r="DU96" s="31">
        <f t="shared" ca="1" si="49"/>
        <v>-0.42</v>
      </c>
      <c r="DV96" s="31">
        <f t="shared" ca="1" si="49"/>
        <v>-40.93</v>
      </c>
      <c r="DW96" s="31">
        <f t="shared" ca="1" si="49"/>
        <v>-179.55</v>
      </c>
      <c r="DX96" s="31">
        <f t="shared" ca="1" si="49"/>
        <v>-38.53</v>
      </c>
      <c r="DY96" s="31">
        <f t="shared" ca="1" si="49"/>
        <v>-1.34</v>
      </c>
      <c r="DZ96" s="31">
        <f t="shared" ca="1" si="49"/>
        <v>-1.22</v>
      </c>
      <c r="EA96" s="31">
        <f t="shared" ca="1" si="59"/>
        <v>-196.48</v>
      </c>
      <c r="EB96" s="31">
        <f t="shared" ca="1" si="59"/>
        <v>-0.15</v>
      </c>
      <c r="EC96" s="31">
        <f t="shared" ca="1" si="59"/>
        <v>-4.57</v>
      </c>
      <c r="ED96" s="31">
        <f t="shared" ca="1" si="59"/>
        <v>-4.88</v>
      </c>
      <c r="EE96" s="31">
        <f t="shared" ca="1" si="59"/>
        <v>-19.16</v>
      </c>
      <c r="EF96" s="31">
        <f t="shared" ca="1" si="59"/>
        <v>-11.37</v>
      </c>
      <c r="EG96" s="32">
        <f t="shared" ca="1" si="50"/>
        <v>-2.76</v>
      </c>
      <c r="EH96" s="32">
        <f t="shared" ca="1" si="50"/>
        <v>-274.38999999999993</v>
      </c>
      <c r="EI96" s="32">
        <f t="shared" ca="1" si="50"/>
        <v>-1215.5600000000002</v>
      </c>
      <c r="EJ96" s="32">
        <f t="shared" ca="1" si="50"/>
        <v>-263.77000000000004</v>
      </c>
      <c r="EK96" s="32">
        <f t="shared" ca="1" si="50"/>
        <v>-9.3000000000000043</v>
      </c>
      <c r="EL96" s="32">
        <f t="shared" ca="1" si="50"/>
        <v>-8.5400000000000027</v>
      </c>
      <c r="EM96" s="32">
        <f t="shared" ca="1" si="60"/>
        <v>-1390.54</v>
      </c>
      <c r="EN96" s="32">
        <f t="shared" ca="1" si="60"/>
        <v>-1.07</v>
      </c>
      <c r="EO96" s="32">
        <f t="shared" ca="1" si="60"/>
        <v>-33.139999999999993</v>
      </c>
      <c r="EP96" s="32">
        <f t="shared" ca="1" si="60"/>
        <v>-35.799999999999997</v>
      </c>
      <c r="EQ96" s="32">
        <f t="shared" ca="1" si="60"/>
        <v>-142.17000000000004</v>
      </c>
      <c r="ER96" s="32">
        <f t="shared" ca="1" si="60"/>
        <v>-85.44</v>
      </c>
    </row>
    <row r="97" spans="1:148" x14ac:dyDescent="0.25">
      <c r="A97" t="s">
        <v>498</v>
      </c>
      <c r="B97" s="1" t="s">
        <v>82</v>
      </c>
      <c r="C97" t="str">
        <f t="shared" ca="1" si="52"/>
        <v>NPP1</v>
      </c>
      <c r="D97" t="str">
        <f t="shared" ca="1" si="53"/>
        <v>Northern Prairie Power Project</v>
      </c>
      <c r="E97" s="51">
        <v>9104.34</v>
      </c>
      <c r="F97" s="51">
        <v>19830.216</v>
      </c>
      <c r="G97" s="51">
        <v>9716.1119999999992</v>
      </c>
      <c r="H97" s="51">
        <v>2831.2620000000002</v>
      </c>
      <c r="I97" s="51">
        <v>11626.188</v>
      </c>
      <c r="J97" s="51">
        <v>3970.68</v>
      </c>
      <c r="K97" s="51">
        <v>18392.598000000002</v>
      </c>
      <c r="L97" s="51">
        <v>7310.6459999999997</v>
      </c>
      <c r="M97" s="51">
        <v>12348.335999999999</v>
      </c>
      <c r="N97" s="51">
        <v>7548.87</v>
      </c>
      <c r="O97" s="51">
        <v>9060.4500000000007</v>
      </c>
      <c r="P97" s="51">
        <v>2284.422</v>
      </c>
      <c r="Q97" s="32">
        <v>1013179.19</v>
      </c>
      <c r="R97" s="32">
        <v>3311999.53</v>
      </c>
      <c r="S97" s="32">
        <v>896402.25</v>
      </c>
      <c r="T97" s="32">
        <v>130103.51</v>
      </c>
      <c r="U97" s="32">
        <v>1956901.32</v>
      </c>
      <c r="V97" s="32">
        <v>812377.76</v>
      </c>
      <c r="W97" s="32">
        <v>5811029.2000000002</v>
      </c>
      <c r="X97" s="32">
        <v>1023920.42</v>
      </c>
      <c r="Y97" s="32">
        <v>309356.71999999997</v>
      </c>
      <c r="Z97" s="32">
        <v>260967.45</v>
      </c>
      <c r="AA97" s="32">
        <v>793820.06</v>
      </c>
      <c r="AB97" s="32">
        <v>84571.38</v>
      </c>
      <c r="AC97" s="2">
        <v>-8.7200000000000006</v>
      </c>
      <c r="AD97" s="2">
        <v>-8.7200000000000006</v>
      </c>
      <c r="AE97" s="2">
        <v>-8.7200000000000006</v>
      </c>
      <c r="AF97" s="2">
        <v>-8.7200000000000006</v>
      </c>
      <c r="AG97" s="2">
        <v>-8.7200000000000006</v>
      </c>
      <c r="AH97" s="2">
        <v>-8.7200000000000006</v>
      </c>
      <c r="AI97" s="2">
        <v>-8.7200000000000006</v>
      </c>
      <c r="AJ97" s="2">
        <v>-8.7200000000000006</v>
      </c>
      <c r="AK97" s="2">
        <v>-8.7200000000000006</v>
      </c>
      <c r="AL97" s="2">
        <v>-8.7200000000000006</v>
      </c>
      <c r="AM97" s="2">
        <v>-8.7200000000000006</v>
      </c>
      <c r="AN97" s="2">
        <v>-8.7200000000000006</v>
      </c>
      <c r="AO97" s="33">
        <v>-88349.23</v>
      </c>
      <c r="AP97" s="33">
        <v>-288806.36</v>
      </c>
      <c r="AQ97" s="33">
        <v>-78166.28</v>
      </c>
      <c r="AR97" s="33">
        <v>-11345.03</v>
      </c>
      <c r="AS97" s="33">
        <v>-170641.8</v>
      </c>
      <c r="AT97" s="33">
        <v>-70839.34</v>
      </c>
      <c r="AU97" s="33">
        <v>-506721.75</v>
      </c>
      <c r="AV97" s="33">
        <v>-89285.86</v>
      </c>
      <c r="AW97" s="33">
        <v>-26975.91</v>
      </c>
      <c r="AX97" s="33">
        <v>-22756.36</v>
      </c>
      <c r="AY97" s="33">
        <v>-69221.11</v>
      </c>
      <c r="AZ97" s="33">
        <v>-7374.62</v>
      </c>
      <c r="BA97" s="31">
        <f t="shared" si="38"/>
        <v>-1114.5</v>
      </c>
      <c r="BB97" s="31">
        <f t="shared" si="38"/>
        <v>-3643.2</v>
      </c>
      <c r="BC97" s="31">
        <f t="shared" si="38"/>
        <v>-986.04</v>
      </c>
      <c r="BD97" s="31">
        <f t="shared" si="38"/>
        <v>-195.16</v>
      </c>
      <c r="BE97" s="31">
        <f t="shared" si="38"/>
        <v>-2935.35</v>
      </c>
      <c r="BF97" s="31">
        <f t="shared" si="38"/>
        <v>-1218.57</v>
      </c>
      <c r="BG97" s="31">
        <f t="shared" si="54"/>
        <v>8716.5400000000009</v>
      </c>
      <c r="BH97" s="31">
        <f t="shared" si="54"/>
        <v>1535.88</v>
      </c>
      <c r="BI97" s="31">
        <f t="shared" si="54"/>
        <v>464.04</v>
      </c>
      <c r="BJ97" s="31">
        <f t="shared" si="54"/>
        <v>1748.48</v>
      </c>
      <c r="BK97" s="31">
        <f t="shared" si="54"/>
        <v>5318.59</v>
      </c>
      <c r="BL97" s="31">
        <f t="shared" si="54"/>
        <v>566.63</v>
      </c>
      <c r="BM97" s="6">
        <f t="shared" ca="1" si="57"/>
        <v>-0.12</v>
      </c>
      <c r="BN97" s="6">
        <f t="shared" ca="1" si="57"/>
        <v>-0.12</v>
      </c>
      <c r="BO97" s="6">
        <f t="shared" ca="1" si="57"/>
        <v>-0.12</v>
      </c>
      <c r="BP97" s="6">
        <f t="shared" ca="1" si="57"/>
        <v>-0.12</v>
      </c>
      <c r="BQ97" s="6">
        <f t="shared" ca="1" si="57"/>
        <v>-0.12</v>
      </c>
      <c r="BR97" s="6">
        <f t="shared" ca="1" si="57"/>
        <v>-0.12</v>
      </c>
      <c r="BS97" s="6">
        <f t="shared" ca="1" si="57"/>
        <v>-0.12</v>
      </c>
      <c r="BT97" s="6">
        <f t="shared" ca="1" si="57"/>
        <v>-0.12</v>
      </c>
      <c r="BU97" s="6">
        <f t="shared" ca="1" si="57"/>
        <v>-0.12</v>
      </c>
      <c r="BV97" s="6">
        <f t="shared" ca="1" si="57"/>
        <v>-0.12</v>
      </c>
      <c r="BW97" s="6">
        <f t="shared" ca="1" si="57"/>
        <v>-0.12</v>
      </c>
      <c r="BX97" s="6">
        <f t="shared" ca="1" si="57"/>
        <v>-0.12</v>
      </c>
      <c r="BY97" s="31">
        <f t="shared" ca="1" si="61"/>
        <v>-121581.5</v>
      </c>
      <c r="BZ97" s="31">
        <f t="shared" ca="1" si="61"/>
        <v>-397439.94</v>
      </c>
      <c r="CA97" s="31">
        <f t="shared" ca="1" si="61"/>
        <v>-107568.27</v>
      </c>
      <c r="CB97" s="31">
        <f t="shared" ca="1" si="61"/>
        <v>-15612.42</v>
      </c>
      <c r="CC97" s="31">
        <f t="shared" ca="1" si="61"/>
        <v>-234828.16</v>
      </c>
      <c r="CD97" s="31">
        <f t="shared" ca="1" si="61"/>
        <v>-97485.33</v>
      </c>
      <c r="CE97" s="31">
        <f t="shared" ca="1" si="61"/>
        <v>-697323.5</v>
      </c>
      <c r="CF97" s="31">
        <f t="shared" ca="1" si="61"/>
        <v>-122870.45</v>
      </c>
      <c r="CG97" s="31">
        <f t="shared" ca="1" si="61"/>
        <v>-37122.81</v>
      </c>
      <c r="CH97" s="31">
        <f t="shared" ca="1" si="61"/>
        <v>-31316.09</v>
      </c>
      <c r="CI97" s="31">
        <f t="shared" ca="1" si="61"/>
        <v>-95258.41</v>
      </c>
      <c r="CJ97" s="31">
        <f t="shared" ca="1" si="61"/>
        <v>-10148.57</v>
      </c>
      <c r="CK97" s="32">
        <f t="shared" ca="1" si="39"/>
        <v>709.23</v>
      </c>
      <c r="CL97" s="32">
        <f t="shared" ca="1" si="39"/>
        <v>2318.4</v>
      </c>
      <c r="CM97" s="32">
        <f t="shared" ca="1" si="39"/>
        <v>627.48</v>
      </c>
      <c r="CN97" s="32">
        <f t="shared" ca="1" si="39"/>
        <v>91.07</v>
      </c>
      <c r="CO97" s="32">
        <f t="shared" ca="1" si="39"/>
        <v>1369.83</v>
      </c>
      <c r="CP97" s="32">
        <f t="shared" ca="1" si="39"/>
        <v>568.66</v>
      </c>
      <c r="CQ97" s="32">
        <f t="shared" ca="1" si="55"/>
        <v>4067.72</v>
      </c>
      <c r="CR97" s="32">
        <f t="shared" ca="1" si="55"/>
        <v>716.74</v>
      </c>
      <c r="CS97" s="32">
        <f t="shared" ca="1" si="55"/>
        <v>216.55</v>
      </c>
      <c r="CT97" s="32">
        <f t="shared" ca="1" si="55"/>
        <v>182.68</v>
      </c>
      <c r="CU97" s="32">
        <f t="shared" ca="1" si="55"/>
        <v>555.66999999999996</v>
      </c>
      <c r="CV97" s="32">
        <f t="shared" ca="1" si="55"/>
        <v>59.2</v>
      </c>
      <c r="CW97" s="31">
        <f t="shared" ref="CW97:DE160" ca="1" si="62">BY97+CK97-AO97-BA97</f>
        <v>-31408.540000000008</v>
      </c>
      <c r="CX97" s="31">
        <f t="shared" ca="1" si="62"/>
        <v>-102671.98</v>
      </c>
      <c r="CY97" s="31">
        <f t="shared" ca="1" si="62"/>
        <v>-27788.470000000008</v>
      </c>
      <c r="CZ97" s="31">
        <f t="shared" ca="1" si="62"/>
        <v>-3981.16</v>
      </c>
      <c r="DA97" s="31">
        <f t="shared" ca="1" si="62"/>
        <v>-59881.180000000029</v>
      </c>
      <c r="DB97" s="31">
        <f t="shared" ca="1" si="62"/>
        <v>-24858.760000000002</v>
      </c>
      <c r="DC97" s="31">
        <f t="shared" ca="1" si="56"/>
        <v>-195250.57000000004</v>
      </c>
      <c r="DD97" s="31">
        <f t="shared" ca="1" si="56"/>
        <v>-34403.729999999989</v>
      </c>
      <c r="DE97" s="31">
        <f t="shared" ca="1" si="56"/>
        <v>-10394.389999999996</v>
      </c>
      <c r="DF97" s="31">
        <f t="shared" ca="1" si="56"/>
        <v>-10125.529999999999</v>
      </c>
      <c r="DG97" s="31">
        <f t="shared" ca="1" si="56"/>
        <v>-30800.220000000005</v>
      </c>
      <c r="DH97" s="31">
        <f t="shared" ca="1" si="56"/>
        <v>-3281.3799999999992</v>
      </c>
      <c r="DI97" s="32">
        <f t="shared" ca="1" si="48"/>
        <v>-1570.43</v>
      </c>
      <c r="DJ97" s="32">
        <f t="shared" ca="1" si="48"/>
        <v>-5133.6000000000004</v>
      </c>
      <c r="DK97" s="32">
        <f t="shared" ca="1" si="48"/>
        <v>-1389.42</v>
      </c>
      <c r="DL97" s="32">
        <f t="shared" ca="1" si="48"/>
        <v>-199.06</v>
      </c>
      <c r="DM97" s="32">
        <f t="shared" ca="1" si="48"/>
        <v>-2994.06</v>
      </c>
      <c r="DN97" s="32">
        <f t="shared" ca="1" si="48"/>
        <v>-1242.94</v>
      </c>
      <c r="DO97" s="32">
        <f t="shared" ca="1" si="58"/>
        <v>-9762.5300000000007</v>
      </c>
      <c r="DP97" s="32">
        <f t="shared" ca="1" si="58"/>
        <v>-1720.19</v>
      </c>
      <c r="DQ97" s="32">
        <f t="shared" ca="1" si="58"/>
        <v>-519.72</v>
      </c>
      <c r="DR97" s="32">
        <f t="shared" ca="1" si="58"/>
        <v>-506.28</v>
      </c>
      <c r="DS97" s="32">
        <f t="shared" ca="1" si="58"/>
        <v>-1540.01</v>
      </c>
      <c r="DT97" s="32">
        <f t="shared" ca="1" si="58"/>
        <v>-164.07</v>
      </c>
      <c r="DU97" s="31">
        <f t="shared" ca="1" si="49"/>
        <v>-5855.01</v>
      </c>
      <c r="DV97" s="31">
        <f t="shared" ca="1" si="49"/>
        <v>-18899.75</v>
      </c>
      <c r="DW97" s="31">
        <f t="shared" ca="1" si="49"/>
        <v>-5056.6499999999996</v>
      </c>
      <c r="DX97" s="31">
        <f t="shared" ca="1" si="49"/>
        <v>-715.15</v>
      </c>
      <c r="DY97" s="31">
        <f t="shared" ca="1" si="49"/>
        <v>-10621.33</v>
      </c>
      <c r="DZ97" s="31">
        <f t="shared" ca="1" si="49"/>
        <v>-4351.22</v>
      </c>
      <c r="EA97" s="31">
        <f t="shared" ca="1" si="59"/>
        <v>-33734.92</v>
      </c>
      <c r="EB97" s="31">
        <f t="shared" ca="1" si="59"/>
        <v>-5863.84</v>
      </c>
      <c r="EC97" s="31">
        <f t="shared" ca="1" si="59"/>
        <v>-1747.36</v>
      </c>
      <c r="ED97" s="31">
        <f t="shared" ca="1" si="59"/>
        <v>-1679.28</v>
      </c>
      <c r="EE97" s="31">
        <f t="shared" ca="1" si="59"/>
        <v>-5036.16</v>
      </c>
      <c r="EF97" s="31">
        <f t="shared" ca="1" si="59"/>
        <v>-529.12</v>
      </c>
      <c r="EG97" s="32">
        <f t="shared" ca="1" si="50"/>
        <v>-38833.98000000001</v>
      </c>
      <c r="EH97" s="32">
        <f t="shared" ca="1" si="50"/>
        <v>-126705.33</v>
      </c>
      <c r="EI97" s="32">
        <f t="shared" ca="1" si="50"/>
        <v>-34234.540000000008</v>
      </c>
      <c r="EJ97" s="32">
        <f t="shared" ca="1" si="50"/>
        <v>-4895.37</v>
      </c>
      <c r="EK97" s="32">
        <f t="shared" ca="1" si="50"/>
        <v>-73496.570000000022</v>
      </c>
      <c r="EL97" s="32">
        <f t="shared" ca="1" si="50"/>
        <v>-30452.920000000002</v>
      </c>
      <c r="EM97" s="32">
        <f t="shared" ca="1" si="60"/>
        <v>-238748.02000000002</v>
      </c>
      <c r="EN97" s="32">
        <f t="shared" ca="1" si="60"/>
        <v>-41987.759999999995</v>
      </c>
      <c r="EO97" s="32">
        <f t="shared" ca="1" si="60"/>
        <v>-12661.469999999996</v>
      </c>
      <c r="EP97" s="32">
        <f t="shared" ca="1" si="60"/>
        <v>-12311.09</v>
      </c>
      <c r="EQ97" s="32">
        <f t="shared" ca="1" si="60"/>
        <v>-37376.39</v>
      </c>
      <c r="ER97" s="32">
        <f t="shared" ca="1" si="60"/>
        <v>-3974.5699999999993</v>
      </c>
    </row>
    <row r="98" spans="1:148" x14ac:dyDescent="0.25">
      <c r="A98" t="s">
        <v>499</v>
      </c>
      <c r="B98" s="1" t="s">
        <v>102</v>
      </c>
      <c r="C98" t="str">
        <f t="shared" ca="1" si="52"/>
        <v>NRG3</v>
      </c>
      <c r="D98" t="str">
        <f t="shared" ca="1" si="53"/>
        <v>NRGreen</v>
      </c>
      <c r="E98" s="51">
        <v>0</v>
      </c>
      <c r="F98" s="51">
        <v>4.3799999999999999E-2</v>
      </c>
      <c r="G98" s="51">
        <v>0</v>
      </c>
      <c r="H98" s="51">
        <v>0</v>
      </c>
      <c r="I98" s="51">
        <v>0</v>
      </c>
      <c r="J98" s="51">
        <v>59.497199999999999</v>
      </c>
      <c r="K98" s="51">
        <v>0</v>
      </c>
      <c r="L98" s="51">
        <v>0</v>
      </c>
      <c r="M98" s="51">
        <v>194.0849</v>
      </c>
      <c r="N98" s="51">
        <v>1589.1116999999999</v>
      </c>
      <c r="O98" s="51">
        <v>2083.5417000000002</v>
      </c>
      <c r="P98" s="51">
        <v>5230.2605000000003</v>
      </c>
      <c r="Q98" s="32">
        <v>0</v>
      </c>
      <c r="R98" s="32">
        <v>2.33</v>
      </c>
      <c r="S98" s="32">
        <v>0</v>
      </c>
      <c r="T98" s="32">
        <v>0</v>
      </c>
      <c r="U98" s="32">
        <v>0</v>
      </c>
      <c r="V98" s="32">
        <v>12048.17</v>
      </c>
      <c r="W98" s="32">
        <v>0</v>
      </c>
      <c r="X98" s="32">
        <v>0</v>
      </c>
      <c r="Y98" s="32">
        <v>5639.27</v>
      </c>
      <c r="Z98" s="32">
        <v>43137.35</v>
      </c>
      <c r="AA98" s="32">
        <v>65626.48</v>
      </c>
      <c r="AB98" s="32">
        <v>132137.85999999999</v>
      </c>
      <c r="AC98" s="2">
        <v>-0.13</v>
      </c>
      <c r="AD98" s="2">
        <v>-0.13</v>
      </c>
      <c r="AE98" s="2">
        <v>-0.13</v>
      </c>
      <c r="AF98" s="2">
        <v>-0.13</v>
      </c>
      <c r="AG98" s="2">
        <v>-0.13</v>
      </c>
      <c r="AH98" s="2">
        <v>-0.13</v>
      </c>
      <c r="AI98" s="2">
        <v>-0.13</v>
      </c>
      <c r="AJ98" s="2">
        <v>-0.13</v>
      </c>
      <c r="AK98" s="2">
        <v>-0.13</v>
      </c>
      <c r="AL98" s="2">
        <v>-0.13</v>
      </c>
      <c r="AM98" s="2">
        <v>-0.13</v>
      </c>
      <c r="AN98" s="2">
        <v>-0.13</v>
      </c>
      <c r="AO98" s="33">
        <v>0</v>
      </c>
      <c r="AP98" s="33">
        <v>0</v>
      </c>
      <c r="AQ98" s="33">
        <v>0</v>
      </c>
      <c r="AR98" s="33">
        <v>0</v>
      </c>
      <c r="AS98" s="33">
        <v>0</v>
      </c>
      <c r="AT98" s="33">
        <v>-15.66</v>
      </c>
      <c r="AU98" s="33">
        <v>0</v>
      </c>
      <c r="AV98" s="33">
        <v>0</v>
      </c>
      <c r="AW98" s="33">
        <v>-7.33</v>
      </c>
      <c r="AX98" s="33">
        <v>-56.08</v>
      </c>
      <c r="AY98" s="33">
        <v>-85.31</v>
      </c>
      <c r="AZ98" s="33">
        <v>-171.78</v>
      </c>
      <c r="BA98" s="31">
        <f t="shared" si="38"/>
        <v>0</v>
      </c>
      <c r="BB98" s="31">
        <f t="shared" si="38"/>
        <v>0</v>
      </c>
      <c r="BC98" s="31">
        <f t="shared" si="38"/>
        <v>0</v>
      </c>
      <c r="BD98" s="31">
        <f t="shared" si="38"/>
        <v>0</v>
      </c>
      <c r="BE98" s="31">
        <f t="shared" si="38"/>
        <v>0</v>
      </c>
      <c r="BF98" s="31">
        <f t="shared" si="38"/>
        <v>-18.07</v>
      </c>
      <c r="BG98" s="31">
        <f t="shared" si="54"/>
        <v>0</v>
      </c>
      <c r="BH98" s="31">
        <f t="shared" si="54"/>
        <v>0</v>
      </c>
      <c r="BI98" s="31">
        <f t="shared" si="54"/>
        <v>8.4600000000000009</v>
      </c>
      <c r="BJ98" s="31">
        <f t="shared" si="54"/>
        <v>289.02</v>
      </c>
      <c r="BK98" s="31">
        <f t="shared" si="54"/>
        <v>439.7</v>
      </c>
      <c r="BL98" s="31">
        <f t="shared" si="54"/>
        <v>885.32</v>
      </c>
      <c r="BM98" s="6">
        <f t="shared" ca="1" si="57"/>
        <v>1.12E-2</v>
      </c>
      <c r="BN98" s="6">
        <f t="shared" ca="1" si="57"/>
        <v>1.12E-2</v>
      </c>
      <c r="BO98" s="6">
        <f t="shared" ca="1" si="57"/>
        <v>1.12E-2</v>
      </c>
      <c r="BP98" s="6">
        <f t="shared" ca="1" si="57"/>
        <v>1.12E-2</v>
      </c>
      <c r="BQ98" s="6">
        <f t="shared" ca="1" si="57"/>
        <v>1.12E-2</v>
      </c>
      <c r="BR98" s="6">
        <f t="shared" ca="1" si="57"/>
        <v>1.12E-2</v>
      </c>
      <c r="BS98" s="6">
        <f t="shared" ca="1" si="57"/>
        <v>1.12E-2</v>
      </c>
      <c r="BT98" s="6">
        <f t="shared" ca="1" si="57"/>
        <v>1.12E-2</v>
      </c>
      <c r="BU98" s="6">
        <f t="shared" ca="1" si="57"/>
        <v>1.12E-2</v>
      </c>
      <c r="BV98" s="6">
        <f t="shared" ca="1" si="57"/>
        <v>1.12E-2</v>
      </c>
      <c r="BW98" s="6">
        <f t="shared" ca="1" si="57"/>
        <v>1.12E-2</v>
      </c>
      <c r="BX98" s="6">
        <f t="shared" ca="1" si="57"/>
        <v>1.12E-2</v>
      </c>
      <c r="BY98" s="31">
        <f t="shared" ca="1" si="61"/>
        <v>0</v>
      </c>
      <c r="BZ98" s="31">
        <f t="shared" ca="1" si="61"/>
        <v>0.03</v>
      </c>
      <c r="CA98" s="31">
        <f t="shared" ca="1" si="61"/>
        <v>0</v>
      </c>
      <c r="CB98" s="31">
        <f t="shared" ca="1" si="61"/>
        <v>0</v>
      </c>
      <c r="CC98" s="31">
        <f t="shared" ca="1" si="61"/>
        <v>0</v>
      </c>
      <c r="CD98" s="31">
        <f t="shared" ca="1" si="61"/>
        <v>134.94</v>
      </c>
      <c r="CE98" s="31">
        <f t="shared" ca="1" si="61"/>
        <v>0</v>
      </c>
      <c r="CF98" s="31">
        <f t="shared" ca="1" si="61"/>
        <v>0</v>
      </c>
      <c r="CG98" s="31">
        <f t="shared" ca="1" si="61"/>
        <v>63.16</v>
      </c>
      <c r="CH98" s="31">
        <f t="shared" ca="1" si="61"/>
        <v>483.14</v>
      </c>
      <c r="CI98" s="31">
        <f t="shared" ca="1" si="61"/>
        <v>735.02</v>
      </c>
      <c r="CJ98" s="31">
        <f t="shared" ca="1" si="61"/>
        <v>1479.94</v>
      </c>
      <c r="CK98" s="32">
        <f t="shared" ca="1" si="39"/>
        <v>0</v>
      </c>
      <c r="CL98" s="32">
        <f t="shared" ca="1" si="39"/>
        <v>0</v>
      </c>
      <c r="CM98" s="32">
        <f t="shared" ca="1" si="39"/>
        <v>0</v>
      </c>
      <c r="CN98" s="32">
        <f t="shared" ca="1" si="39"/>
        <v>0</v>
      </c>
      <c r="CO98" s="32">
        <f t="shared" ca="1" si="39"/>
        <v>0</v>
      </c>
      <c r="CP98" s="32">
        <f t="shared" ca="1" si="39"/>
        <v>8.43</v>
      </c>
      <c r="CQ98" s="32">
        <f t="shared" ca="1" si="55"/>
        <v>0</v>
      </c>
      <c r="CR98" s="32">
        <f t="shared" ca="1" si="55"/>
        <v>0</v>
      </c>
      <c r="CS98" s="32">
        <f t="shared" ca="1" si="55"/>
        <v>3.95</v>
      </c>
      <c r="CT98" s="32">
        <f t="shared" ca="1" si="55"/>
        <v>30.2</v>
      </c>
      <c r="CU98" s="32">
        <f t="shared" ca="1" si="55"/>
        <v>45.94</v>
      </c>
      <c r="CV98" s="32">
        <f t="shared" ca="1" si="55"/>
        <v>92.5</v>
      </c>
      <c r="CW98" s="31">
        <f t="shared" ca="1" si="62"/>
        <v>0</v>
      </c>
      <c r="CX98" s="31">
        <f t="shared" ca="1" si="62"/>
        <v>0.03</v>
      </c>
      <c r="CY98" s="31">
        <f t="shared" ca="1" si="62"/>
        <v>0</v>
      </c>
      <c r="CZ98" s="31">
        <f t="shared" ca="1" si="62"/>
        <v>0</v>
      </c>
      <c r="DA98" s="31">
        <f t="shared" ca="1" si="62"/>
        <v>0</v>
      </c>
      <c r="DB98" s="31">
        <f t="shared" ca="1" si="62"/>
        <v>177.1</v>
      </c>
      <c r="DC98" s="31">
        <f t="shared" ca="1" si="56"/>
        <v>0</v>
      </c>
      <c r="DD98" s="31">
        <f t="shared" ca="1" si="56"/>
        <v>0</v>
      </c>
      <c r="DE98" s="31">
        <f t="shared" ca="1" si="56"/>
        <v>65.97999999999999</v>
      </c>
      <c r="DF98" s="31">
        <f t="shared" ca="1" si="56"/>
        <v>280.40000000000009</v>
      </c>
      <c r="DG98" s="31">
        <f t="shared" ca="1" si="56"/>
        <v>426.57</v>
      </c>
      <c r="DH98" s="31">
        <f t="shared" ca="1" si="56"/>
        <v>858.9</v>
      </c>
      <c r="DI98" s="32">
        <f t="shared" ca="1" si="48"/>
        <v>0</v>
      </c>
      <c r="DJ98" s="32">
        <f t="shared" ca="1" si="48"/>
        <v>0</v>
      </c>
      <c r="DK98" s="32">
        <f t="shared" ca="1" si="48"/>
        <v>0</v>
      </c>
      <c r="DL98" s="32">
        <f t="shared" ca="1" si="48"/>
        <v>0</v>
      </c>
      <c r="DM98" s="32">
        <f t="shared" ca="1" si="48"/>
        <v>0</v>
      </c>
      <c r="DN98" s="32">
        <f t="shared" ca="1" si="48"/>
        <v>8.86</v>
      </c>
      <c r="DO98" s="32">
        <f t="shared" ca="1" si="58"/>
        <v>0</v>
      </c>
      <c r="DP98" s="32">
        <f t="shared" ca="1" si="58"/>
        <v>0</v>
      </c>
      <c r="DQ98" s="32">
        <f t="shared" ca="1" si="58"/>
        <v>3.3</v>
      </c>
      <c r="DR98" s="32">
        <f t="shared" ca="1" si="58"/>
        <v>14.02</v>
      </c>
      <c r="DS98" s="32">
        <f t="shared" ca="1" si="58"/>
        <v>21.33</v>
      </c>
      <c r="DT98" s="32">
        <f t="shared" ca="1" si="58"/>
        <v>42.95</v>
      </c>
      <c r="DU98" s="31">
        <f t="shared" ca="1" si="49"/>
        <v>0</v>
      </c>
      <c r="DV98" s="31">
        <f t="shared" ca="1" si="49"/>
        <v>0.01</v>
      </c>
      <c r="DW98" s="31">
        <f t="shared" ca="1" si="49"/>
        <v>0</v>
      </c>
      <c r="DX98" s="31">
        <f t="shared" ca="1" si="49"/>
        <v>0</v>
      </c>
      <c r="DY98" s="31">
        <f t="shared" ca="1" si="49"/>
        <v>0</v>
      </c>
      <c r="DZ98" s="31">
        <f t="shared" ca="1" si="49"/>
        <v>31</v>
      </c>
      <c r="EA98" s="31">
        <f t="shared" ca="1" si="59"/>
        <v>0</v>
      </c>
      <c r="EB98" s="31">
        <f t="shared" ca="1" si="59"/>
        <v>0</v>
      </c>
      <c r="EC98" s="31">
        <f t="shared" ca="1" si="59"/>
        <v>11.09</v>
      </c>
      <c r="ED98" s="31">
        <f t="shared" ca="1" si="59"/>
        <v>46.5</v>
      </c>
      <c r="EE98" s="31">
        <f t="shared" ca="1" si="59"/>
        <v>69.75</v>
      </c>
      <c r="EF98" s="31">
        <f t="shared" ca="1" si="59"/>
        <v>138.5</v>
      </c>
      <c r="EG98" s="32">
        <f t="shared" ca="1" si="50"/>
        <v>0</v>
      </c>
      <c r="EH98" s="32">
        <f t="shared" ca="1" si="50"/>
        <v>0.04</v>
      </c>
      <c r="EI98" s="32">
        <f t="shared" ca="1" si="50"/>
        <v>0</v>
      </c>
      <c r="EJ98" s="32">
        <f t="shared" ca="1" si="50"/>
        <v>0</v>
      </c>
      <c r="EK98" s="32">
        <f t="shared" ca="1" si="50"/>
        <v>0</v>
      </c>
      <c r="EL98" s="32">
        <f t="shared" ca="1" si="50"/>
        <v>216.95999999999998</v>
      </c>
      <c r="EM98" s="32">
        <f t="shared" ca="1" si="60"/>
        <v>0</v>
      </c>
      <c r="EN98" s="32">
        <f t="shared" ca="1" si="60"/>
        <v>0</v>
      </c>
      <c r="EO98" s="32">
        <f t="shared" ca="1" si="60"/>
        <v>80.36999999999999</v>
      </c>
      <c r="EP98" s="32">
        <f t="shared" ca="1" si="60"/>
        <v>340.92000000000007</v>
      </c>
      <c r="EQ98" s="32">
        <f t="shared" ca="1" si="60"/>
        <v>517.65</v>
      </c>
      <c r="ER98" s="32">
        <f t="shared" ca="1" si="60"/>
        <v>1040.3499999999999</v>
      </c>
    </row>
    <row r="99" spans="1:148" x14ac:dyDescent="0.25">
      <c r="A99" t="s">
        <v>500</v>
      </c>
      <c r="B99" s="1" t="s">
        <v>103</v>
      </c>
      <c r="C99" t="str">
        <f t="shared" ca="1" si="52"/>
        <v>NX01</v>
      </c>
      <c r="D99" t="str">
        <f t="shared" ca="1" si="53"/>
        <v>Nexen Balzac</v>
      </c>
      <c r="E99" s="51">
        <v>37268.105300000003</v>
      </c>
      <c r="F99" s="51">
        <v>55303.495600000002</v>
      </c>
      <c r="G99" s="51">
        <v>21741.499199999998</v>
      </c>
      <c r="H99" s="51">
        <v>12903.446900000001</v>
      </c>
      <c r="I99" s="51">
        <v>27834.915000000001</v>
      </c>
      <c r="J99" s="51">
        <v>20470.564900000001</v>
      </c>
      <c r="K99" s="51">
        <v>40780.157800000001</v>
      </c>
      <c r="L99" s="51">
        <v>28389.849399999999</v>
      </c>
      <c r="M99" s="51">
        <v>4138.7973000000002</v>
      </c>
      <c r="N99" s="51">
        <v>14328.609399999999</v>
      </c>
      <c r="O99" s="51">
        <v>29916.521199999999</v>
      </c>
      <c r="P99" s="51">
        <v>21940.5448</v>
      </c>
      <c r="Q99" s="32">
        <v>2152930.58</v>
      </c>
      <c r="R99" s="32">
        <v>6425052.1600000001</v>
      </c>
      <c r="S99" s="32">
        <v>1661797.02</v>
      </c>
      <c r="T99" s="32">
        <v>560420.52</v>
      </c>
      <c r="U99" s="32">
        <v>2674888.2999999998</v>
      </c>
      <c r="V99" s="32">
        <v>1668824.44</v>
      </c>
      <c r="W99" s="32">
        <v>7729221.3300000001</v>
      </c>
      <c r="X99" s="32">
        <v>2115733.36</v>
      </c>
      <c r="Y99" s="32">
        <v>157687.59</v>
      </c>
      <c r="Z99" s="32">
        <v>485991.98</v>
      </c>
      <c r="AA99" s="32">
        <v>1634755.8</v>
      </c>
      <c r="AB99" s="32">
        <v>665154.01</v>
      </c>
      <c r="AC99" s="2">
        <v>0.38</v>
      </c>
      <c r="AD99" s="2">
        <v>0.38</v>
      </c>
      <c r="AE99" s="2">
        <v>0.38</v>
      </c>
      <c r="AF99" s="2">
        <v>0.38</v>
      </c>
      <c r="AG99" s="2">
        <v>0.38</v>
      </c>
      <c r="AH99" s="2">
        <v>0.38</v>
      </c>
      <c r="AI99" s="2">
        <v>0.38</v>
      </c>
      <c r="AJ99" s="2">
        <v>0.38</v>
      </c>
      <c r="AK99" s="2">
        <v>0.38</v>
      </c>
      <c r="AL99" s="2">
        <v>0.38</v>
      </c>
      <c r="AM99" s="2">
        <v>0.38</v>
      </c>
      <c r="AN99" s="2">
        <v>0.38</v>
      </c>
      <c r="AO99" s="33">
        <v>8181.14</v>
      </c>
      <c r="AP99" s="33">
        <v>24415.200000000001</v>
      </c>
      <c r="AQ99" s="33">
        <v>6314.83</v>
      </c>
      <c r="AR99" s="33">
        <v>2129.6</v>
      </c>
      <c r="AS99" s="33">
        <v>10164.58</v>
      </c>
      <c r="AT99" s="33">
        <v>6341.53</v>
      </c>
      <c r="AU99" s="33">
        <v>29371.040000000001</v>
      </c>
      <c r="AV99" s="33">
        <v>8039.79</v>
      </c>
      <c r="AW99" s="33">
        <v>599.21</v>
      </c>
      <c r="AX99" s="33">
        <v>1846.77</v>
      </c>
      <c r="AY99" s="33">
        <v>6212.07</v>
      </c>
      <c r="AZ99" s="33">
        <v>2527.59</v>
      </c>
      <c r="BA99" s="31">
        <f t="shared" si="38"/>
        <v>-2368.2199999999998</v>
      </c>
      <c r="BB99" s="31">
        <f t="shared" si="38"/>
        <v>-7067.56</v>
      </c>
      <c r="BC99" s="31">
        <f t="shared" si="38"/>
        <v>-1827.98</v>
      </c>
      <c r="BD99" s="31">
        <f t="shared" ref="BD99:BI162" si="63">ROUND(T99*BD$3,2)</f>
        <v>-840.63</v>
      </c>
      <c r="BE99" s="31">
        <f t="shared" si="63"/>
        <v>-4012.33</v>
      </c>
      <c r="BF99" s="31">
        <f t="shared" si="63"/>
        <v>-2503.2399999999998</v>
      </c>
      <c r="BG99" s="31">
        <f t="shared" si="54"/>
        <v>11593.83</v>
      </c>
      <c r="BH99" s="31">
        <f t="shared" si="54"/>
        <v>3173.6</v>
      </c>
      <c r="BI99" s="31">
        <f t="shared" si="54"/>
        <v>236.53</v>
      </c>
      <c r="BJ99" s="31">
        <f t="shared" si="54"/>
        <v>3256.15</v>
      </c>
      <c r="BK99" s="31">
        <f t="shared" si="54"/>
        <v>10952.86</v>
      </c>
      <c r="BL99" s="31">
        <f t="shared" si="54"/>
        <v>4456.53</v>
      </c>
      <c r="BM99" s="6">
        <f t="shared" ca="1" si="57"/>
        <v>-2.9600000000000001E-2</v>
      </c>
      <c r="BN99" s="6">
        <f t="shared" ca="1" si="57"/>
        <v>-2.9600000000000001E-2</v>
      </c>
      <c r="BO99" s="6">
        <f t="shared" ca="1" si="57"/>
        <v>-2.9600000000000001E-2</v>
      </c>
      <c r="BP99" s="6">
        <f t="shared" ca="1" si="57"/>
        <v>-2.9600000000000001E-2</v>
      </c>
      <c r="BQ99" s="6">
        <f t="shared" ca="1" si="57"/>
        <v>-2.9600000000000001E-2</v>
      </c>
      <c r="BR99" s="6">
        <f t="shared" ca="1" si="57"/>
        <v>-2.9600000000000001E-2</v>
      </c>
      <c r="BS99" s="6">
        <f t="shared" ca="1" si="57"/>
        <v>-2.9600000000000001E-2</v>
      </c>
      <c r="BT99" s="6">
        <f t="shared" ca="1" si="57"/>
        <v>-2.9600000000000001E-2</v>
      </c>
      <c r="BU99" s="6">
        <f t="shared" ca="1" si="57"/>
        <v>-2.9600000000000001E-2</v>
      </c>
      <c r="BV99" s="6">
        <f t="shared" ca="1" si="57"/>
        <v>-2.9600000000000001E-2</v>
      </c>
      <c r="BW99" s="6">
        <f t="shared" ca="1" si="57"/>
        <v>-2.9600000000000001E-2</v>
      </c>
      <c r="BX99" s="6">
        <f t="shared" ca="1" si="57"/>
        <v>-2.9600000000000001E-2</v>
      </c>
      <c r="BY99" s="31">
        <f t="shared" ca="1" si="61"/>
        <v>-63726.75</v>
      </c>
      <c r="BZ99" s="31">
        <f t="shared" ca="1" si="61"/>
        <v>-190181.54</v>
      </c>
      <c r="CA99" s="31">
        <f t="shared" ca="1" si="61"/>
        <v>-49189.19</v>
      </c>
      <c r="CB99" s="31">
        <f t="shared" ca="1" si="61"/>
        <v>-16588.45</v>
      </c>
      <c r="CC99" s="31">
        <f t="shared" ca="1" si="61"/>
        <v>-79176.69</v>
      </c>
      <c r="CD99" s="31">
        <f t="shared" ca="1" si="61"/>
        <v>-49397.2</v>
      </c>
      <c r="CE99" s="31">
        <f t="shared" ca="1" si="61"/>
        <v>-228784.95</v>
      </c>
      <c r="CF99" s="31">
        <f t="shared" ca="1" si="61"/>
        <v>-62625.71</v>
      </c>
      <c r="CG99" s="31">
        <f t="shared" ca="1" si="61"/>
        <v>-4667.55</v>
      </c>
      <c r="CH99" s="31">
        <f t="shared" ca="1" si="61"/>
        <v>-14385.36</v>
      </c>
      <c r="CI99" s="31">
        <f t="shared" ca="1" si="61"/>
        <v>-48388.77</v>
      </c>
      <c r="CJ99" s="31">
        <f t="shared" ca="1" si="61"/>
        <v>-19688.560000000001</v>
      </c>
      <c r="CK99" s="32">
        <f t="shared" ca="1" si="39"/>
        <v>1507.05</v>
      </c>
      <c r="CL99" s="32">
        <f t="shared" ca="1" si="39"/>
        <v>4497.54</v>
      </c>
      <c r="CM99" s="32">
        <f t="shared" ca="1" si="39"/>
        <v>1163.26</v>
      </c>
      <c r="CN99" s="32">
        <f t="shared" ref="CN99:CS162" ca="1" si="64">ROUND(T99*$CV$3,2)</f>
        <v>392.29</v>
      </c>
      <c r="CO99" s="32">
        <f t="shared" ca="1" si="64"/>
        <v>1872.42</v>
      </c>
      <c r="CP99" s="32">
        <f t="shared" ca="1" si="64"/>
        <v>1168.18</v>
      </c>
      <c r="CQ99" s="32">
        <f t="shared" ca="1" si="55"/>
        <v>5410.45</v>
      </c>
      <c r="CR99" s="32">
        <f t="shared" ca="1" si="55"/>
        <v>1481.01</v>
      </c>
      <c r="CS99" s="32">
        <f t="shared" ca="1" si="55"/>
        <v>110.38</v>
      </c>
      <c r="CT99" s="32">
        <f t="shared" ca="1" si="55"/>
        <v>340.19</v>
      </c>
      <c r="CU99" s="32">
        <f t="shared" ca="1" si="55"/>
        <v>1144.33</v>
      </c>
      <c r="CV99" s="32">
        <f t="shared" ca="1" si="55"/>
        <v>465.61</v>
      </c>
      <c r="CW99" s="31">
        <f t="shared" ca="1" si="62"/>
        <v>-68032.62</v>
      </c>
      <c r="CX99" s="31">
        <f t="shared" ca="1" si="62"/>
        <v>-203031.64</v>
      </c>
      <c r="CY99" s="31">
        <f t="shared" ca="1" si="62"/>
        <v>-52512.78</v>
      </c>
      <c r="CZ99" s="31">
        <f t="shared" ca="1" si="62"/>
        <v>-17485.129999999997</v>
      </c>
      <c r="DA99" s="31">
        <f t="shared" ca="1" si="62"/>
        <v>-83456.52</v>
      </c>
      <c r="DB99" s="31">
        <f t="shared" ca="1" si="62"/>
        <v>-52067.31</v>
      </c>
      <c r="DC99" s="31">
        <f t="shared" ca="1" si="56"/>
        <v>-264339.37</v>
      </c>
      <c r="DD99" s="31">
        <f t="shared" ca="1" si="56"/>
        <v>-72358.09</v>
      </c>
      <c r="DE99" s="31">
        <f t="shared" ca="1" si="56"/>
        <v>-5392.91</v>
      </c>
      <c r="DF99" s="31">
        <f t="shared" ca="1" si="56"/>
        <v>-19148.09</v>
      </c>
      <c r="DG99" s="31">
        <f t="shared" ca="1" si="56"/>
        <v>-64409.369999999995</v>
      </c>
      <c r="DH99" s="31">
        <f t="shared" ca="1" si="56"/>
        <v>-26207.07</v>
      </c>
      <c r="DI99" s="32">
        <f t="shared" ca="1" si="48"/>
        <v>-3401.63</v>
      </c>
      <c r="DJ99" s="32">
        <f t="shared" ca="1" si="48"/>
        <v>-10151.58</v>
      </c>
      <c r="DK99" s="32">
        <f t="shared" ca="1" si="48"/>
        <v>-2625.64</v>
      </c>
      <c r="DL99" s="32">
        <f t="shared" ca="1" si="48"/>
        <v>-874.26</v>
      </c>
      <c r="DM99" s="32">
        <f t="shared" ca="1" si="48"/>
        <v>-4172.83</v>
      </c>
      <c r="DN99" s="32">
        <f t="shared" ca="1" si="48"/>
        <v>-2603.37</v>
      </c>
      <c r="DO99" s="32">
        <f t="shared" ca="1" si="58"/>
        <v>-13216.97</v>
      </c>
      <c r="DP99" s="32">
        <f t="shared" ca="1" si="58"/>
        <v>-3617.9</v>
      </c>
      <c r="DQ99" s="32">
        <f t="shared" ca="1" si="58"/>
        <v>-269.64999999999998</v>
      </c>
      <c r="DR99" s="32">
        <f t="shared" ca="1" si="58"/>
        <v>-957.4</v>
      </c>
      <c r="DS99" s="32">
        <f t="shared" ca="1" si="58"/>
        <v>-3220.47</v>
      </c>
      <c r="DT99" s="32">
        <f t="shared" ca="1" si="58"/>
        <v>-1310.3499999999999</v>
      </c>
      <c r="DU99" s="31">
        <f t="shared" ca="1" si="49"/>
        <v>-12682.27</v>
      </c>
      <c r="DV99" s="31">
        <f t="shared" ca="1" si="49"/>
        <v>-37373.85</v>
      </c>
      <c r="DW99" s="31">
        <f t="shared" ca="1" si="49"/>
        <v>-9555.7199999999993</v>
      </c>
      <c r="DX99" s="31">
        <f t="shared" ca="1" si="49"/>
        <v>-3140.92</v>
      </c>
      <c r="DY99" s="31">
        <f t="shared" ca="1" si="49"/>
        <v>-14802.97</v>
      </c>
      <c r="DZ99" s="31">
        <f t="shared" ca="1" si="49"/>
        <v>-9113.75</v>
      </c>
      <c r="EA99" s="31">
        <f t="shared" ca="1" si="59"/>
        <v>-45671.91</v>
      </c>
      <c r="EB99" s="31">
        <f t="shared" ca="1" si="59"/>
        <v>-12332.85</v>
      </c>
      <c r="EC99" s="31">
        <f t="shared" ca="1" si="59"/>
        <v>-906.58</v>
      </c>
      <c r="ED99" s="31">
        <f t="shared" ca="1" si="59"/>
        <v>-3175.64</v>
      </c>
      <c r="EE99" s="31">
        <f t="shared" ca="1" si="59"/>
        <v>-10531.6</v>
      </c>
      <c r="EF99" s="31">
        <f t="shared" ca="1" si="59"/>
        <v>-4225.8900000000003</v>
      </c>
      <c r="EG99" s="32">
        <f t="shared" ca="1" si="50"/>
        <v>-84116.52</v>
      </c>
      <c r="EH99" s="32">
        <f t="shared" ca="1" si="50"/>
        <v>-250557.07</v>
      </c>
      <c r="EI99" s="32">
        <f t="shared" ca="1" si="50"/>
        <v>-64694.14</v>
      </c>
      <c r="EJ99" s="32">
        <f t="shared" ca="1" si="50"/>
        <v>-21500.309999999998</v>
      </c>
      <c r="EK99" s="32">
        <f t="shared" ca="1" si="50"/>
        <v>-102432.32000000001</v>
      </c>
      <c r="EL99" s="32">
        <f t="shared" ca="1" si="50"/>
        <v>-63784.43</v>
      </c>
      <c r="EM99" s="32">
        <f t="shared" ca="1" si="60"/>
        <v>-323228.25</v>
      </c>
      <c r="EN99" s="32">
        <f t="shared" ca="1" si="60"/>
        <v>-88308.84</v>
      </c>
      <c r="EO99" s="32">
        <f t="shared" ca="1" si="60"/>
        <v>-6569.1399999999994</v>
      </c>
      <c r="EP99" s="32">
        <f t="shared" ca="1" si="60"/>
        <v>-23281.13</v>
      </c>
      <c r="EQ99" s="32">
        <f t="shared" ca="1" si="60"/>
        <v>-78161.440000000002</v>
      </c>
      <c r="ER99" s="32">
        <f t="shared" ca="1" si="60"/>
        <v>-31743.309999999998</v>
      </c>
    </row>
    <row r="100" spans="1:148" x14ac:dyDescent="0.25">
      <c r="A100" t="s">
        <v>500</v>
      </c>
      <c r="B100" s="1" t="s">
        <v>104</v>
      </c>
      <c r="C100" t="str">
        <f t="shared" ca="1" si="52"/>
        <v>NX02</v>
      </c>
      <c r="D100" t="str">
        <f t="shared" ca="1" si="53"/>
        <v>Nexen Long Lake Industrial System</v>
      </c>
      <c r="E100" s="51">
        <v>35875.886200000001</v>
      </c>
      <c r="F100" s="51">
        <v>29962.098000000002</v>
      </c>
      <c r="G100" s="51">
        <v>24505.06</v>
      </c>
      <c r="H100" s="51">
        <v>21198.905599999998</v>
      </c>
      <c r="I100" s="51">
        <v>15636.5016</v>
      </c>
      <c r="J100" s="51">
        <v>14427.748</v>
      </c>
      <c r="K100" s="51">
        <v>17433.428</v>
      </c>
      <c r="L100" s="51">
        <v>13325.3585</v>
      </c>
      <c r="M100" s="51">
        <v>18185.731</v>
      </c>
      <c r="N100" s="51">
        <v>13750.204</v>
      </c>
      <c r="O100" s="51">
        <v>19294.951400000002</v>
      </c>
      <c r="P100" s="51">
        <v>25243.55</v>
      </c>
      <c r="Q100" s="32">
        <v>1642047.81</v>
      </c>
      <c r="R100" s="32">
        <v>3014203.57</v>
      </c>
      <c r="S100" s="32">
        <v>857709.42</v>
      </c>
      <c r="T100" s="32">
        <v>644768.79</v>
      </c>
      <c r="U100" s="32">
        <v>718656.5</v>
      </c>
      <c r="V100" s="32">
        <v>575420.91</v>
      </c>
      <c r="W100" s="32">
        <v>1367800.11</v>
      </c>
      <c r="X100" s="32">
        <v>332791.81</v>
      </c>
      <c r="Y100" s="32">
        <v>391111.29</v>
      </c>
      <c r="Z100" s="32">
        <v>364308.47999999998</v>
      </c>
      <c r="AA100" s="32">
        <v>605563.78</v>
      </c>
      <c r="AB100" s="32">
        <v>668391.18999999994</v>
      </c>
      <c r="AC100" s="2">
        <v>2.96</v>
      </c>
      <c r="AD100" s="2">
        <v>2.96</v>
      </c>
      <c r="AE100" s="2">
        <v>2.96</v>
      </c>
      <c r="AF100" s="2">
        <v>2.96</v>
      </c>
      <c r="AG100" s="2">
        <v>2.96</v>
      </c>
      <c r="AH100" s="2">
        <v>2.42</v>
      </c>
      <c r="AI100" s="2">
        <v>2.42</v>
      </c>
      <c r="AJ100" s="2">
        <v>2.42</v>
      </c>
      <c r="AK100" s="2">
        <v>2.42</v>
      </c>
      <c r="AL100" s="2">
        <v>2.42</v>
      </c>
      <c r="AM100" s="2">
        <v>2.42</v>
      </c>
      <c r="AN100" s="2">
        <v>2.42</v>
      </c>
      <c r="AO100" s="33">
        <v>48604.62</v>
      </c>
      <c r="AP100" s="33">
        <v>89220.43</v>
      </c>
      <c r="AQ100" s="33">
        <v>25388.2</v>
      </c>
      <c r="AR100" s="33">
        <v>19085.16</v>
      </c>
      <c r="AS100" s="33">
        <v>21272.23</v>
      </c>
      <c r="AT100" s="33">
        <v>13925.19</v>
      </c>
      <c r="AU100" s="33">
        <v>33100.76</v>
      </c>
      <c r="AV100" s="33">
        <v>8053.56</v>
      </c>
      <c r="AW100" s="33">
        <v>9464.89</v>
      </c>
      <c r="AX100" s="33">
        <v>8816.27</v>
      </c>
      <c r="AY100" s="33">
        <v>14654.64</v>
      </c>
      <c r="AZ100" s="33">
        <v>16175.07</v>
      </c>
      <c r="BA100" s="31">
        <f t="shared" ref="BA100:BF163" si="65">ROUND(Q100*BA$3,2)</f>
        <v>-1806.25</v>
      </c>
      <c r="BB100" s="31">
        <f t="shared" si="65"/>
        <v>-3315.62</v>
      </c>
      <c r="BC100" s="31">
        <f t="shared" si="65"/>
        <v>-943.48</v>
      </c>
      <c r="BD100" s="31">
        <f t="shared" si="63"/>
        <v>-967.15</v>
      </c>
      <c r="BE100" s="31">
        <f t="shared" si="63"/>
        <v>-1077.98</v>
      </c>
      <c r="BF100" s="31">
        <f t="shared" si="63"/>
        <v>-863.13</v>
      </c>
      <c r="BG100" s="31">
        <f t="shared" si="54"/>
        <v>2051.6999999999998</v>
      </c>
      <c r="BH100" s="31">
        <f t="shared" si="54"/>
        <v>499.19</v>
      </c>
      <c r="BI100" s="31">
        <f t="shared" si="54"/>
        <v>586.66999999999996</v>
      </c>
      <c r="BJ100" s="31">
        <f t="shared" si="54"/>
        <v>2440.87</v>
      </c>
      <c r="BK100" s="31">
        <f t="shared" si="54"/>
        <v>4057.28</v>
      </c>
      <c r="BL100" s="31">
        <f t="shared" si="54"/>
        <v>4478.22</v>
      </c>
      <c r="BM100" s="6">
        <f t="shared" ca="1" si="57"/>
        <v>7.2900000000000006E-2</v>
      </c>
      <c r="BN100" s="6">
        <f t="shared" ca="1" si="57"/>
        <v>7.2900000000000006E-2</v>
      </c>
      <c r="BO100" s="6">
        <f t="shared" ca="1" si="57"/>
        <v>7.2900000000000006E-2</v>
      </c>
      <c r="BP100" s="6">
        <f t="shared" ca="1" si="57"/>
        <v>7.2900000000000006E-2</v>
      </c>
      <c r="BQ100" s="6">
        <f t="shared" ca="1" si="57"/>
        <v>7.2900000000000006E-2</v>
      </c>
      <c r="BR100" s="6">
        <f t="shared" ca="1" si="57"/>
        <v>7.2900000000000006E-2</v>
      </c>
      <c r="BS100" s="6">
        <f t="shared" ca="1" si="57"/>
        <v>7.2900000000000006E-2</v>
      </c>
      <c r="BT100" s="6">
        <f t="shared" ca="1" si="57"/>
        <v>7.2900000000000006E-2</v>
      </c>
      <c r="BU100" s="6">
        <f t="shared" ca="1" si="57"/>
        <v>7.2900000000000006E-2</v>
      </c>
      <c r="BV100" s="6">
        <f t="shared" ca="1" si="57"/>
        <v>7.2900000000000006E-2</v>
      </c>
      <c r="BW100" s="6">
        <f t="shared" ca="1" si="57"/>
        <v>7.2900000000000006E-2</v>
      </c>
      <c r="BX100" s="6">
        <f t="shared" ca="1" si="57"/>
        <v>7.2900000000000006E-2</v>
      </c>
      <c r="BY100" s="31">
        <f t="shared" ca="1" si="61"/>
        <v>119705.29</v>
      </c>
      <c r="BZ100" s="31">
        <f t="shared" ca="1" si="61"/>
        <v>219735.44</v>
      </c>
      <c r="CA100" s="31">
        <f t="shared" ca="1" si="61"/>
        <v>62527.02</v>
      </c>
      <c r="CB100" s="31">
        <f t="shared" ca="1" si="61"/>
        <v>47003.64</v>
      </c>
      <c r="CC100" s="31">
        <f t="shared" ca="1" si="61"/>
        <v>52390.06</v>
      </c>
      <c r="CD100" s="31">
        <f t="shared" ca="1" si="61"/>
        <v>41948.18</v>
      </c>
      <c r="CE100" s="31">
        <f t="shared" ca="1" si="61"/>
        <v>99712.63</v>
      </c>
      <c r="CF100" s="31">
        <f t="shared" ca="1" si="61"/>
        <v>24260.52</v>
      </c>
      <c r="CG100" s="31">
        <f t="shared" ca="1" si="61"/>
        <v>28512.01</v>
      </c>
      <c r="CH100" s="31">
        <f t="shared" ca="1" si="61"/>
        <v>26558.09</v>
      </c>
      <c r="CI100" s="31">
        <f t="shared" ca="1" si="61"/>
        <v>44145.599999999999</v>
      </c>
      <c r="CJ100" s="31">
        <f t="shared" ca="1" si="61"/>
        <v>48725.72</v>
      </c>
      <c r="CK100" s="32">
        <f t="shared" ref="CK100:CP163" ca="1" si="66">ROUND(Q100*$CV$3,2)</f>
        <v>1149.43</v>
      </c>
      <c r="CL100" s="32">
        <f t="shared" ca="1" si="66"/>
        <v>2109.94</v>
      </c>
      <c r="CM100" s="32">
        <f t="shared" ca="1" si="66"/>
        <v>600.4</v>
      </c>
      <c r="CN100" s="32">
        <f t="shared" ca="1" si="64"/>
        <v>451.34</v>
      </c>
      <c r="CO100" s="32">
        <f t="shared" ca="1" si="64"/>
        <v>503.06</v>
      </c>
      <c r="CP100" s="32">
        <f t="shared" ca="1" si="64"/>
        <v>402.79</v>
      </c>
      <c r="CQ100" s="32">
        <f t="shared" ca="1" si="55"/>
        <v>957.46</v>
      </c>
      <c r="CR100" s="32">
        <f t="shared" ca="1" si="55"/>
        <v>232.95</v>
      </c>
      <c r="CS100" s="32">
        <f t="shared" ca="1" si="55"/>
        <v>273.77999999999997</v>
      </c>
      <c r="CT100" s="32">
        <f t="shared" ca="1" si="55"/>
        <v>255.02</v>
      </c>
      <c r="CU100" s="32">
        <f t="shared" ca="1" si="55"/>
        <v>423.89</v>
      </c>
      <c r="CV100" s="32">
        <f t="shared" ca="1" si="55"/>
        <v>467.87</v>
      </c>
      <c r="CW100" s="31">
        <f t="shared" ca="1" si="62"/>
        <v>74056.349999999977</v>
      </c>
      <c r="CX100" s="31">
        <f t="shared" ca="1" si="62"/>
        <v>135940.57</v>
      </c>
      <c r="CY100" s="31">
        <f t="shared" ca="1" si="62"/>
        <v>38682.700000000004</v>
      </c>
      <c r="CZ100" s="31">
        <f t="shared" ca="1" si="62"/>
        <v>29336.969999999998</v>
      </c>
      <c r="DA100" s="31">
        <f t="shared" ca="1" si="62"/>
        <v>32698.869999999995</v>
      </c>
      <c r="DB100" s="31">
        <f t="shared" ca="1" si="62"/>
        <v>29288.91</v>
      </c>
      <c r="DC100" s="31">
        <f t="shared" ca="1" si="56"/>
        <v>65517.630000000019</v>
      </c>
      <c r="DD100" s="31">
        <f t="shared" ca="1" si="56"/>
        <v>15940.72</v>
      </c>
      <c r="DE100" s="31">
        <f t="shared" ca="1" si="56"/>
        <v>18734.23</v>
      </c>
      <c r="DF100" s="31">
        <f t="shared" ca="1" si="56"/>
        <v>15555.970000000001</v>
      </c>
      <c r="DG100" s="31">
        <f t="shared" ca="1" si="56"/>
        <v>25857.57</v>
      </c>
      <c r="DH100" s="31">
        <f t="shared" ca="1" si="56"/>
        <v>28540.300000000003</v>
      </c>
      <c r="DI100" s="32">
        <f t="shared" ca="1" si="48"/>
        <v>3702.82</v>
      </c>
      <c r="DJ100" s="32">
        <f t="shared" ca="1" si="48"/>
        <v>6797.03</v>
      </c>
      <c r="DK100" s="32">
        <f t="shared" ca="1" si="48"/>
        <v>1934.14</v>
      </c>
      <c r="DL100" s="32">
        <f t="shared" ca="1" si="48"/>
        <v>1466.85</v>
      </c>
      <c r="DM100" s="32">
        <f t="shared" ca="1" si="48"/>
        <v>1634.94</v>
      </c>
      <c r="DN100" s="32">
        <f t="shared" ca="1" si="48"/>
        <v>1464.45</v>
      </c>
      <c r="DO100" s="32">
        <f t="shared" ca="1" si="58"/>
        <v>3275.88</v>
      </c>
      <c r="DP100" s="32">
        <f t="shared" ca="1" si="58"/>
        <v>797.04</v>
      </c>
      <c r="DQ100" s="32">
        <f t="shared" ca="1" si="58"/>
        <v>936.71</v>
      </c>
      <c r="DR100" s="32">
        <f t="shared" ca="1" si="58"/>
        <v>777.8</v>
      </c>
      <c r="DS100" s="32">
        <f t="shared" ca="1" si="58"/>
        <v>1292.8800000000001</v>
      </c>
      <c r="DT100" s="32">
        <f t="shared" ca="1" si="58"/>
        <v>1427.02</v>
      </c>
      <c r="DU100" s="31">
        <f t="shared" ca="1" si="49"/>
        <v>13805.18</v>
      </c>
      <c r="DV100" s="31">
        <f t="shared" ca="1" si="49"/>
        <v>25023.8</v>
      </c>
      <c r="DW100" s="31">
        <f t="shared" ca="1" si="49"/>
        <v>7039.07</v>
      </c>
      <c r="DX100" s="31">
        <f t="shared" ca="1" si="49"/>
        <v>5269.91</v>
      </c>
      <c r="DY100" s="31">
        <f t="shared" ca="1" si="49"/>
        <v>5799.91</v>
      </c>
      <c r="DZ100" s="31">
        <f t="shared" ca="1" si="49"/>
        <v>5126.67</v>
      </c>
      <c r="EA100" s="31">
        <f t="shared" ca="1" si="59"/>
        <v>11319.98</v>
      </c>
      <c r="EB100" s="31">
        <f t="shared" ca="1" si="59"/>
        <v>2716.97</v>
      </c>
      <c r="EC100" s="31">
        <f t="shared" ca="1" si="59"/>
        <v>3149.34</v>
      </c>
      <c r="ED100" s="31">
        <f t="shared" ca="1" si="59"/>
        <v>2579.9</v>
      </c>
      <c r="EE100" s="31">
        <f t="shared" ca="1" si="59"/>
        <v>4227.9799999999996</v>
      </c>
      <c r="EF100" s="31">
        <f t="shared" ca="1" si="59"/>
        <v>4602.13</v>
      </c>
      <c r="EG100" s="32">
        <f t="shared" ca="1" si="50"/>
        <v>91564.349999999977</v>
      </c>
      <c r="EH100" s="32">
        <f t="shared" ca="1" si="50"/>
        <v>167761.4</v>
      </c>
      <c r="EI100" s="32">
        <f t="shared" ca="1" si="50"/>
        <v>47655.91</v>
      </c>
      <c r="EJ100" s="32">
        <f t="shared" ca="1" si="50"/>
        <v>36073.729999999996</v>
      </c>
      <c r="EK100" s="32">
        <f t="shared" ca="1" si="50"/>
        <v>40133.72</v>
      </c>
      <c r="EL100" s="32">
        <f t="shared" ca="1" si="50"/>
        <v>35880.03</v>
      </c>
      <c r="EM100" s="32">
        <f t="shared" ca="1" si="60"/>
        <v>80113.49000000002</v>
      </c>
      <c r="EN100" s="32">
        <f t="shared" ca="1" si="60"/>
        <v>19454.73</v>
      </c>
      <c r="EO100" s="32">
        <f t="shared" ca="1" si="60"/>
        <v>22820.28</v>
      </c>
      <c r="EP100" s="32">
        <f t="shared" ca="1" si="60"/>
        <v>18913.670000000002</v>
      </c>
      <c r="EQ100" s="32">
        <f t="shared" ca="1" si="60"/>
        <v>31378.43</v>
      </c>
      <c r="ER100" s="32">
        <f t="shared" ca="1" si="60"/>
        <v>34569.450000000004</v>
      </c>
    </row>
    <row r="101" spans="1:148" x14ac:dyDescent="0.25">
      <c r="A101" t="s">
        <v>501</v>
      </c>
      <c r="B101" s="1" t="s">
        <v>49</v>
      </c>
      <c r="C101" t="str">
        <f t="shared" ca="1" si="52"/>
        <v>OMRH</v>
      </c>
      <c r="D101" t="str">
        <f t="shared" ca="1" si="53"/>
        <v>Oldman River Hydro Facility</v>
      </c>
      <c r="E101" s="51">
        <v>3669.7189735000002</v>
      </c>
      <c r="F101" s="51">
        <v>2362.5770524999998</v>
      </c>
      <c r="G101" s="51">
        <v>4651.6169891999998</v>
      </c>
      <c r="H101" s="51">
        <v>14802.6783215</v>
      </c>
      <c r="I101" s="51">
        <v>19522.3355472</v>
      </c>
      <c r="J101" s="51">
        <v>20183.759269099999</v>
      </c>
      <c r="K101" s="51">
        <v>21608.5787175</v>
      </c>
      <c r="L101" s="51">
        <v>15520.803864699999</v>
      </c>
      <c r="M101" s="51">
        <v>15571.1956498</v>
      </c>
      <c r="N101" s="51">
        <v>9581.3027024999992</v>
      </c>
      <c r="O101" s="51">
        <v>8209.6912338999991</v>
      </c>
      <c r="P101" s="51">
        <v>10090.887950599999</v>
      </c>
      <c r="Q101" s="32">
        <v>164503.35999999999</v>
      </c>
      <c r="R101" s="32">
        <v>221386.01</v>
      </c>
      <c r="S101" s="32">
        <v>169640.98</v>
      </c>
      <c r="T101" s="32">
        <v>461476.77</v>
      </c>
      <c r="U101" s="32">
        <v>1084541.8600000001</v>
      </c>
      <c r="V101" s="32">
        <v>866852.66</v>
      </c>
      <c r="W101" s="32">
        <v>2583971.5299999998</v>
      </c>
      <c r="X101" s="32">
        <v>742993</v>
      </c>
      <c r="Y101" s="32">
        <v>384906.72</v>
      </c>
      <c r="Z101" s="32">
        <v>263449.40999999997</v>
      </c>
      <c r="AA101" s="32">
        <v>315239.09999999998</v>
      </c>
      <c r="AB101" s="32">
        <v>268876.92</v>
      </c>
      <c r="AC101" s="2">
        <v>3.42</v>
      </c>
      <c r="AD101" s="2">
        <v>3.42</v>
      </c>
      <c r="AE101" s="2">
        <v>3.42</v>
      </c>
      <c r="AF101" s="2">
        <v>3.42</v>
      </c>
      <c r="AG101" s="2">
        <v>3.42</v>
      </c>
      <c r="AH101" s="2">
        <v>3.42</v>
      </c>
      <c r="AI101" s="2">
        <v>3.42</v>
      </c>
      <c r="AJ101" s="2">
        <v>3.42</v>
      </c>
      <c r="AK101" s="2">
        <v>3.42</v>
      </c>
      <c r="AL101" s="2">
        <v>3.42</v>
      </c>
      <c r="AM101" s="2">
        <v>3.42</v>
      </c>
      <c r="AN101" s="2">
        <v>3.42</v>
      </c>
      <c r="AO101" s="33">
        <v>5626.01</v>
      </c>
      <c r="AP101" s="33">
        <v>7571.4</v>
      </c>
      <c r="AQ101" s="33">
        <v>5801.72</v>
      </c>
      <c r="AR101" s="33">
        <v>15782.51</v>
      </c>
      <c r="AS101" s="33">
        <v>37091.33</v>
      </c>
      <c r="AT101" s="33">
        <v>29646.36</v>
      </c>
      <c r="AU101" s="33">
        <v>88371.83</v>
      </c>
      <c r="AV101" s="33">
        <v>25410.36</v>
      </c>
      <c r="AW101" s="33">
        <v>13163.81</v>
      </c>
      <c r="AX101" s="33">
        <v>9009.9699999999993</v>
      </c>
      <c r="AY101" s="33">
        <v>10781.18</v>
      </c>
      <c r="AZ101" s="33">
        <v>9195.59</v>
      </c>
      <c r="BA101" s="31">
        <f t="shared" si="65"/>
        <v>-180.95</v>
      </c>
      <c r="BB101" s="31">
        <f t="shared" si="65"/>
        <v>-243.52</v>
      </c>
      <c r="BC101" s="31">
        <f t="shared" si="65"/>
        <v>-186.61</v>
      </c>
      <c r="BD101" s="31">
        <f t="shared" si="63"/>
        <v>-692.22</v>
      </c>
      <c r="BE101" s="31">
        <f t="shared" si="63"/>
        <v>-1626.81</v>
      </c>
      <c r="BF101" s="31">
        <f t="shared" si="63"/>
        <v>-1300.28</v>
      </c>
      <c r="BG101" s="31">
        <f t="shared" si="54"/>
        <v>3875.96</v>
      </c>
      <c r="BH101" s="31">
        <f t="shared" si="54"/>
        <v>1114.49</v>
      </c>
      <c r="BI101" s="31">
        <f t="shared" si="54"/>
        <v>577.36</v>
      </c>
      <c r="BJ101" s="31">
        <f t="shared" si="54"/>
        <v>1765.11</v>
      </c>
      <c r="BK101" s="31">
        <f t="shared" si="54"/>
        <v>2112.1</v>
      </c>
      <c r="BL101" s="31">
        <f t="shared" si="54"/>
        <v>1801.48</v>
      </c>
      <c r="BM101" s="6">
        <f t="shared" ca="1" si="57"/>
        <v>-2.3E-3</v>
      </c>
      <c r="BN101" s="6">
        <f t="shared" ca="1" si="57"/>
        <v>-2.3E-3</v>
      </c>
      <c r="BO101" s="6">
        <f t="shared" ca="1" si="57"/>
        <v>-2.3E-3</v>
      </c>
      <c r="BP101" s="6">
        <f t="shared" ca="1" si="57"/>
        <v>-2.3E-3</v>
      </c>
      <c r="BQ101" s="6">
        <f t="shared" ca="1" si="57"/>
        <v>-2.3E-3</v>
      </c>
      <c r="BR101" s="6">
        <f t="shared" ca="1" si="57"/>
        <v>-2.3E-3</v>
      </c>
      <c r="BS101" s="6">
        <f t="shared" ca="1" si="57"/>
        <v>-2.3E-3</v>
      </c>
      <c r="BT101" s="6">
        <f t="shared" ca="1" si="57"/>
        <v>-2.3E-3</v>
      </c>
      <c r="BU101" s="6">
        <f t="shared" ca="1" si="57"/>
        <v>-2.3E-3</v>
      </c>
      <c r="BV101" s="6">
        <f t="shared" ca="1" si="57"/>
        <v>-2.3E-3</v>
      </c>
      <c r="BW101" s="6">
        <f t="shared" ca="1" si="57"/>
        <v>-2.3E-3</v>
      </c>
      <c r="BX101" s="6">
        <f t="shared" ca="1" si="57"/>
        <v>-2.3E-3</v>
      </c>
      <c r="BY101" s="31">
        <f t="shared" ca="1" si="61"/>
        <v>-378.36</v>
      </c>
      <c r="BZ101" s="31">
        <f t="shared" ca="1" si="61"/>
        <v>-509.19</v>
      </c>
      <c r="CA101" s="31">
        <f t="shared" ca="1" si="61"/>
        <v>-390.17</v>
      </c>
      <c r="CB101" s="31">
        <f t="shared" ca="1" si="61"/>
        <v>-1061.4000000000001</v>
      </c>
      <c r="CC101" s="31">
        <f t="shared" ca="1" si="61"/>
        <v>-2494.4499999999998</v>
      </c>
      <c r="CD101" s="31">
        <f t="shared" ca="1" si="61"/>
        <v>-1993.76</v>
      </c>
      <c r="CE101" s="31">
        <f t="shared" ca="1" si="61"/>
        <v>-5943.13</v>
      </c>
      <c r="CF101" s="31">
        <f t="shared" ca="1" si="61"/>
        <v>-1708.88</v>
      </c>
      <c r="CG101" s="31">
        <f t="shared" ca="1" si="61"/>
        <v>-885.29</v>
      </c>
      <c r="CH101" s="31">
        <f t="shared" ca="1" si="61"/>
        <v>-605.92999999999995</v>
      </c>
      <c r="CI101" s="31">
        <f t="shared" ca="1" si="61"/>
        <v>-725.05</v>
      </c>
      <c r="CJ101" s="31">
        <f t="shared" ca="1" si="61"/>
        <v>-618.41999999999996</v>
      </c>
      <c r="CK101" s="32">
        <f t="shared" ca="1" si="66"/>
        <v>115.15</v>
      </c>
      <c r="CL101" s="32">
        <f t="shared" ca="1" si="66"/>
        <v>154.97</v>
      </c>
      <c r="CM101" s="32">
        <f t="shared" ca="1" si="66"/>
        <v>118.75</v>
      </c>
      <c r="CN101" s="32">
        <f t="shared" ca="1" si="64"/>
        <v>323.02999999999997</v>
      </c>
      <c r="CO101" s="32">
        <f t="shared" ca="1" si="64"/>
        <v>759.18</v>
      </c>
      <c r="CP101" s="32">
        <f t="shared" ca="1" si="64"/>
        <v>606.79999999999995</v>
      </c>
      <c r="CQ101" s="32">
        <f t="shared" ca="1" si="55"/>
        <v>1808.78</v>
      </c>
      <c r="CR101" s="32">
        <f t="shared" ca="1" si="55"/>
        <v>520.1</v>
      </c>
      <c r="CS101" s="32">
        <f t="shared" ca="1" si="55"/>
        <v>269.43</v>
      </c>
      <c r="CT101" s="32">
        <f t="shared" ca="1" si="55"/>
        <v>184.41</v>
      </c>
      <c r="CU101" s="32">
        <f t="shared" ca="1" si="55"/>
        <v>220.67</v>
      </c>
      <c r="CV101" s="32">
        <f t="shared" ca="1" si="55"/>
        <v>188.21</v>
      </c>
      <c r="CW101" s="31">
        <f t="shared" ca="1" si="62"/>
        <v>-5708.27</v>
      </c>
      <c r="CX101" s="31">
        <f t="shared" ca="1" si="62"/>
        <v>-7682.0999999999995</v>
      </c>
      <c r="CY101" s="31">
        <f t="shared" ca="1" si="62"/>
        <v>-5886.5300000000007</v>
      </c>
      <c r="CZ101" s="31">
        <f t="shared" ca="1" si="62"/>
        <v>-15828.660000000002</v>
      </c>
      <c r="DA101" s="31">
        <f t="shared" ca="1" si="62"/>
        <v>-37199.79</v>
      </c>
      <c r="DB101" s="31">
        <f t="shared" ca="1" si="62"/>
        <v>-29733.040000000001</v>
      </c>
      <c r="DC101" s="31">
        <f t="shared" ca="1" si="56"/>
        <v>-96382.140000000014</v>
      </c>
      <c r="DD101" s="31">
        <f t="shared" ca="1" si="56"/>
        <v>-27713.63</v>
      </c>
      <c r="DE101" s="31">
        <f t="shared" ca="1" si="56"/>
        <v>-14357.03</v>
      </c>
      <c r="DF101" s="31">
        <f t="shared" ca="1" si="56"/>
        <v>-11196.6</v>
      </c>
      <c r="DG101" s="31">
        <f t="shared" ca="1" si="56"/>
        <v>-13397.66</v>
      </c>
      <c r="DH101" s="31">
        <f t="shared" ca="1" si="56"/>
        <v>-11427.279999999999</v>
      </c>
      <c r="DI101" s="32">
        <f t="shared" ca="1" si="48"/>
        <v>-285.41000000000003</v>
      </c>
      <c r="DJ101" s="32">
        <f t="shared" ca="1" si="48"/>
        <v>-384.11</v>
      </c>
      <c r="DK101" s="32">
        <f t="shared" ca="1" si="48"/>
        <v>-294.33</v>
      </c>
      <c r="DL101" s="32">
        <f t="shared" ca="1" si="48"/>
        <v>-791.43</v>
      </c>
      <c r="DM101" s="32">
        <f t="shared" ca="1" si="48"/>
        <v>-1859.99</v>
      </c>
      <c r="DN101" s="32">
        <f t="shared" ca="1" si="48"/>
        <v>-1486.65</v>
      </c>
      <c r="DO101" s="32">
        <f t="shared" ca="1" si="58"/>
        <v>-4819.1099999999997</v>
      </c>
      <c r="DP101" s="32">
        <f t="shared" ca="1" si="58"/>
        <v>-1385.68</v>
      </c>
      <c r="DQ101" s="32">
        <f t="shared" ca="1" si="58"/>
        <v>-717.85</v>
      </c>
      <c r="DR101" s="32">
        <f t="shared" ca="1" si="58"/>
        <v>-559.83000000000004</v>
      </c>
      <c r="DS101" s="32">
        <f t="shared" ca="1" si="58"/>
        <v>-669.88</v>
      </c>
      <c r="DT101" s="32">
        <f t="shared" ca="1" si="58"/>
        <v>-571.36</v>
      </c>
      <c r="DU101" s="31">
        <f t="shared" ca="1" si="49"/>
        <v>-1064.0999999999999</v>
      </c>
      <c r="DV101" s="31">
        <f t="shared" ca="1" si="49"/>
        <v>-1414.11</v>
      </c>
      <c r="DW101" s="31">
        <f t="shared" ca="1" si="49"/>
        <v>-1071.17</v>
      </c>
      <c r="DX101" s="31">
        <f t="shared" ca="1" si="49"/>
        <v>-2843.36</v>
      </c>
      <c r="DY101" s="31">
        <f t="shared" ca="1" si="49"/>
        <v>-6598.26</v>
      </c>
      <c r="DZ101" s="31">
        <f t="shared" ca="1" si="49"/>
        <v>-5204.41</v>
      </c>
      <c r="EA101" s="31">
        <f t="shared" ca="1" si="59"/>
        <v>-16652.669999999998</v>
      </c>
      <c r="EB101" s="31">
        <f t="shared" ca="1" si="59"/>
        <v>-4723.57</v>
      </c>
      <c r="EC101" s="31">
        <f t="shared" ca="1" si="59"/>
        <v>-2413.5100000000002</v>
      </c>
      <c r="ED101" s="31">
        <f t="shared" ca="1" si="59"/>
        <v>-1856.91</v>
      </c>
      <c r="EE101" s="31">
        <f t="shared" ca="1" si="59"/>
        <v>-2190.66</v>
      </c>
      <c r="EF101" s="31">
        <f t="shared" ca="1" si="59"/>
        <v>-1842.65</v>
      </c>
      <c r="EG101" s="32">
        <f t="shared" ca="1" si="50"/>
        <v>-7057.7800000000007</v>
      </c>
      <c r="EH101" s="32">
        <f t="shared" ca="1" si="50"/>
        <v>-9480.32</v>
      </c>
      <c r="EI101" s="32">
        <f t="shared" ca="1" si="50"/>
        <v>-7252.0300000000007</v>
      </c>
      <c r="EJ101" s="32">
        <f t="shared" ca="1" si="50"/>
        <v>-19463.45</v>
      </c>
      <c r="EK101" s="32">
        <f t="shared" ca="1" si="50"/>
        <v>-45658.04</v>
      </c>
      <c r="EL101" s="32">
        <f t="shared" ca="1" si="50"/>
        <v>-36424.100000000006</v>
      </c>
      <c r="EM101" s="32">
        <f t="shared" ca="1" si="60"/>
        <v>-117853.92000000001</v>
      </c>
      <c r="EN101" s="32">
        <f t="shared" ca="1" si="60"/>
        <v>-33822.880000000005</v>
      </c>
      <c r="EO101" s="32">
        <f t="shared" ca="1" si="60"/>
        <v>-17488.39</v>
      </c>
      <c r="EP101" s="32">
        <f t="shared" ca="1" si="60"/>
        <v>-13613.34</v>
      </c>
      <c r="EQ101" s="32">
        <f t="shared" ca="1" si="60"/>
        <v>-16258.199999999999</v>
      </c>
      <c r="ER101" s="32">
        <f t="shared" ca="1" si="60"/>
        <v>-13841.289999999999</v>
      </c>
    </row>
    <row r="102" spans="1:148" x14ac:dyDescent="0.25">
      <c r="A102" t="s">
        <v>502</v>
      </c>
      <c r="B102" s="1" t="s">
        <v>105</v>
      </c>
      <c r="C102" t="str">
        <f t="shared" ca="1" si="52"/>
        <v>OWF1</v>
      </c>
      <c r="D102" t="str">
        <f t="shared" ca="1" si="53"/>
        <v>Oldman 2 Wind Facility</v>
      </c>
      <c r="I102" s="51">
        <v>0</v>
      </c>
      <c r="J102" s="51">
        <v>0</v>
      </c>
      <c r="K102" s="51">
        <v>69.353899999999996</v>
      </c>
      <c r="L102" s="51">
        <v>3702.9614000000001</v>
      </c>
      <c r="M102" s="51">
        <v>9434.6270000000004</v>
      </c>
      <c r="N102" s="51">
        <v>18019.915700000001</v>
      </c>
      <c r="O102" s="51">
        <v>12035.702600000001</v>
      </c>
      <c r="P102" s="51">
        <v>17926.171999999999</v>
      </c>
      <c r="Q102" s="32"/>
      <c r="R102" s="32"/>
      <c r="S102" s="32"/>
      <c r="T102" s="32"/>
      <c r="U102" s="32">
        <v>0</v>
      </c>
      <c r="V102" s="32">
        <v>0</v>
      </c>
      <c r="W102" s="32">
        <v>4653</v>
      </c>
      <c r="X102" s="32">
        <v>96798.07</v>
      </c>
      <c r="Y102" s="32">
        <v>192830.33</v>
      </c>
      <c r="Z102" s="32">
        <v>427609.25</v>
      </c>
      <c r="AA102" s="32">
        <v>321463.27</v>
      </c>
      <c r="AB102" s="32">
        <v>440857.39</v>
      </c>
      <c r="AG102" s="2">
        <v>3.71</v>
      </c>
      <c r="AH102" s="2">
        <v>3.71</v>
      </c>
      <c r="AI102" s="2">
        <v>3.71</v>
      </c>
      <c r="AJ102" s="2">
        <v>3.71</v>
      </c>
      <c r="AK102" s="2">
        <v>3.71</v>
      </c>
      <c r="AL102" s="2">
        <v>3.71</v>
      </c>
      <c r="AM102" s="2">
        <v>3.71</v>
      </c>
      <c r="AN102" s="2">
        <v>3.71</v>
      </c>
      <c r="AO102" s="33"/>
      <c r="AP102" s="33"/>
      <c r="AQ102" s="33"/>
      <c r="AR102" s="33"/>
      <c r="AS102" s="33">
        <v>0</v>
      </c>
      <c r="AT102" s="33">
        <v>0</v>
      </c>
      <c r="AU102" s="33">
        <v>172.63</v>
      </c>
      <c r="AV102" s="33">
        <v>3591.21</v>
      </c>
      <c r="AW102" s="33">
        <v>7154.01</v>
      </c>
      <c r="AX102" s="33">
        <v>15864.3</v>
      </c>
      <c r="AY102" s="33">
        <v>11926.29</v>
      </c>
      <c r="AZ102" s="33">
        <v>16355.81</v>
      </c>
      <c r="BA102" s="31">
        <f t="shared" si="65"/>
        <v>0</v>
      </c>
      <c r="BB102" s="31">
        <f t="shared" si="65"/>
        <v>0</v>
      </c>
      <c r="BC102" s="31">
        <f t="shared" si="65"/>
        <v>0</v>
      </c>
      <c r="BD102" s="31">
        <f t="shared" si="63"/>
        <v>0</v>
      </c>
      <c r="BE102" s="31">
        <f t="shared" si="63"/>
        <v>0</v>
      </c>
      <c r="BF102" s="31">
        <f t="shared" si="63"/>
        <v>0</v>
      </c>
      <c r="BG102" s="31">
        <f t="shared" si="54"/>
        <v>6.98</v>
      </c>
      <c r="BH102" s="31">
        <f t="shared" si="54"/>
        <v>145.19999999999999</v>
      </c>
      <c r="BI102" s="31">
        <f t="shared" si="54"/>
        <v>289.25</v>
      </c>
      <c r="BJ102" s="31">
        <f t="shared" si="54"/>
        <v>2864.98</v>
      </c>
      <c r="BK102" s="31">
        <f t="shared" si="54"/>
        <v>2153.8000000000002</v>
      </c>
      <c r="BL102" s="31">
        <f t="shared" si="54"/>
        <v>2953.74</v>
      </c>
      <c r="BM102" s="6">
        <f t="shared" ca="1" si="57"/>
        <v>2.6800000000000001E-2</v>
      </c>
      <c r="BN102" s="6">
        <f t="shared" ca="1" si="57"/>
        <v>2.6800000000000001E-2</v>
      </c>
      <c r="BO102" s="6">
        <f t="shared" ca="1" si="57"/>
        <v>2.6800000000000001E-2</v>
      </c>
      <c r="BP102" s="6">
        <f t="shared" ca="1" si="57"/>
        <v>2.6800000000000001E-2</v>
      </c>
      <c r="BQ102" s="6">
        <f t="shared" ca="1" si="57"/>
        <v>2.6800000000000001E-2</v>
      </c>
      <c r="BR102" s="6">
        <f t="shared" ca="1" si="57"/>
        <v>2.6800000000000001E-2</v>
      </c>
      <c r="BS102" s="6">
        <f t="shared" ca="1" si="57"/>
        <v>2.6800000000000001E-2</v>
      </c>
      <c r="BT102" s="6">
        <f t="shared" ca="1" si="57"/>
        <v>2.6800000000000001E-2</v>
      </c>
      <c r="BU102" s="6">
        <f t="shared" ca="1" si="57"/>
        <v>2.6800000000000001E-2</v>
      </c>
      <c r="BV102" s="6">
        <f t="shared" ca="1" si="57"/>
        <v>2.6800000000000001E-2</v>
      </c>
      <c r="BW102" s="6">
        <f t="shared" ca="1" si="57"/>
        <v>2.6800000000000001E-2</v>
      </c>
      <c r="BX102" s="6">
        <f t="shared" ca="1" si="57"/>
        <v>2.6800000000000001E-2</v>
      </c>
      <c r="BY102" s="31">
        <f t="shared" ca="1" si="61"/>
        <v>0</v>
      </c>
      <c r="BZ102" s="31">
        <f t="shared" ca="1" si="61"/>
        <v>0</v>
      </c>
      <c r="CA102" s="31">
        <f t="shared" ca="1" si="61"/>
        <v>0</v>
      </c>
      <c r="CB102" s="31">
        <f t="shared" ca="1" si="61"/>
        <v>0</v>
      </c>
      <c r="CC102" s="31">
        <f t="shared" ca="1" si="61"/>
        <v>0</v>
      </c>
      <c r="CD102" s="31">
        <f t="shared" ca="1" si="61"/>
        <v>0</v>
      </c>
      <c r="CE102" s="31">
        <f t="shared" ca="1" si="61"/>
        <v>124.7</v>
      </c>
      <c r="CF102" s="31">
        <f t="shared" ca="1" si="61"/>
        <v>2594.19</v>
      </c>
      <c r="CG102" s="31">
        <f t="shared" ca="1" si="61"/>
        <v>5167.8500000000004</v>
      </c>
      <c r="CH102" s="31">
        <f t="shared" ca="1" si="61"/>
        <v>11459.93</v>
      </c>
      <c r="CI102" s="31">
        <f t="shared" ca="1" si="61"/>
        <v>8615.2199999999993</v>
      </c>
      <c r="CJ102" s="31">
        <f t="shared" ca="1" si="61"/>
        <v>11814.98</v>
      </c>
      <c r="CK102" s="32">
        <f t="shared" ca="1" si="66"/>
        <v>0</v>
      </c>
      <c r="CL102" s="32">
        <f t="shared" ca="1" si="66"/>
        <v>0</v>
      </c>
      <c r="CM102" s="32">
        <f t="shared" ca="1" si="66"/>
        <v>0</v>
      </c>
      <c r="CN102" s="32">
        <f t="shared" ca="1" si="64"/>
        <v>0</v>
      </c>
      <c r="CO102" s="32">
        <f t="shared" ca="1" si="64"/>
        <v>0</v>
      </c>
      <c r="CP102" s="32">
        <f t="shared" ca="1" si="64"/>
        <v>0</v>
      </c>
      <c r="CQ102" s="32">
        <f t="shared" ca="1" si="55"/>
        <v>3.26</v>
      </c>
      <c r="CR102" s="32">
        <f t="shared" ca="1" si="55"/>
        <v>67.760000000000005</v>
      </c>
      <c r="CS102" s="32">
        <f t="shared" ca="1" si="55"/>
        <v>134.97999999999999</v>
      </c>
      <c r="CT102" s="32">
        <f t="shared" ca="1" si="55"/>
        <v>299.33</v>
      </c>
      <c r="CU102" s="32">
        <f t="shared" ca="1" si="55"/>
        <v>225.02</v>
      </c>
      <c r="CV102" s="32">
        <f t="shared" ca="1" si="55"/>
        <v>308.60000000000002</v>
      </c>
      <c r="CW102" s="31">
        <f t="shared" ca="1" si="62"/>
        <v>0</v>
      </c>
      <c r="CX102" s="31">
        <f t="shared" ca="1" si="62"/>
        <v>0</v>
      </c>
      <c r="CY102" s="31">
        <f t="shared" ca="1" si="62"/>
        <v>0</v>
      </c>
      <c r="CZ102" s="31">
        <f t="shared" ca="1" si="62"/>
        <v>0</v>
      </c>
      <c r="DA102" s="31">
        <f t="shared" ca="1" si="62"/>
        <v>0</v>
      </c>
      <c r="DB102" s="31">
        <f t="shared" ca="1" si="62"/>
        <v>0</v>
      </c>
      <c r="DC102" s="31">
        <f t="shared" ca="1" si="56"/>
        <v>-51.649999999999991</v>
      </c>
      <c r="DD102" s="31">
        <f t="shared" ca="1" si="56"/>
        <v>-1074.4599999999998</v>
      </c>
      <c r="DE102" s="31">
        <f t="shared" ca="1" si="56"/>
        <v>-2140.4300000000003</v>
      </c>
      <c r="DF102" s="31">
        <f t="shared" ca="1" si="56"/>
        <v>-6970.0199999999986</v>
      </c>
      <c r="DG102" s="31">
        <f t="shared" ca="1" si="56"/>
        <v>-5239.8500000000013</v>
      </c>
      <c r="DH102" s="31">
        <f t="shared" ca="1" si="56"/>
        <v>-7185.9699999999993</v>
      </c>
      <c r="DI102" s="32">
        <f t="shared" ca="1" si="48"/>
        <v>0</v>
      </c>
      <c r="DJ102" s="32">
        <f t="shared" ca="1" si="48"/>
        <v>0</v>
      </c>
      <c r="DK102" s="32">
        <f t="shared" ca="1" si="48"/>
        <v>0</v>
      </c>
      <c r="DL102" s="32">
        <f t="shared" ca="1" si="48"/>
        <v>0</v>
      </c>
      <c r="DM102" s="32">
        <f t="shared" ca="1" si="48"/>
        <v>0</v>
      </c>
      <c r="DN102" s="32">
        <f t="shared" ca="1" si="48"/>
        <v>0</v>
      </c>
      <c r="DO102" s="32">
        <f t="shared" ca="1" si="58"/>
        <v>-2.58</v>
      </c>
      <c r="DP102" s="32">
        <f t="shared" ca="1" si="58"/>
        <v>-53.72</v>
      </c>
      <c r="DQ102" s="32">
        <f t="shared" ca="1" si="58"/>
        <v>-107.02</v>
      </c>
      <c r="DR102" s="32">
        <f t="shared" ca="1" si="58"/>
        <v>-348.5</v>
      </c>
      <c r="DS102" s="32">
        <f t="shared" ca="1" si="58"/>
        <v>-261.99</v>
      </c>
      <c r="DT102" s="32">
        <f t="shared" ca="1" si="58"/>
        <v>-359.3</v>
      </c>
      <c r="DU102" s="31">
        <f t="shared" ca="1" si="49"/>
        <v>0</v>
      </c>
      <c r="DV102" s="31">
        <f t="shared" ca="1" si="49"/>
        <v>0</v>
      </c>
      <c r="DW102" s="31">
        <f t="shared" ca="1" si="49"/>
        <v>0</v>
      </c>
      <c r="DX102" s="31">
        <f t="shared" ca="1" si="49"/>
        <v>0</v>
      </c>
      <c r="DY102" s="31">
        <f t="shared" ca="1" si="49"/>
        <v>0</v>
      </c>
      <c r="DZ102" s="31">
        <f t="shared" ca="1" si="49"/>
        <v>0</v>
      </c>
      <c r="EA102" s="31">
        <f t="shared" ca="1" si="59"/>
        <v>-8.92</v>
      </c>
      <c r="EB102" s="31">
        <f t="shared" ca="1" si="59"/>
        <v>-183.13</v>
      </c>
      <c r="EC102" s="31">
        <f t="shared" ca="1" si="59"/>
        <v>-359.82</v>
      </c>
      <c r="ED102" s="31">
        <f t="shared" ca="1" si="59"/>
        <v>-1155.95</v>
      </c>
      <c r="EE102" s="31">
        <f t="shared" ca="1" si="59"/>
        <v>-856.77</v>
      </c>
      <c r="EF102" s="31">
        <f t="shared" ca="1" si="59"/>
        <v>-1158.74</v>
      </c>
      <c r="EG102" s="32">
        <f t="shared" ca="1" si="50"/>
        <v>0</v>
      </c>
      <c r="EH102" s="32">
        <f t="shared" ca="1" si="50"/>
        <v>0</v>
      </c>
      <c r="EI102" s="32">
        <f t="shared" ca="1" si="50"/>
        <v>0</v>
      </c>
      <c r="EJ102" s="32">
        <f t="shared" ca="1" si="50"/>
        <v>0</v>
      </c>
      <c r="EK102" s="32">
        <f t="shared" ca="1" si="50"/>
        <v>0</v>
      </c>
      <c r="EL102" s="32">
        <f t="shared" ca="1" si="50"/>
        <v>0</v>
      </c>
      <c r="EM102" s="32">
        <f t="shared" ca="1" si="60"/>
        <v>-63.149999999999991</v>
      </c>
      <c r="EN102" s="32">
        <f t="shared" ca="1" si="60"/>
        <v>-1311.31</v>
      </c>
      <c r="EO102" s="32">
        <f t="shared" ca="1" si="60"/>
        <v>-2607.2700000000004</v>
      </c>
      <c r="EP102" s="32">
        <f t="shared" ca="1" si="60"/>
        <v>-8474.4699999999993</v>
      </c>
      <c r="EQ102" s="32">
        <f t="shared" ca="1" si="60"/>
        <v>-6358.6100000000006</v>
      </c>
      <c r="ER102" s="32">
        <f t="shared" ca="1" si="60"/>
        <v>-8704.01</v>
      </c>
    </row>
    <row r="103" spans="1:148" x14ac:dyDescent="0.25">
      <c r="A103" t="s">
        <v>501</v>
      </c>
      <c r="B103" s="1" t="s">
        <v>50</v>
      </c>
      <c r="C103" t="str">
        <f t="shared" ca="1" si="52"/>
        <v>PH1</v>
      </c>
      <c r="D103" t="str">
        <f t="shared" ca="1" si="53"/>
        <v>Poplar Hill #1</v>
      </c>
      <c r="E103" s="51">
        <v>3384.7575999999999</v>
      </c>
      <c r="F103" s="51">
        <v>3536.7163999999998</v>
      </c>
      <c r="G103" s="51">
        <v>2645.9971999999998</v>
      </c>
      <c r="H103" s="51">
        <v>3679.6984000000002</v>
      </c>
      <c r="I103" s="51">
        <v>803.13239999999996</v>
      </c>
      <c r="J103" s="51">
        <v>1353.8055999999999</v>
      </c>
      <c r="K103" s="51">
        <v>2444.848</v>
      </c>
      <c r="L103" s="51">
        <v>2643.3063999999999</v>
      </c>
      <c r="M103" s="51">
        <v>4332.7507999999998</v>
      </c>
      <c r="N103" s="51">
        <v>3839.6680000000001</v>
      </c>
      <c r="O103" s="51">
        <v>5136.4236000000001</v>
      </c>
      <c r="P103" s="51">
        <v>8433.6560000000009</v>
      </c>
      <c r="Q103" s="32">
        <v>224583.21</v>
      </c>
      <c r="R103" s="32">
        <v>417308.74</v>
      </c>
      <c r="S103" s="32">
        <v>93537.51</v>
      </c>
      <c r="T103" s="32">
        <v>118572.05</v>
      </c>
      <c r="U103" s="32">
        <v>27679.68</v>
      </c>
      <c r="V103" s="32">
        <v>52072.45</v>
      </c>
      <c r="W103" s="32">
        <v>1036104.35</v>
      </c>
      <c r="X103" s="32">
        <v>230979.55</v>
      </c>
      <c r="Y103" s="32">
        <v>125957.05</v>
      </c>
      <c r="Z103" s="32">
        <v>93647.49</v>
      </c>
      <c r="AA103" s="32">
        <v>206058.47</v>
      </c>
      <c r="AB103" s="32">
        <v>249724.53</v>
      </c>
      <c r="AC103" s="2">
        <v>-8.89</v>
      </c>
      <c r="AD103" s="2">
        <v>-8.89</v>
      </c>
      <c r="AE103" s="2">
        <v>-8.89</v>
      </c>
      <c r="AF103" s="2">
        <v>-8.89</v>
      </c>
      <c r="AG103" s="2">
        <v>-8.89</v>
      </c>
      <c r="AH103" s="2">
        <v>-8.89</v>
      </c>
      <c r="AI103" s="2">
        <v>-8.89</v>
      </c>
      <c r="AJ103" s="2">
        <v>-8.89</v>
      </c>
      <c r="AK103" s="2">
        <v>-8.89</v>
      </c>
      <c r="AL103" s="2">
        <v>-8.89</v>
      </c>
      <c r="AM103" s="2">
        <v>-8.89</v>
      </c>
      <c r="AN103" s="2">
        <v>-8.89</v>
      </c>
      <c r="AO103" s="33">
        <v>-19965.45</v>
      </c>
      <c r="AP103" s="33">
        <v>-37098.75</v>
      </c>
      <c r="AQ103" s="33">
        <v>-8315.48</v>
      </c>
      <c r="AR103" s="33">
        <v>-10541.06</v>
      </c>
      <c r="AS103" s="33">
        <v>-2460.7199999999998</v>
      </c>
      <c r="AT103" s="33">
        <v>-4629.24</v>
      </c>
      <c r="AU103" s="33">
        <v>-92109.68</v>
      </c>
      <c r="AV103" s="33">
        <v>-20534.080000000002</v>
      </c>
      <c r="AW103" s="33">
        <v>-11197.58</v>
      </c>
      <c r="AX103" s="33">
        <v>-8325.26</v>
      </c>
      <c r="AY103" s="33">
        <v>-18318.599999999999</v>
      </c>
      <c r="AZ103" s="33">
        <v>-22200.51</v>
      </c>
      <c r="BA103" s="31">
        <f t="shared" si="65"/>
        <v>-247.04</v>
      </c>
      <c r="BB103" s="31">
        <f t="shared" si="65"/>
        <v>-459.04</v>
      </c>
      <c r="BC103" s="31">
        <f t="shared" si="65"/>
        <v>-102.89</v>
      </c>
      <c r="BD103" s="31">
        <f t="shared" si="63"/>
        <v>-177.86</v>
      </c>
      <c r="BE103" s="31">
        <f t="shared" si="63"/>
        <v>-41.52</v>
      </c>
      <c r="BF103" s="31">
        <f t="shared" si="63"/>
        <v>-78.11</v>
      </c>
      <c r="BG103" s="31">
        <f t="shared" si="54"/>
        <v>1554.16</v>
      </c>
      <c r="BH103" s="31">
        <f t="shared" si="54"/>
        <v>346.47</v>
      </c>
      <c r="BI103" s="31">
        <f t="shared" si="54"/>
        <v>188.94</v>
      </c>
      <c r="BJ103" s="31">
        <f t="shared" si="54"/>
        <v>627.44000000000005</v>
      </c>
      <c r="BK103" s="31">
        <f t="shared" si="54"/>
        <v>1380.59</v>
      </c>
      <c r="BL103" s="31">
        <f t="shared" si="54"/>
        <v>1673.15</v>
      </c>
      <c r="BM103" s="6">
        <f t="shared" ca="1" si="57"/>
        <v>-0.12</v>
      </c>
      <c r="BN103" s="6">
        <f t="shared" ca="1" si="57"/>
        <v>-0.12</v>
      </c>
      <c r="BO103" s="6">
        <f t="shared" ca="1" si="57"/>
        <v>-0.12</v>
      </c>
      <c r="BP103" s="6">
        <f t="shared" ca="1" si="57"/>
        <v>-0.12</v>
      </c>
      <c r="BQ103" s="6">
        <f t="shared" ca="1" si="57"/>
        <v>-0.12</v>
      </c>
      <c r="BR103" s="6">
        <f t="shared" ca="1" si="57"/>
        <v>-0.12</v>
      </c>
      <c r="BS103" s="6">
        <f t="shared" ca="1" si="57"/>
        <v>-0.12</v>
      </c>
      <c r="BT103" s="6">
        <f t="shared" ca="1" si="57"/>
        <v>-0.12</v>
      </c>
      <c r="BU103" s="6">
        <f t="shared" ca="1" si="57"/>
        <v>-0.12</v>
      </c>
      <c r="BV103" s="6">
        <f t="shared" ca="1" si="57"/>
        <v>-0.12</v>
      </c>
      <c r="BW103" s="6">
        <f t="shared" ca="1" si="57"/>
        <v>-0.12</v>
      </c>
      <c r="BX103" s="6">
        <f t="shared" ca="1" si="57"/>
        <v>-0.12</v>
      </c>
      <c r="BY103" s="31">
        <f t="shared" ca="1" si="61"/>
        <v>-26949.99</v>
      </c>
      <c r="BZ103" s="31">
        <f t="shared" ca="1" si="61"/>
        <v>-50077.05</v>
      </c>
      <c r="CA103" s="31">
        <f t="shared" ca="1" si="61"/>
        <v>-11224.5</v>
      </c>
      <c r="CB103" s="31">
        <f t="shared" ca="1" si="61"/>
        <v>-14228.65</v>
      </c>
      <c r="CC103" s="31">
        <f t="shared" ca="1" si="61"/>
        <v>-3321.56</v>
      </c>
      <c r="CD103" s="31">
        <f t="shared" ca="1" si="61"/>
        <v>-6248.69</v>
      </c>
      <c r="CE103" s="31">
        <f t="shared" ca="1" si="61"/>
        <v>-124332.52</v>
      </c>
      <c r="CF103" s="31">
        <f t="shared" ca="1" si="61"/>
        <v>-27717.55</v>
      </c>
      <c r="CG103" s="31">
        <f t="shared" ca="1" si="61"/>
        <v>-15114.85</v>
      </c>
      <c r="CH103" s="31">
        <f t="shared" ca="1" si="61"/>
        <v>-11237.7</v>
      </c>
      <c r="CI103" s="31">
        <f t="shared" ca="1" si="61"/>
        <v>-24727.02</v>
      </c>
      <c r="CJ103" s="31">
        <f t="shared" ca="1" si="61"/>
        <v>-29966.94</v>
      </c>
      <c r="CK103" s="32">
        <f t="shared" ca="1" si="66"/>
        <v>157.21</v>
      </c>
      <c r="CL103" s="32">
        <f t="shared" ca="1" si="66"/>
        <v>292.12</v>
      </c>
      <c r="CM103" s="32">
        <f t="shared" ca="1" si="66"/>
        <v>65.48</v>
      </c>
      <c r="CN103" s="32">
        <f t="shared" ca="1" si="64"/>
        <v>83</v>
      </c>
      <c r="CO103" s="32">
        <f t="shared" ca="1" si="64"/>
        <v>19.38</v>
      </c>
      <c r="CP103" s="32">
        <f t="shared" ca="1" si="64"/>
        <v>36.450000000000003</v>
      </c>
      <c r="CQ103" s="32">
        <f t="shared" ca="1" si="55"/>
        <v>725.27</v>
      </c>
      <c r="CR103" s="32">
        <f t="shared" ca="1" si="55"/>
        <v>161.69</v>
      </c>
      <c r="CS103" s="32">
        <f t="shared" ca="1" si="55"/>
        <v>88.17</v>
      </c>
      <c r="CT103" s="32">
        <f t="shared" ca="1" si="55"/>
        <v>65.55</v>
      </c>
      <c r="CU103" s="32">
        <f t="shared" ca="1" si="55"/>
        <v>144.24</v>
      </c>
      <c r="CV103" s="32">
        <f t="shared" ca="1" si="55"/>
        <v>174.81</v>
      </c>
      <c r="CW103" s="31">
        <f t="shared" ca="1" si="62"/>
        <v>-6580.2900000000018</v>
      </c>
      <c r="CX103" s="31">
        <f t="shared" ca="1" si="62"/>
        <v>-12227.14</v>
      </c>
      <c r="CY103" s="31">
        <f t="shared" ca="1" si="62"/>
        <v>-2740.650000000001</v>
      </c>
      <c r="CZ103" s="31">
        <f t="shared" ca="1" si="62"/>
        <v>-3426.73</v>
      </c>
      <c r="DA103" s="31">
        <f t="shared" ca="1" si="62"/>
        <v>-799.94</v>
      </c>
      <c r="DB103" s="31">
        <f t="shared" ca="1" si="62"/>
        <v>-1504.89</v>
      </c>
      <c r="DC103" s="31">
        <f t="shared" ca="1" si="56"/>
        <v>-33051.73000000001</v>
      </c>
      <c r="DD103" s="31">
        <f t="shared" ca="1" si="56"/>
        <v>-7368.2499999999991</v>
      </c>
      <c r="DE103" s="31">
        <f t="shared" ca="1" si="56"/>
        <v>-4018.0400000000004</v>
      </c>
      <c r="DF103" s="31">
        <f t="shared" ca="1" si="56"/>
        <v>-3474.3300000000013</v>
      </c>
      <c r="DG103" s="31">
        <f t="shared" ca="1" si="56"/>
        <v>-7644.77</v>
      </c>
      <c r="DH103" s="31">
        <f t="shared" ca="1" si="56"/>
        <v>-9264.7699999999986</v>
      </c>
      <c r="DI103" s="32">
        <f t="shared" ca="1" si="48"/>
        <v>-329.01</v>
      </c>
      <c r="DJ103" s="32">
        <f t="shared" ca="1" si="48"/>
        <v>-611.36</v>
      </c>
      <c r="DK103" s="32">
        <f t="shared" ca="1" si="48"/>
        <v>-137.03</v>
      </c>
      <c r="DL103" s="32">
        <f t="shared" ca="1" si="48"/>
        <v>-171.34</v>
      </c>
      <c r="DM103" s="32">
        <f t="shared" ca="1" si="48"/>
        <v>-40</v>
      </c>
      <c r="DN103" s="32">
        <f t="shared" ca="1" si="48"/>
        <v>-75.239999999999995</v>
      </c>
      <c r="DO103" s="32">
        <f t="shared" ca="1" si="58"/>
        <v>-1652.59</v>
      </c>
      <c r="DP103" s="32">
        <f t="shared" ca="1" si="58"/>
        <v>-368.41</v>
      </c>
      <c r="DQ103" s="32">
        <f t="shared" ca="1" si="58"/>
        <v>-200.9</v>
      </c>
      <c r="DR103" s="32">
        <f t="shared" ca="1" si="58"/>
        <v>-173.72</v>
      </c>
      <c r="DS103" s="32">
        <f t="shared" ca="1" si="58"/>
        <v>-382.24</v>
      </c>
      <c r="DT103" s="32">
        <f t="shared" ca="1" si="58"/>
        <v>-463.24</v>
      </c>
      <c r="DU103" s="31">
        <f t="shared" ca="1" si="49"/>
        <v>-1226.6600000000001</v>
      </c>
      <c r="DV103" s="31">
        <f t="shared" ca="1" si="49"/>
        <v>-2250.7600000000002</v>
      </c>
      <c r="DW103" s="31">
        <f t="shared" ca="1" si="49"/>
        <v>-498.71</v>
      </c>
      <c r="DX103" s="31">
        <f t="shared" ca="1" si="49"/>
        <v>-615.55999999999995</v>
      </c>
      <c r="DY103" s="31">
        <f t="shared" ca="1" si="49"/>
        <v>-141.88999999999999</v>
      </c>
      <c r="DZ103" s="31">
        <f t="shared" ca="1" si="49"/>
        <v>-263.41000000000003</v>
      </c>
      <c r="EA103" s="31">
        <f t="shared" ca="1" si="59"/>
        <v>-5710.6</v>
      </c>
      <c r="EB103" s="31">
        <f t="shared" ca="1" si="59"/>
        <v>-1255.8599999999999</v>
      </c>
      <c r="EC103" s="31">
        <f t="shared" ca="1" si="59"/>
        <v>-675.46</v>
      </c>
      <c r="ED103" s="31">
        <f t="shared" ca="1" si="59"/>
        <v>-576.20000000000005</v>
      </c>
      <c r="EE103" s="31">
        <f t="shared" ca="1" si="59"/>
        <v>-1250</v>
      </c>
      <c r="EF103" s="31">
        <f t="shared" ca="1" si="59"/>
        <v>-1493.95</v>
      </c>
      <c r="EG103" s="32">
        <f t="shared" ca="1" si="50"/>
        <v>-8135.9600000000019</v>
      </c>
      <c r="EH103" s="32">
        <f t="shared" ca="1" si="50"/>
        <v>-15089.26</v>
      </c>
      <c r="EI103" s="32">
        <f t="shared" ca="1" si="50"/>
        <v>-3376.3900000000012</v>
      </c>
      <c r="EJ103" s="32">
        <f t="shared" ca="1" si="50"/>
        <v>-4213.63</v>
      </c>
      <c r="EK103" s="32">
        <f t="shared" ca="1" si="50"/>
        <v>-981.83</v>
      </c>
      <c r="EL103" s="32">
        <f t="shared" ca="1" si="50"/>
        <v>-1843.5400000000002</v>
      </c>
      <c r="EM103" s="32">
        <f t="shared" ca="1" si="60"/>
        <v>-40414.920000000006</v>
      </c>
      <c r="EN103" s="32">
        <f t="shared" ca="1" si="60"/>
        <v>-8992.5199999999986</v>
      </c>
      <c r="EO103" s="32">
        <f t="shared" ca="1" si="60"/>
        <v>-4894.4000000000005</v>
      </c>
      <c r="EP103" s="32">
        <f t="shared" ca="1" si="60"/>
        <v>-4224.2500000000009</v>
      </c>
      <c r="EQ103" s="32">
        <f t="shared" ca="1" si="60"/>
        <v>-9277.01</v>
      </c>
      <c r="ER103" s="32">
        <f t="shared" ca="1" si="60"/>
        <v>-11221.96</v>
      </c>
    </row>
    <row r="104" spans="1:148" x14ac:dyDescent="0.25">
      <c r="A104" t="s">
        <v>472</v>
      </c>
      <c r="B104" s="1" t="s">
        <v>56</v>
      </c>
      <c r="C104" t="str">
        <f t="shared" ca="1" si="52"/>
        <v>PKNE</v>
      </c>
      <c r="D104" t="str">
        <f t="shared" ca="1" si="53"/>
        <v>Cowley Ridge Phase 1 Wind Facility</v>
      </c>
      <c r="E104" s="51">
        <v>379.99138900000003</v>
      </c>
      <c r="F104" s="51">
        <v>576.00100899999995</v>
      </c>
      <c r="G104" s="51">
        <v>1064.1512990000001</v>
      </c>
      <c r="H104" s="51">
        <v>1542.55521</v>
      </c>
      <c r="I104" s="51">
        <v>712.490724</v>
      </c>
      <c r="J104" s="51">
        <v>710.92906100000005</v>
      </c>
      <c r="K104" s="51">
        <v>509.62309599999998</v>
      </c>
      <c r="L104" s="51">
        <v>377.475663</v>
      </c>
      <c r="M104" s="51">
        <v>532.53097400000001</v>
      </c>
      <c r="N104" s="51">
        <v>1042.792093</v>
      </c>
      <c r="O104" s="51">
        <v>955.10670100000004</v>
      </c>
      <c r="P104" s="51">
        <v>719.33283800000004</v>
      </c>
      <c r="Q104" s="32">
        <v>11430.9</v>
      </c>
      <c r="R104" s="32">
        <v>31251.13</v>
      </c>
      <c r="S104" s="32">
        <v>27762.44</v>
      </c>
      <c r="T104" s="32">
        <v>41539.599999999999</v>
      </c>
      <c r="U104" s="32">
        <v>52160.03</v>
      </c>
      <c r="V104" s="32">
        <v>21917.759999999998</v>
      </c>
      <c r="W104" s="32">
        <v>41834.47</v>
      </c>
      <c r="X104" s="32">
        <v>13505.88</v>
      </c>
      <c r="Y104" s="32">
        <v>11248.55</v>
      </c>
      <c r="Z104" s="32">
        <v>25009.5</v>
      </c>
      <c r="AA104" s="32">
        <v>25895.119999999999</v>
      </c>
      <c r="AB104" s="32">
        <v>17402.400000000001</v>
      </c>
      <c r="AC104" s="2">
        <v>4.47</v>
      </c>
      <c r="AD104" s="2">
        <v>4.47</v>
      </c>
      <c r="AE104" s="2">
        <v>4.47</v>
      </c>
      <c r="AF104" s="2">
        <v>4.47</v>
      </c>
      <c r="AG104" s="2">
        <v>4.47</v>
      </c>
      <c r="AH104" s="2">
        <v>4.47</v>
      </c>
      <c r="AI104" s="2">
        <v>4.47</v>
      </c>
      <c r="AJ104" s="2">
        <v>4.47</v>
      </c>
      <c r="AK104" s="2">
        <v>4.47</v>
      </c>
      <c r="AL104" s="2">
        <v>4.47</v>
      </c>
      <c r="AM104" s="2">
        <v>4.47</v>
      </c>
      <c r="AN104" s="2">
        <v>4.47</v>
      </c>
      <c r="AO104" s="33">
        <v>510.96</v>
      </c>
      <c r="AP104" s="33">
        <v>1396.93</v>
      </c>
      <c r="AQ104" s="33">
        <v>1240.98</v>
      </c>
      <c r="AR104" s="33">
        <v>1856.82</v>
      </c>
      <c r="AS104" s="33">
        <v>2331.5500000000002</v>
      </c>
      <c r="AT104" s="33">
        <v>979.72</v>
      </c>
      <c r="AU104" s="33">
        <v>1870</v>
      </c>
      <c r="AV104" s="33">
        <v>603.71</v>
      </c>
      <c r="AW104" s="33">
        <v>502.81</v>
      </c>
      <c r="AX104" s="33">
        <v>1117.92</v>
      </c>
      <c r="AY104" s="33">
        <v>1157.51</v>
      </c>
      <c r="AZ104" s="33">
        <v>777.89</v>
      </c>
      <c r="BA104" s="31">
        <f t="shared" si="65"/>
        <v>-12.57</v>
      </c>
      <c r="BB104" s="31">
        <f t="shared" si="65"/>
        <v>-34.380000000000003</v>
      </c>
      <c r="BC104" s="31">
        <f t="shared" si="65"/>
        <v>-30.54</v>
      </c>
      <c r="BD104" s="31">
        <f t="shared" si="63"/>
        <v>-62.31</v>
      </c>
      <c r="BE104" s="31">
        <f t="shared" si="63"/>
        <v>-78.239999999999995</v>
      </c>
      <c r="BF104" s="31">
        <f t="shared" si="63"/>
        <v>-32.880000000000003</v>
      </c>
      <c r="BG104" s="31">
        <f t="shared" si="54"/>
        <v>62.75</v>
      </c>
      <c r="BH104" s="31">
        <f t="shared" si="54"/>
        <v>20.260000000000002</v>
      </c>
      <c r="BI104" s="31">
        <f t="shared" si="54"/>
        <v>16.87</v>
      </c>
      <c r="BJ104" s="31">
        <f t="shared" si="54"/>
        <v>167.56</v>
      </c>
      <c r="BK104" s="31">
        <f t="shared" si="54"/>
        <v>173.5</v>
      </c>
      <c r="BL104" s="31">
        <f t="shared" si="54"/>
        <v>116.6</v>
      </c>
      <c r="BM104" s="6">
        <f t="shared" ca="1" si="57"/>
        <v>0.10100000000000001</v>
      </c>
      <c r="BN104" s="6">
        <f t="shared" ca="1" si="57"/>
        <v>0.10100000000000001</v>
      </c>
      <c r="BO104" s="6">
        <f t="shared" ca="1" si="57"/>
        <v>0.10100000000000001</v>
      </c>
      <c r="BP104" s="6">
        <f t="shared" ca="1" si="57"/>
        <v>0.10100000000000001</v>
      </c>
      <c r="BQ104" s="6">
        <f t="shared" ca="1" si="57"/>
        <v>0.10100000000000001</v>
      </c>
      <c r="BR104" s="6">
        <f t="shared" ca="1" si="57"/>
        <v>0.10100000000000001</v>
      </c>
      <c r="BS104" s="6">
        <f t="shared" ca="1" si="57"/>
        <v>0.10100000000000001</v>
      </c>
      <c r="BT104" s="6">
        <f t="shared" ca="1" si="57"/>
        <v>0.10100000000000001</v>
      </c>
      <c r="BU104" s="6">
        <f t="shared" ca="1" si="57"/>
        <v>0.10100000000000001</v>
      </c>
      <c r="BV104" s="6">
        <f t="shared" ca="1" si="57"/>
        <v>0.10100000000000001</v>
      </c>
      <c r="BW104" s="6">
        <f t="shared" ca="1" si="57"/>
        <v>0.10100000000000001</v>
      </c>
      <c r="BX104" s="6">
        <f t="shared" ca="1" si="57"/>
        <v>0.10100000000000001</v>
      </c>
      <c r="BY104" s="31">
        <f t="shared" ca="1" si="61"/>
        <v>1154.52</v>
      </c>
      <c r="BZ104" s="31">
        <f t="shared" ca="1" si="61"/>
        <v>3156.36</v>
      </c>
      <c r="CA104" s="31">
        <f t="shared" ca="1" si="61"/>
        <v>2804.01</v>
      </c>
      <c r="CB104" s="31">
        <f t="shared" ca="1" si="61"/>
        <v>4195.5</v>
      </c>
      <c r="CC104" s="31">
        <f t="shared" ca="1" si="61"/>
        <v>5268.16</v>
      </c>
      <c r="CD104" s="31">
        <f t="shared" ca="1" si="61"/>
        <v>2213.69</v>
      </c>
      <c r="CE104" s="31">
        <f t="shared" ca="1" si="61"/>
        <v>4225.28</v>
      </c>
      <c r="CF104" s="31">
        <f t="shared" ca="1" si="61"/>
        <v>1364.09</v>
      </c>
      <c r="CG104" s="31">
        <f t="shared" ca="1" si="61"/>
        <v>1136.0999999999999</v>
      </c>
      <c r="CH104" s="31">
        <f t="shared" ca="1" si="61"/>
        <v>2525.96</v>
      </c>
      <c r="CI104" s="31">
        <f t="shared" ca="1" si="61"/>
        <v>2615.41</v>
      </c>
      <c r="CJ104" s="31">
        <f t="shared" ca="1" si="61"/>
        <v>1757.64</v>
      </c>
      <c r="CK104" s="32">
        <f t="shared" ca="1" si="66"/>
        <v>8</v>
      </c>
      <c r="CL104" s="32">
        <f t="shared" ca="1" si="66"/>
        <v>21.88</v>
      </c>
      <c r="CM104" s="32">
        <f t="shared" ca="1" si="66"/>
        <v>19.43</v>
      </c>
      <c r="CN104" s="32">
        <f t="shared" ca="1" si="64"/>
        <v>29.08</v>
      </c>
      <c r="CO104" s="32">
        <f t="shared" ca="1" si="64"/>
        <v>36.51</v>
      </c>
      <c r="CP104" s="32">
        <f t="shared" ca="1" si="64"/>
        <v>15.34</v>
      </c>
      <c r="CQ104" s="32">
        <f t="shared" ca="1" si="55"/>
        <v>29.28</v>
      </c>
      <c r="CR104" s="32">
        <f t="shared" ca="1" si="55"/>
        <v>9.4499999999999993</v>
      </c>
      <c r="CS104" s="32">
        <f t="shared" ca="1" si="55"/>
        <v>7.87</v>
      </c>
      <c r="CT104" s="32">
        <f t="shared" ca="1" si="55"/>
        <v>17.510000000000002</v>
      </c>
      <c r="CU104" s="32">
        <f t="shared" ca="1" si="55"/>
        <v>18.13</v>
      </c>
      <c r="CV104" s="32">
        <f t="shared" ca="1" si="55"/>
        <v>12.18</v>
      </c>
      <c r="CW104" s="31">
        <f t="shared" ca="1" si="62"/>
        <v>664.13</v>
      </c>
      <c r="CX104" s="31">
        <f t="shared" ca="1" si="62"/>
        <v>1815.6900000000003</v>
      </c>
      <c r="CY104" s="31">
        <f t="shared" ca="1" si="62"/>
        <v>1613</v>
      </c>
      <c r="CZ104" s="31">
        <f t="shared" ca="1" si="62"/>
        <v>2430.0700000000002</v>
      </c>
      <c r="DA104" s="31">
        <f t="shared" ca="1" si="62"/>
        <v>3051.3599999999997</v>
      </c>
      <c r="DB104" s="31">
        <f t="shared" ca="1" si="62"/>
        <v>1282.1900000000003</v>
      </c>
      <c r="DC104" s="31">
        <f t="shared" ca="1" si="56"/>
        <v>2321.8099999999995</v>
      </c>
      <c r="DD104" s="31">
        <f t="shared" ca="1" si="56"/>
        <v>749.56999999999994</v>
      </c>
      <c r="DE104" s="31">
        <f t="shared" ca="1" si="56"/>
        <v>624.28999999999985</v>
      </c>
      <c r="DF104" s="31">
        <f t="shared" ca="1" si="56"/>
        <v>1257.9900000000002</v>
      </c>
      <c r="DG104" s="31">
        <f t="shared" ca="1" si="56"/>
        <v>1302.53</v>
      </c>
      <c r="DH104" s="31">
        <f t="shared" ca="1" si="56"/>
        <v>875.33000000000015</v>
      </c>
      <c r="DI104" s="32">
        <f t="shared" ca="1" si="48"/>
        <v>33.21</v>
      </c>
      <c r="DJ104" s="32">
        <f t="shared" ca="1" si="48"/>
        <v>90.78</v>
      </c>
      <c r="DK104" s="32">
        <f t="shared" ca="1" si="48"/>
        <v>80.650000000000006</v>
      </c>
      <c r="DL104" s="32">
        <f t="shared" ca="1" si="48"/>
        <v>121.5</v>
      </c>
      <c r="DM104" s="32">
        <f t="shared" ca="1" si="48"/>
        <v>152.57</v>
      </c>
      <c r="DN104" s="32">
        <f t="shared" ca="1" si="48"/>
        <v>64.11</v>
      </c>
      <c r="DO104" s="32">
        <f t="shared" ca="1" si="58"/>
        <v>116.09</v>
      </c>
      <c r="DP104" s="32">
        <f t="shared" ca="1" si="58"/>
        <v>37.479999999999997</v>
      </c>
      <c r="DQ104" s="32">
        <f t="shared" ca="1" si="58"/>
        <v>31.21</v>
      </c>
      <c r="DR104" s="32">
        <f t="shared" ca="1" si="58"/>
        <v>62.9</v>
      </c>
      <c r="DS104" s="32">
        <f t="shared" ca="1" si="58"/>
        <v>65.13</v>
      </c>
      <c r="DT104" s="32">
        <f t="shared" ca="1" si="58"/>
        <v>43.77</v>
      </c>
      <c r="DU104" s="31">
        <f t="shared" ca="1" si="49"/>
        <v>123.8</v>
      </c>
      <c r="DV104" s="31">
        <f t="shared" ca="1" si="49"/>
        <v>334.23</v>
      </c>
      <c r="DW104" s="31">
        <f t="shared" ca="1" si="49"/>
        <v>293.52</v>
      </c>
      <c r="DX104" s="31">
        <f t="shared" ca="1" si="49"/>
        <v>436.52</v>
      </c>
      <c r="DY104" s="31">
        <f t="shared" ca="1" si="49"/>
        <v>541.23</v>
      </c>
      <c r="DZ104" s="31">
        <f t="shared" ca="1" si="49"/>
        <v>224.43</v>
      </c>
      <c r="EA104" s="31">
        <f t="shared" ca="1" si="59"/>
        <v>401.16</v>
      </c>
      <c r="EB104" s="31">
        <f t="shared" ca="1" si="59"/>
        <v>127.76</v>
      </c>
      <c r="EC104" s="31">
        <f t="shared" ca="1" si="59"/>
        <v>104.95</v>
      </c>
      <c r="ED104" s="31">
        <f t="shared" ca="1" si="59"/>
        <v>208.63</v>
      </c>
      <c r="EE104" s="31">
        <f t="shared" ca="1" si="59"/>
        <v>212.98</v>
      </c>
      <c r="EF104" s="31">
        <f t="shared" ca="1" si="59"/>
        <v>141.15</v>
      </c>
      <c r="EG104" s="32">
        <f t="shared" ca="1" si="50"/>
        <v>821.14</v>
      </c>
      <c r="EH104" s="32">
        <f t="shared" ca="1" si="50"/>
        <v>2240.7000000000003</v>
      </c>
      <c r="EI104" s="32">
        <f t="shared" ca="1" si="50"/>
        <v>1987.17</v>
      </c>
      <c r="EJ104" s="32">
        <f t="shared" ca="1" si="50"/>
        <v>2988.09</v>
      </c>
      <c r="EK104" s="32">
        <f t="shared" ca="1" si="50"/>
        <v>3745.16</v>
      </c>
      <c r="EL104" s="32">
        <f t="shared" ca="1" si="50"/>
        <v>1570.7300000000002</v>
      </c>
      <c r="EM104" s="32">
        <f t="shared" ca="1" si="60"/>
        <v>2839.0599999999995</v>
      </c>
      <c r="EN104" s="32">
        <f t="shared" ca="1" si="60"/>
        <v>914.81</v>
      </c>
      <c r="EO104" s="32">
        <f t="shared" ca="1" si="60"/>
        <v>760.44999999999993</v>
      </c>
      <c r="EP104" s="32">
        <f t="shared" ca="1" si="60"/>
        <v>1529.5200000000004</v>
      </c>
      <c r="EQ104" s="32">
        <f t="shared" ca="1" si="60"/>
        <v>1580.6399999999999</v>
      </c>
      <c r="ER104" s="32">
        <f t="shared" ca="1" si="60"/>
        <v>1060.2500000000002</v>
      </c>
    </row>
    <row r="105" spans="1:148" x14ac:dyDescent="0.25">
      <c r="A105" t="s">
        <v>461</v>
      </c>
      <c r="B105" s="1" t="s">
        <v>131</v>
      </c>
      <c r="C105" t="str">
        <f t="shared" ca="1" si="52"/>
        <v>POC</v>
      </c>
      <c r="D105" t="str">
        <f t="shared" ca="1" si="53"/>
        <v>Pocaterra Hydro Facility</v>
      </c>
      <c r="E105" s="51">
        <v>1428.5360232999999</v>
      </c>
      <c r="F105" s="51">
        <v>1232.6465045</v>
      </c>
      <c r="G105" s="51">
        <v>2647.8709687</v>
      </c>
      <c r="H105" s="51">
        <v>3768.4393921999999</v>
      </c>
      <c r="I105" s="51">
        <v>3173.4979632</v>
      </c>
      <c r="J105" s="51">
        <v>1964.4800385000001</v>
      </c>
      <c r="K105" s="51">
        <v>1497.4521391999999</v>
      </c>
      <c r="L105" s="51">
        <v>2032.4638147000001</v>
      </c>
      <c r="M105" s="51">
        <v>2037.2923741</v>
      </c>
      <c r="N105" s="51">
        <v>1719.7749934000001</v>
      </c>
      <c r="O105" s="51">
        <v>1437.1372120999999</v>
      </c>
      <c r="P105" s="51">
        <v>555.94526719999999</v>
      </c>
      <c r="Q105" s="32">
        <v>104903.26</v>
      </c>
      <c r="R105" s="32">
        <v>187689.83</v>
      </c>
      <c r="S105" s="32">
        <v>126572.1</v>
      </c>
      <c r="T105" s="32">
        <v>138705.22</v>
      </c>
      <c r="U105" s="32">
        <v>253284.39</v>
      </c>
      <c r="V105" s="32">
        <v>120140.94</v>
      </c>
      <c r="W105" s="32">
        <v>418088.71</v>
      </c>
      <c r="X105" s="32">
        <v>169259.09</v>
      </c>
      <c r="Y105" s="32">
        <v>57445.120000000003</v>
      </c>
      <c r="Z105" s="32">
        <v>48271.360000000001</v>
      </c>
      <c r="AA105" s="32">
        <v>96895.62</v>
      </c>
      <c r="AB105" s="32">
        <v>20514.39</v>
      </c>
      <c r="AC105" s="2">
        <v>1.55</v>
      </c>
      <c r="AD105" s="2">
        <v>1.55</v>
      </c>
      <c r="AE105" s="2">
        <v>1.55</v>
      </c>
      <c r="AF105" s="2">
        <v>1.55</v>
      </c>
      <c r="AG105" s="2">
        <v>1.55</v>
      </c>
      <c r="AH105" s="2">
        <v>1.55</v>
      </c>
      <c r="AI105" s="2">
        <v>1.55</v>
      </c>
      <c r="AJ105" s="2">
        <v>1.55</v>
      </c>
      <c r="AK105" s="2">
        <v>1.55</v>
      </c>
      <c r="AL105" s="2">
        <v>1.55</v>
      </c>
      <c r="AM105" s="2">
        <v>1.55</v>
      </c>
      <c r="AN105" s="2">
        <v>1.55</v>
      </c>
      <c r="AO105" s="33">
        <v>1626</v>
      </c>
      <c r="AP105" s="33">
        <v>2909.19</v>
      </c>
      <c r="AQ105" s="33">
        <v>1961.87</v>
      </c>
      <c r="AR105" s="33">
        <v>2149.9299999999998</v>
      </c>
      <c r="AS105" s="33">
        <v>3925.91</v>
      </c>
      <c r="AT105" s="33">
        <v>1862.18</v>
      </c>
      <c r="AU105" s="33">
        <v>6480.38</v>
      </c>
      <c r="AV105" s="33">
        <v>2623.52</v>
      </c>
      <c r="AW105" s="33">
        <v>890.4</v>
      </c>
      <c r="AX105" s="33">
        <v>748.21</v>
      </c>
      <c r="AY105" s="33">
        <v>1501.88</v>
      </c>
      <c r="AZ105" s="33">
        <v>317.97000000000003</v>
      </c>
      <c r="BA105" s="31">
        <f t="shared" si="65"/>
        <v>-115.39</v>
      </c>
      <c r="BB105" s="31">
        <f t="shared" si="65"/>
        <v>-206.46</v>
      </c>
      <c r="BC105" s="31">
        <f t="shared" si="65"/>
        <v>-139.22999999999999</v>
      </c>
      <c r="BD105" s="31">
        <f t="shared" si="63"/>
        <v>-208.06</v>
      </c>
      <c r="BE105" s="31">
        <f t="shared" si="63"/>
        <v>-379.93</v>
      </c>
      <c r="BF105" s="31">
        <f t="shared" si="63"/>
        <v>-180.21</v>
      </c>
      <c r="BG105" s="31">
        <f t="shared" si="54"/>
        <v>627.13</v>
      </c>
      <c r="BH105" s="31">
        <f t="shared" si="54"/>
        <v>253.89</v>
      </c>
      <c r="BI105" s="31">
        <f t="shared" si="54"/>
        <v>86.17</v>
      </c>
      <c r="BJ105" s="31">
        <f t="shared" si="54"/>
        <v>323.42</v>
      </c>
      <c r="BK105" s="31">
        <f t="shared" si="54"/>
        <v>649.20000000000005</v>
      </c>
      <c r="BL105" s="31">
        <f t="shared" si="54"/>
        <v>137.44999999999999</v>
      </c>
      <c r="BM105" s="6">
        <f t="shared" ca="1" si="57"/>
        <v>-1.77E-2</v>
      </c>
      <c r="BN105" s="6">
        <f t="shared" ca="1" si="57"/>
        <v>-1.77E-2</v>
      </c>
      <c r="BO105" s="6">
        <f t="shared" ca="1" si="57"/>
        <v>-1.77E-2</v>
      </c>
      <c r="BP105" s="6">
        <f t="shared" ca="1" si="57"/>
        <v>-1.77E-2</v>
      </c>
      <c r="BQ105" s="6">
        <f t="shared" ca="1" si="57"/>
        <v>-1.77E-2</v>
      </c>
      <c r="BR105" s="6">
        <f t="shared" ca="1" si="57"/>
        <v>-1.77E-2</v>
      </c>
      <c r="BS105" s="6">
        <f t="shared" ca="1" si="57"/>
        <v>-1.77E-2</v>
      </c>
      <c r="BT105" s="6">
        <f t="shared" ca="1" si="57"/>
        <v>-1.77E-2</v>
      </c>
      <c r="BU105" s="6">
        <f t="shared" ca="1" si="57"/>
        <v>-1.77E-2</v>
      </c>
      <c r="BV105" s="6">
        <f t="shared" ca="1" si="57"/>
        <v>-1.77E-2</v>
      </c>
      <c r="BW105" s="6">
        <f t="shared" ca="1" si="57"/>
        <v>-1.77E-2</v>
      </c>
      <c r="BX105" s="6">
        <f t="shared" ca="1" si="57"/>
        <v>-1.77E-2</v>
      </c>
      <c r="BY105" s="31">
        <f t="shared" ca="1" si="61"/>
        <v>-1856.79</v>
      </c>
      <c r="BZ105" s="31">
        <f t="shared" ca="1" si="61"/>
        <v>-3322.11</v>
      </c>
      <c r="CA105" s="31">
        <f t="shared" ca="1" si="61"/>
        <v>-2240.33</v>
      </c>
      <c r="CB105" s="31">
        <f t="shared" ca="1" si="61"/>
        <v>-2455.08</v>
      </c>
      <c r="CC105" s="31">
        <f t="shared" ca="1" si="61"/>
        <v>-4483.13</v>
      </c>
      <c r="CD105" s="31">
        <f t="shared" ca="1" si="61"/>
        <v>-2126.4899999999998</v>
      </c>
      <c r="CE105" s="31">
        <f t="shared" ca="1" si="61"/>
        <v>-7400.17</v>
      </c>
      <c r="CF105" s="31">
        <f t="shared" ca="1" si="61"/>
        <v>-2995.89</v>
      </c>
      <c r="CG105" s="31">
        <f t="shared" ca="1" si="61"/>
        <v>-1016.78</v>
      </c>
      <c r="CH105" s="31">
        <f t="shared" ca="1" si="61"/>
        <v>-854.4</v>
      </c>
      <c r="CI105" s="31">
        <f t="shared" ca="1" si="61"/>
        <v>-1715.05</v>
      </c>
      <c r="CJ105" s="31">
        <f t="shared" ca="1" si="61"/>
        <v>-363.1</v>
      </c>
      <c r="CK105" s="32">
        <f t="shared" ca="1" si="66"/>
        <v>73.430000000000007</v>
      </c>
      <c r="CL105" s="32">
        <f t="shared" ca="1" si="66"/>
        <v>131.38</v>
      </c>
      <c r="CM105" s="32">
        <f t="shared" ca="1" si="66"/>
        <v>88.6</v>
      </c>
      <c r="CN105" s="32">
        <f t="shared" ca="1" si="64"/>
        <v>97.09</v>
      </c>
      <c r="CO105" s="32">
        <f t="shared" ca="1" si="64"/>
        <v>177.3</v>
      </c>
      <c r="CP105" s="32">
        <f t="shared" ca="1" si="64"/>
        <v>84.1</v>
      </c>
      <c r="CQ105" s="32">
        <f t="shared" ca="1" si="55"/>
        <v>292.66000000000003</v>
      </c>
      <c r="CR105" s="32">
        <f t="shared" ca="1" si="55"/>
        <v>118.48</v>
      </c>
      <c r="CS105" s="32">
        <f t="shared" ca="1" si="55"/>
        <v>40.21</v>
      </c>
      <c r="CT105" s="32">
        <f t="shared" ca="1" si="55"/>
        <v>33.79</v>
      </c>
      <c r="CU105" s="32">
        <f t="shared" ca="1" si="55"/>
        <v>67.83</v>
      </c>
      <c r="CV105" s="32">
        <f t="shared" ca="1" si="55"/>
        <v>14.36</v>
      </c>
      <c r="CW105" s="31">
        <f t="shared" ca="1" si="62"/>
        <v>-3293.97</v>
      </c>
      <c r="CX105" s="31">
        <f t="shared" ca="1" si="62"/>
        <v>-5893.46</v>
      </c>
      <c r="CY105" s="31">
        <f t="shared" ca="1" si="62"/>
        <v>-3974.3700000000003</v>
      </c>
      <c r="CZ105" s="31">
        <f t="shared" ca="1" si="62"/>
        <v>-4299.8599999999997</v>
      </c>
      <c r="DA105" s="31">
        <f t="shared" ca="1" si="62"/>
        <v>-7851.8099999999995</v>
      </c>
      <c r="DB105" s="31">
        <f t="shared" ca="1" si="62"/>
        <v>-3724.3599999999997</v>
      </c>
      <c r="DC105" s="31">
        <f t="shared" ca="1" si="56"/>
        <v>-14215.019999999999</v>
      </c>
      <c r="DD105" s="31">
        <f t="shared" ca="1" si="56"/>
        <v>-5754.8200000000006</v>
      </c>
      <c r="DE105" s="31">
        <f t="shared" ca="1" si="56"/>
        <v>-1953.1399999999999</v>
      </c>
      <c r="DF105" s="31">
        <f t="shared" ca="1" si="56"/>
        <v>-1892.2400000000002</v>
      </c>
      <c r="DG105" s="31">
        <f t="shared" ca="1" si="56"/>
        <v>-3798.3</v>
      </c>
      <c r="DH105" s="31">
        <f t="shared" ca="1" si="56"/>
        <v>-804.16000000000008</v>
      </c>
      <c r="DI105" s="32">
        <f t="shared" ca="1" si="48"/>
        <v>-164.7</v>
      </c>
      <c r="DJ105" s="32">
        <f t="shared" ca="1" si="48"/>
        <v>-294.67</v>
      </c>
      <c r="DK105" s="32">
        <f t="shared" ca="1" si="48"/>
        <v>-198.72</v>
      </c>
      <c r="DL105" s="32">
        <f t="shared" ca="1" si="48"/>
        <v>-214.99</v>
      </c>
      <c r="DM105" s="32">
        <f t="shared" ca="1" si="48"/>
        <v>-392.59</v>
      </c>
      <c r="DN105" s="32">
        <f t="shared" ca="1" si="48"/>
        <v>-186.22</v>
      </c>
      <c r="DO105" s="32">
        <f t="shared" ca="1" si="58"/>
        <v>-710.75</v>
      </c>
      <c r="DP105" s="32">
        <f t="shared" ca="1" si="58"/>
        <v>-287.74</v>
      </c>
      <c r="DQ105" s="32">
        <f t="shared" ca="1" si="58"/>
        <v>-97.66</v>
      </c>
      <c r="DR105" s="32">
        <f t="shared" ca="1" si="58"/>
        <v>-94.61</v>
      </c>
      <c r="DS105" s="32">
        <f t="shared" ca="1" si="58"/>
        <v>-189.92</v>
      </c>
      <c r="DT105" s="32">
        <f t="shared" ca="1" si="58"/>
        <v>-40.21</v>
      </c>
      <c r="DU105" s="31">
        <f t="shared" ca="1" si="49"/>
        <v>-614.04</v>
      </c>
      <c r="DV105" s="31">
        <f t="shared" ca="1" si="49"/>
        <v>-1084.8599999999999</v>
      </c>
      <c r="DW105" s="31">
        <f t="shared" ca="1" si="49"/>
        <v>-723.21</v>
      </c>
      <c r="DX105" s="31">
        <f t="shared" ca="1" si="49"/>
        <v>-772.4</v>
      </c>
      <c r="DY105" s="31">
        <f t="shared" ca="1" si="49"/>
        <v>-1392.7</v>
      </c>
      <c r="DZ105" s="31">
        <f t="shared" ca="1" si="49"/>
        <v>-651.9</v>
      </c>
      <c r="EA105" s="31">
        <f t="shared" ca="1" si="59"/>
        <v>-2456.04</v>
      </c>
      <c r="EB105" s="31">
        <f t="shared" ca="1" si="59"/>
        <v>-980.86</v>
      </c>
      <c r="EC105" s="31">
        <f t="shared" ca="1" si="59"/>
        <v>-328.34</v>
      </c>
      <c r="ED105" s="31">
        <f t="shared" ca="1" si="59"/>
        <v>-313.82</v>
      </c>
      <c r="EE105" s="31">
        <f t="shared" ca="1" si="59"/>
        <v>-621.05999999999995</v>
      </c>
      <c r="EF105" s="31">
        <f t="shared" ca="1" si="59"/>
        <v>-129.66999999999999</v>
      </c>
      <c r="EG105" s="32">
        <f t="shared" ca="1" si="50"/>
        <v>-4072.7099999999996</v>
      </c>
      <c r="EH105" s="32">
        <f t="shared" ca="1" si="50"/>
        <v>-7272.99</v>
      </c>
      <c r="EI105" s="32">
        <f t="shared" ca="1" si="50"/>
        <v>-4896.3</v>
      </c>
      <c r="EJ105" s="32">
        <f t="shared" ca="1" si="50"/>
        <v>-5287.2499999999991</v>
      </c>
      <c r="EK105" s="32">
        <f t="shared" ca="1" si="50"/>
        <v>-9637.1</v>
      </c>
      <c r="EL105" s="32">
        <f t="shared" ca="1" si="50"/>
        <v>-4562.4799999999996</v>
      </c>
      <c r="EM105" s="32">
        <f t="shared" ca="1" si="60"/>
        <v>-17381.809999999998</v>
      </c>
      <c r="EN105" s="32">
        <f t="shared" ca="1" si="60"/>
        <v>-7023.42</v>
      </c>
      <c r="EO105" s="32">
        <f t="shared" ca="1" si="60"/>
        <v>-2379.14</v>
      </c>
      <c r="EP105" s="32">
        <f t="shared" ca="1" si="60"/>
        <v>-2300.67</v>
      </c>
      <c r="EQ105" s="32">
        <f t="shared" ca="1" si="60"/>
        <v>-4609.2800000000007</v>
      </c>
      <c r="ER105" s="32">
        <f t="shared" ca="1" si="60"/>
        <v>-974.04000000000008</v>
      </c>
    </row>
    <row r="106" spans="1:148" x14ac:dyDescent="0.25">
      <c r="A106" t="s">
        <v>503</v>
      </c>
      <c r="B106" s="1" t="s">
        <v>11</v>
      </c>
      <c r="C106" t="str">
        <f t="shared" ca="1" si="52"/>
        <v>PR1</v>
      </c>
      <c r="D106" t="str">
        <f t="shared" ca="1" si="53"/>
        <v>Primrose #1</v>
      </c>
      <c r="E106" s="51">
        <v>2502.1971266</v>
      </c>
      <c r="F106" s="51">
        <v>2693.6601673</v>
      </c>
      <c r="G106" s="51">
        <v>5116.0913781999998</v>
      </c>
      <c r="H106" s="51">
        <v>4955.97642</v>
      </c>
      <c r="I106" s="51">
        <v>7408.8339654000001</v>
      </c>
      <c r="J106" s="51">
        <v>3191.3068069000001</v>
      </c>
      <c r="K106" s="51">
        <v>8382.2003781999992</v>
      </c>
      <c r="L106" s="51">
        <v>7349.0922954999996</v>
      </c>
      <c r="M106" s="51">
        <v>3913.7363043</v>
      </c>
      <c r="N106" s="51">
        <v>437.0778565</v>
      </c>
      <c r="O106" s="51">
        <v>72.138075299999997</v>
      </c>
      <c r="P106" s="51">
        <v>0</v>
      </c>
      <c r="Q106" s="32">
        <v>148315.70000000001</v>
      </c>
      <c r="R106" s="32">
        <v>289408.53999999998</v>
      </c>
      <c r="S106" s="32">
        <v>239746.36</v>
      </c>
      <c r="T106" s="32">
        <v>149057.88</v>
      </c>
      <c r="U106" s="32">
        <v>409202.37</v>
      </c>
      <c r="V106" s="32">
        <v>104299.73</v>
      </c>
      <c r="W106" s="32">
        <v>1146686.3999999999</v>
      </c>
      <c r="X106" s="32">
        <v>334208.57</v>
      </c>
      <c r="Y106" s="32">
        <v>78567.56</v>
      </c>
      <c r="Z106" s="32">
        <v>11781.49</v>
      </c>
      <c r="AA106" s="32">
        <v>2843</v>
      </c>
      <c r="AB106" s="32">
        <v>0</v>
      </c>
      <c r="AC106" s="2">
        <v>1.24</v>
      </c>
      <c r="AD106" s="2">
        <v>1.24</v>
      </c>
      <c r="AE106" s="2">
        <v>1.24</v>
      </c>
      <c r="AF106" s="2">
        <v>1.24</v>
      </c>
      <c r="AG106" s="2">
        <v>1.24</v>
      </c>
      <c r="AH106" s="2">
        <v>0.8</v>
      </c>
      <c r="AI106" s="2">
        <v>0.8</v>
      </c>
      <c r="AJ106" s="2">
        <v>0.8</v>
      </c>
      <c r="AK106" s="2">
        <v>0.8</v>
      </c>
      <c r="AL106" s="2">
        <v>0.8</v>
      </c>
      <c r="AM106" s="2">
        <v>0.8</v>
      </c>
      <c r="AN106" s="2">
        <v>0.8</v>
      </c>
      <c r="AO106" s="33">
        <v>1839.11</v>
      </c>
      <c r="AP106" s="33">
        <v>3588.67</v>
      </c>
      <c r="AQ106" s="33">
        <v>2972.85</v>
      </c>
      <c r="AR106" s="33">
        <v>1848.32</v>
      </c>
      <c r="AS106" s="33">
        <v>5074.1099999999997</v>
      </c>
      <c r="AT106" s="33">
        <v>834.4</v>
      </c>
      <c r="AU106" s="33">
        <v>9173.49</v>
      </c>
      <c r="AV106" s="33">
        <v>2673.67</v>
      </c>
      <c r="AW106" s="33">
        <v>628.54</v>
      </c>
      <c r="AX106" s="33">
        <v>94.25</v>
      </c>
      <c r="AY106" s="33">
        <v>22.74</v>
      </c>
      <c r="AZ106" s="33">
        <v>0</v>
      </c>
      <c r="BA106" s="31">
        <f t="shared" si="65"/>
        <v>-163.15</v>
      </c>
      <c r="BB106" s="31">
        <f t="shared" si="65"/>
        <v>-318.35000000000002</v>
      </c>
      <c r="BC106" s="31">
        <f t="shared" si="65"/>
        <v>-263.72000000000003</v>
      </c>
      <c r="BD106" s="31">
        <f t="shared" si="63"/>
        <v>-223.59</v>
      </c>
      <c r="BE106" s="31">
        <f t="shared" si="63"/>
        <v>-613.79999999999995</v>
      </c>
      <c r="BF106" s="31">
        <f t="shared" si="63"/>
        <v>-156.44999999999999</v>
      </c>
      <c r="BG106" s="31">
        <f t="shared" si="54"/>
        <v>1720.03</v>
      </c>
      <c r="BH106" s="31">
        <f t="shared" si="54"/>
        <v>501.31</v>
      </c>
      <c r="BI106" s="31">
        <f t="shared" si="54"/>
        <v>117.85</v>
      </c>
      <c r="BJ106" s="31">
        <f t="shared" si="54"/>
        <v>78.94</v>
      </c>
      <c r="BK106" s="31">
        <f t="shared" si="54"/>
        <v>19.05</v>
      </c>
      <c r="BL106" s="31">
        <f t="shared" si="54"/>
        <v>0</v>
      </c>
      <c r="BM106" s="6">
        <f t="shared" ca="1" si="57"/>
        <v>4.0599999999999997E-2</v>
      </c>
      <c r="BN106" s="6">
        <f t="shared" ca="1" si="57"/>
        <v>4.0599999999999997E-2</v>
      </c>
      <c r="BO106" s="6">
        <f t="shared" ca="1" si="57"/>
        <v>4.0599999999999997E-2</v>
      </c>
      <c r="BP106" s="6">
        <f t="shared" ca="1" si="57"/>
        <v>4.0599999999999997E-2</v>
      </c>
      <c r="BQ106" s="6">
        <f t="shared" ca="1" si="57"/>
        <v>4.0599999999999997E-2</v>
      </c>
      <c r="BR106" s="6">
        <f t="shared" ca="1" si="57"/>
        <v>4.0599999999999997E-2</v>
      </c>
      <c r="BS106" s="6">
        <f t="shared" ref="BS106:CD127" ca="1" si="67">VLOOKUP($C106,LossFactorLookup,3,FALSE)</f>
        <v>4.0599999999999997E-2</v>
      </c>
      <c r="BT106" s="6">
        <f t="shared" ca="1" si="67"/>
        <v>4.0599999999999997E-2</v>
      </c>
      <c r="BU106" s="6">
        <f t="shared" ca="1" si="67"/>
        <v>4.0599999999999997E-2</v>
      </c>
      <c r="BV106" s="6">
        <f t="shared" ca="1" si="67"/>
        <v>4.0599999999999997E-2</v>
      </c>
      <c r="BW106" s="6">
        <f t="shared" ca="1" si="67"/>
        <v>4.0599999999999997E-2</v>
      </c>
      <c r="BX106" s="6">
        <f t="shared" ca="1" si="67"/>
        <v>4.0599999999999997E-2</v>
      </c>
      <c r="BY106" s="31">
        <f t="shared" ca="1" si="61"/>
        <v>6021.62</v>
      </c>
      <c r="BZ106" s="31">
        <f t="shared" ca="1" si="61"/>
        <v>11749.99</v>
      </c>
      <c r="CA106" s="31">
        <f t="shared" ca="1" si="61"/>
        <v>9733.7000000000007</v>
      </c>
      <c r="CB106" s="31">
        <f t="shared" ca="1" si="61"/>
        <v>6051.75</v>
      </c>
      <c r="CC106" s="31">
        <f t="shared" ca="1" si="61"/>
        <v>16613.62</v>
      </c>
      <c r="CD106" s="31">
        <f t="shared" ca="1" si="61"/>
        <v>4234.57</v>
      </c>
      <c r="CE106" s="31">
        <f t="shared" ca="1" si="61"/>
        <v>46555.47</v>
      </c>
      <c r="CF106" s="31">
        <f t="shared" ca="1" si="61"/>
        <v>13568.87</v>
      </c>
      <c r="CG106" s="31">
        <f t="shared" ca="1" si="61"/>
        <v>3189.84</v>
      </c>
      <c r="CH106" s="31">
        <f t="shared" ca="1" si="61"/>
        <v>478.33</v>
      </c>
      <c r="CI106" s="31">
        <f t="shared" ca="1" si="61"/>
        <v>115.43</v>
      </c>
      <c r="CJ106" s="31">
        <f t="shared" ca="1" si="61"/>
        <v>0</v>
      </c>
      <c r="CK106" s="32">
        <f t="shared" ca="1" si="66"/>
        <v>103.82</v>
      </c>
      <c r="CL106" s="32">
        <f t="shared" ca="1" si="66"/>
        <v>202.59</v>
      </c>
      <c r="CM106" s="32">
        <f t="shared" ca="1" si="66"/>
        <v>167.82</v>
      </c>
      <c r="CN106" s="32">
        <f t="shared" ca="1" si="64"/>
        <v>104.34</v>
      </c>
      <c r="CO106" s="32">
        <f t="shared" ca="1" si="64"/>
        <v>286.44</v>
      </c>
      <c r="CP106" s="32">
        <f t="shared" ca="1" si="64"/>
        <v>73.010000000000005</v>
      </c>
      <c r="CQ106" s="32">
        <f t="shared" ca="1" si="55"/>
        <v>802.68</v>
      </c>
      <c r="CR106" s="32">
        <f t="shared" ca="1" si="55"/>
        <v>233.95</v>
      </c>
      <c r="CS106" s="32">
        <f t="shared" ca="1" si="55"/>
        <v>55</v>
      </c>
      <c r="CT106" s="32">
        <f t="shared" ca="1" si="55"/>
        <v>8.25</v>
      </c>
      <c r="CU106" s="32">
        <f t="shared" ca="1" si="55"/>
        <v>1.99</v>
      </c>
      <c r="CV106" s="32">
        <f t="shared" ca="1" si="55"/>
        <v>0</v>
      </c>
      <c r="CW106" s="31">
        <f t="shared" ca="1" si="62"/>
        <v>4449.4799999999996</v>
      </c>
      <c r="CX106" s="31">
        <f t="shared" ca="1" si="62"/>
        <v>8682.26</v>
      </c>
      <c r="CY106" s="31">
        <f t="shared" ca="1" si="62"/>
        <v>7192.39</v>
      </c>
      <c r="CZ106" s="31">
        <f t="shared" ca="1" si="62"/>
        <v>4531.3600000000006</v>
      </c>
      <c r="DA106" s="31">
        <f t="shared" ca="1" si="62"/>
        <v>12439.749999999996</v>
      </c>
      <c r="DB106" s="31">
        <f t="shared" ca="1" si="62"/>
        <v>3629.6299999999997</v>
      </c>
      <c r="DC106" s="31">
        <f t="shared" ca="1" si="56"/>
        <v>36464.630000000005</v>
      </c>
      <c r="DD106" s="31">
        <f t="shared" ca="1" si="56"/>
        <v>10627.840000000002</v>
      </c>
      <c r="DE106" s="31">
        <f t="shared" ca="1" si="56"/>
        <v>2498.4500000000003</v>
      </c>
      <c r="DF106" s="31">
        <f t="shared" ca="1" si="56"/>
        <v>313.39</v>
      </c>
      <c r="DG106" s="31">
        <f t="shared" ca="1" si="56"/>
        <v>75.63000000000001</v>
      </c>
      <c r="DH106" s="31">
        <f t="shared" ca="1" si="56"/>
        <v>0</v>
      </c>
      <c r="DI106" s="32">
        <f t="shared" ca="1" si="48"/>
        <v>222.47</v>
      </c>
      <c r="DJ106" s="32">
        <f t="shared" ca="1" si="48"/>
        <v>434.11</v>
      </c>
      <c r="DK106" s="32">
        <f t="shared" ca="1" si="48"/>
        <v>359.62</v>
      </c>
      <c r="DL106" s="32">
        <f t="shared" ca="1" si="48"/>
        <v>226.57</v>
      </c>
      <c r="DM106" s="32">
        <f t="shared" ca="1" si="48"/>
        <v>621.99</v>
      </c>
      <c r="DN106" s="32">
        <f t="shared" ca="1" si="48"/>
        <v>181.48</v>
      </c>
      <c r="DO106" s="32">
        <f t="shared" ca="1" si="58"/>
        <v>1823.23</v>
      </c>
      <c r="DP106" s="32">
        <f t="shared" ca="1" si="58"/>
        <v>531.39</v>
      </c>
      <c r="DQ106" s="32">
        <f t="shared" ca="1" si="58"/>
        <v>124.92</v>
      </c>
      <c r="DR106" s="32">
        <f t="shared" ca="1" si="58"/>
        <v>15.67</v>
      </c>
      <c r="DS106" s="32">
        <f t="shared" ca="1" si="58"/>
        <v>3.78</v>
      </c>
      <c r="DT106" s="32">
        <f t="shared" ca="1" si="58"/>
        <v>0</v>
      </c>
      <c r="DU106" s="31">
        <f t="shared" ca="1" si="49"/>
        <v>829.45</v>
      </c>
      <c r="DV106" s="31">
        <f t="shared" ca="1" si="49"/>
        <v>1598.22</v>
      </c>
      <c r="DW106" s="31">
        <f t="shared" ca="1" si="49"/>
        <v>1308.79</v>
      </c>
      <c r="DX106" s="31">
        <f t="shared" ca="1" si="49"/>
        <v>813.99</v>
      </c>
      <c r="DY106" s="31">
        <f t="shared" ca="1" si="49"/>
        <v>2206.48</v>
      </c>
      <c r="DZ106" s="31">
        <f t="shared" ca="1" si="49"/>
        <v>635.32000000000005</v>
      </c>
      <c r="EA106" s="31">
        <f t="shared" ca="1" si="59"/>
        <v>6300.27</v>
      </c>
      <c r="EB106" s="31">
        <f t="shared" ca="1" si="59"/>
        <v>1811.43</v>
      </c>
      <c r="EC106" s="31">
        <f t="shared" ca="1" si="59"/>
        <v>420.01</v>
      </c>
      <c r="ED106" s="31">
        <f t="shared" ca="1" si="59"/>
        <v>51.97</v>
      </c>
      <c r="EE106" s="31">
        <f t="shared" ca="1" si="59"/>
        <v>12.37</v>
      </c>
      <c r="EF106" s="31">
        <f t="shared" ca="1" si="59"/>
        <v>0</v>
      </c>
      <c r="EG106" s="32">
        <f t="shared" ca="1" si="50"/>
        <v>5501.4</v>
      </c>
      <c r="EH106" s="32">
        <f t="shared" ca="1" si="50"/>
        <v>10714.59</v>
      </c>
      <c r="EI106" s="32">
        <f t="shared" ca="1" si="50"/>
        <v>8860.7999999999993</v>
      </c>
      <c r="EJ106" s="32">
        <f t="shared" ca="1" si="50"/>
        <v>5571.92</v>
      </c>
      <c r="EK106" s="32">
        <f t="shared" ca="1" si="50"/>
        <v>15268.219999999996</v>
      </c>
      <c r="EL106" s="32">
        <f t="shared" ca="1" si="50"/>
        <v>4446.4299999999994</v>
      </c>
      <c r="EM106" s="32">
        <f t="shared" ca="1" si="60"/>
        <v>44588.130000000005</v>
      </c>
      <c r="EN106" s="32">
        <f t="shared" ca="1" si="60"/>
        <v>12970.660000000002</v>
      </c>
      <c r="EO106" s="32">
        <f t="shared" ca="1" si="60"/>
        <v>3043.38</v>
      </c>
      <c r="EP106" s="32">
        <f t="shared" ca="1" si="60"/>
        <v>381.03</v>
      </c>
      <c r="EQ106" s="32">
        <f t="shared" ca="1" si="60"/>
        <v>91.780000000000015</v>
      </c>
      <c r="ER106" s="32">
        <f t="shared" ca="1" si="60"/>
        <v>0</v>
      </c>
    </row>
    <row r="107" spans="1:148" x14ac:dyDescent="0.25">
      <c r="A107" t="s">
        <v>481</v>
      </c>
      <c r="B107" s="1" t="s">
        <v>107</v>
      </c>
      <c r="C107" t="str">
        <f t="shared" ca="1" si="52"/>
        <v>BCHEXP</v>
      </c>
      <c r="D107" t="str">
        <f t="shared" ca="1" si="53"/>
        <v>Alberta-BC Intertie - Export</v>
      </c>
      <c r="E107" s="51">
        <v>48539.75</v>
      </c>
      <c r="F107" s="51">
        <v>20030</v>
      </c>
      <c r="G107" s="51">
        <v>275</v>
      </c>
      <c r="H107" s="51">
        <v>3162.5</v>
      </c>
      <c r="J107" s="51">
        <v>1018.75</v>
      </c>
      <c r="K107" s="51">
        <v>5486.5</v>
      </c>
      <c r="L107" s="51">
        <v>54451</v>
      </c>
      <c r="M107" s="51">
        <v>49203</v>
      </c>
      <c r="N107" s="51">
        <v>69106.25</v>
      </c>
      <c r="O107" s="51">
        <v>49432.5</v>
      </c>
      <c r="P107" s="51">
        <v>50162.5</v>
      </c>
      <c r="Q107" s="32">
        <v>1227400.7</v>
      </c>
      <c r="R107" s="32">
        <v>946334.29</v>
      </c>
      <c r="S107" s="32">
        <v>6494.12</v>
      </c>
      <c r="T107" s="32">
        <v>53486.44</v>
      </c>
      <c r="U107" s="32"/>
      <c r="V107" s="32">
        <v>16022.88</v>
      </c>
      <c r="W107" s="32">
        <v>105430.22</v>
      </c>
      <c r="X107" s="32">
        <v>974555.88</v>
      </c>
      <c r="Y107" s="32">
        <v>810059.48</v>
      </c>
      <c r="Z107" s="32">
        <v>1329574.03</v>
      </c>
      <c r="AA107" s="32">
        <v>1007473.61</v>
      </c>
      <c r="AB107" s="32">
        <v>883434.55</v>
      </c>
      <c r="AC107" s="2">
        <v>0.66</v>
      </c>
      <c r="AD107" s="2">
        <v>0.66</v>
      </c>
      <c r="AE107" s="2">
        <v>0.66</v>
      </c>
      <c r="AF107" s="2">
        <v>0.66</v>
      </c>
      <c r="AH107" s="2">
        <v>0.66</v>
      </c>
      <c r="AI107" s="2">
        <v>0.66</v>
      </c>
      <c r="AJ107" s="2">
        <v>0.66</v>
      </c>
      <c r="AK107" s="2">
        <v>0.66</v>
      </c>
      <c r="AL107" s="2">
        <v>0.66</v>
      </c>
      <c r="AM107" s="2">
        <v>0.66</v>
      </c>
      <c r="AN107" s="2">
        <v>0.66</v>
      </c>
      <c r="AO107" s="33">
        <v>8100.84</v>
      </c>
      <c r="AP107" s="33">
        <v>6245.81</v>
      </c>
      <c r="AQ107" s="33">
        <v>42.86</v>
      </c>
      <c r="AR107" s="33">
        <v>353.01</v>
      </c>
      <c r="AS107" s="33"/>
      <c r="AT107" s="33">
        <v>105.75</v>
      </c>
      <c r="AU107" s="33">
        <v>695.84</v>
      </c>
      <c r="AV107" s="33">
        <v>6432.07</v>
      </c>
      <c r="AW107" s="33">
        <v>5346.39</v>
      </c>
      <c r="AX107" s="33">
        <v>8775.19</v>
      </c>
      <c r="AY107" s="33">
        <v>6649.33</v>
      </c>
      <c r="AZ107" s="33">
        <v>5830.67</v>
      </c>
      <c r="BA107" s="31">
        <f t="shared" si="65"/>
        <v>-1350.14</v>
      </c>
      <c r="BB107" s="31">
        <f t="shared" si="65"/>
        <v>-1040.97</v>
      </c>
      <c r="BC107" s="31">
        <f t="shared" si="65"/>
        <v>-7.14</v>
      </c>
      <c r="BD107" s="31">
        <f t="shared" si="63"/>
        <v>-80.23</v>
      </c>
      <c r="BE107" s="31">
        <f t="shared" si="63"/>
        <v>0</v>
      </c>
      <c r="BF107" s="31">
        <f t="shared" si="63"/>
        <v>-24.03</v>
      </c>
      <c r="BG107" s="31">
        <f t="shared" si="54"/>
        <v>158.15</v>
      </c>
      <c r="BH107" s="31">
        <f t="shared" si="54"/>
        <v>1461.83</v>
      </c>
      <c r="BI107" s="31">
        <f t="shared" si="54"/>
        <v>1215.0899999999999</v>
      </c>
      <c r="BJ107" s="31">
        <f t="shared" si="54"/>
        <v>8908.15</v>
      </c>
      <c r="BK107" s="31">
        <f t="shared" si="54"/>
        <v>6750.07</v>
      </c>
      <c r="BL107" s="31">
        <f t="shared" si="54"/>
        <v>5919.01</v>
      </c>
      <c r="BM107" s="6">
        <f t="shared" ref="BM107:BX128" ca="1" si="68">VLOOKUP($C107,LossFactorLookup,3,FALSE)</f>
        <v>8.3000000000000001E-3</v>
      </c>
      <c r="BN107" s="6">
        <f t="shared" ca="1" si="68"/>
        <v>8.3000000000000001E-3</v>
      </c>
      <c r="BO107" s="6">
        <f t="shared" ca="1" si="68"/>
        <v>8.3000000000000001E-3</v>
      </c>
      <c r="BP107" s="6">
        <f t="shared" ca="1" si="68"/>
        <v>8.3000000000000001E-3</v>
      </c>
      <c r="BQ107" s="6">
        <f t="shared" ca="1" si="68"/>
        <v>8.3000000000000001E-3</v>
      </c>
      <c r="BR107" s="6">
        <f t="shared" ca="1" si="68"/>
        <v>8.3000000000000001E-3</v>
      </c>
      <c r="BS107" s="6">
        <f t="shared" ca="1" si="68"/>
        <v>8.3000000000000001E-3</v>
      </c>
      <c r="BT107" s="6">
        <f t="shared" ca="1" si="68"/>
        <v>8.3000000000000001E-3</v>
      </c>
      <c r="BU107" s="6">
        <f t="shared" ca="1" si="68"/>
        <v>8.3000000000000001E-3</v>
      </c>
      <c r="BV107" s="6">
        <f t="shared" ca="1" si="68"/>
        <v>8.3000000000000001E-3</v>
      </c>
      <c r="BW107" s="6">
        <f t="shared" ca="1" si="68"/>
        <v>8.3000000000000001E-3</v>
      </c>
      <c r="BX107" s="6">
        <f t="shared" ca="1" si="68"/>
        <v>8.3000000000000001E-3</v>
      </c>
      <c r="BY107" s="31">
        <f t="shared" ca="1" si="61"/>
        <v>10187.43</v>
      </c>
      <c r="BZ107" s="31">
        <f t="shared" ca="1" si="61"/>
        <v>7854.57</v>
      </c>
      <c r="CA107" s="31">
        <f t="shared" ca="1" si="61"/>
        <v>53.9</v>
      </c>
      <c r="CB107" s="31">
        <f t="shared" ca="1" si="61"/>
        <v>443.94</v>
      </c>
      <c r="CC107" s="31">
        <f t="shared" ca="1" si="61"/>
        <v>0</v>
      </c>
      <c r="CD107" s="31">
        <f t="shared" ca="1" si="61"/>
        <v>132.99</v>
      </c>
      <c r="CE107" s="31">
        <f t="shared" ca="1" si="61"/>
        <v>875.07</v>
      </c>
      <c r="CF107" s="31">
        <f t="shared" ca="1" si="61"/>
        <v>8088.81</v>
      </c>
      <c r="CG107" s="31">
        <f t="shared" ca="1" si="61"/>
        <v>6723.49</v>
      </c>
      <c r="CH107" s="31">
        <f t="shared" ca="1" si="61"/>
        <v>11035.46</v>
      </c>
      <c r="CI107" s="31">
        <f t="shared" ca="1" si="61"/>
        <v>8362.0300000000007</v>
      </c>
      <c r="CJ107" s="31">
        <f t="shared" ca="1" si="61"/>
        <v>7332.51</v>
      </c>
      <c r="CK107" s="32">
        <f t="shared" ca="1" si="66"/>
        <v>859.18</v>
      </c>
      <c r="CL107" s="32">
        <f t="shared" ca="1" si="66"/>
        <v>662.43</v>
      </c>
      <c r="CM107" s="32">
        <f t="shared" ca="1" si="66"/>
        <v>4.55</v>
      </c>
      <c r="CN107" s="32">
        <f t="shared" ca="1" si="64"/>
        <v>37.44</v>
      </c>
      <c r="CO107" s="32">
        <f t="shared" ca="1" si="64"/>
        <v>0</v>
      </c>
      <c r="CP107" s="32">
        <f t="shared" ca="1" si="64"/>
        <v>11.22</v>
      </c>
      <c r="CQ107" s="32">
        <f t="shared" ca="1" si="55"/>
        <v>73.8</v>
      </c>
      <c r="CR107" s="32">
        <f t="shared" ca="1" si="55"/>
        <v>682.19</v>
      </c>
      <c r="CS107" s="32">
        <f t="shared" ca="1" si="55"/>
        <v>567.04</v>
      </c>
      <c r="CT107" s="32">
        <f t="shared" ca="1" si="55"/>
        <v>930.7</v>
      </c>
      <c r="CU107" s="32">
        <f t="shared" ca="1" si="55"/>
        <v>705.23</v>
      </c>
      <c r="CV107" s="32">
        <f t="shared" ca="1" si="55"/>
        <v>618.4</v>
      </c>
      <c r="CW107" s="31">
        <f t="shared" ca="1" si="62"/>
        <v>4295.9100000000008</v>
      </c>
      <c r="CX107" s="31">
        <f t="shared" ca="1" si="62"/>
        <v>3312.16</v>
      </c>
      <c r="CY107" s="31">
        <f t="shared" ca="1" si="62"/>
        <v>22.729999999999997</v>
      </c>
      <c r="CZ107" s="31">
        <f t="shared" ca="1" si="62"/>
        <v>208.60000000000002</v>
      </c>
      <c r="DA107" s="31">
        <f t="shared" ca="1" si="62"/>
        <v>0</v>
      </c>
      <c r="DB107" s="31">
        <f t="shared" ca="1" si="62"/>
        <v>62.490000000000009</v>
      </c>
      <c r="DC107" s="31">
        <f t="shared" ca="1" si="56"/>
        <v>94.879999999999967</v>
      </c>
      <c r="DD107" s="31">
        <f t="shared" ca="1" si="56"/>
        <v>877.10000000000036</v>
      </c>
      <c r="DE107" s="31">
        <f t="shared" ca="1" si="56"/>
        <v>729.0499999999995</v>
      </c>
      <c r="DF107" s="31">
        <f t="shared" ca="1" si="56"/>
        <v>-5717.18</v>
      </c>
      <c r="DG107" s="31">
        <f t="shared" ca="1" si="56"/>
        <v>-4332.1399999999994</v>
      </c>
      <c r="DH107" s="31">
        <f t="shared" ca="1" si="56"/>
        <v>-3798.7700000000004</v>
      </c>
      <c r="DI107" s="32">
        <f t="shared" ca="1" si="48"/>
        <v>214.8</v>
      </c>
      <c r="DJ107" s="32">
        <f t="shared" ca="1" si="48"/>
        <v>165.61</v>
      </c>
      <c r="DK107" s="32">
        <f t="shared" ca="1" si="48"/>
        <v>1.1399999999999999</v>
      </c>
      <c r="DL107" s="32">
        <f t="shared" ca="1" si="48"/>
        <v>10.43</v>
      </c>
      <c r="DM107" s="32">
        <f t="shared" ca="1" si="48"/>
        <v>0</v>
      </c>
      <c r="DN107" s="32">
        <f t="shared" ca="1" si="48"/>
        <v>3.12</v>
      </c>
      <c r="DO107" s="32">
        <f t="shared" ca="1" si="58"/>
        <v>4.74</v>
      </c>
      <c r="DP107" s="32">
        <f t="shared" ca="1" si="58"/>
        <v>43.86</v>
      </c>
      <c r="DQ107" s="32">
        <f t="shared" ca="1" si="58"/>
        <v>36.450000000000003</v>
      </c>
      <c r="DR107" s="32">
        <f t="shared" ca="1" si="58"/>
        <v>-285.86</v>
      </c>
      <c r="DS107" s="32">
        <f t="shared" ca="1" si="58"/>
        <v>-216.61</v>
      </c>
      <c r="DT107" s="32">
        <f t="shared" ca="1" si="58"/>
        <v>-189.94</v>
      </c>
      <c r="DU107" s="31">
        <f t="shared" ca="1" si="49"/>
        <v>800.82</v>
      </c>
      <c r="DV107" s="31">
        <f t="shared" ca="1" si="49"/>
        <v>609.70000000000005</v>
      </c>
      <c r="DW107" s="31">
        <f t="shared" ca="1" si="49"/>
        <v>4.1399999999999997</v>
      </c>
      <c r="DX107" s="31">
        <f t="shared" ca="1" si="49"/>
        <v>37.47</v>
      </c>
      <c r="DY107" s="31">
        <f t="shared" ca="1" si="49"/>
        <v>0</v>
      </c>
      <c r="DZ107" s="31">
        <f t="shared" ca="1" si="49"/>
        <v>10.94</v>
      </c>
      <c r="EA107" s="31">
        <f t="shared" ca="1" si="59"/>
        <v>16.39</v>
      </c>
      <c r="EB107" s="31">
        <f t="shared" ca="1" si="59"/>
        <v>149.49</v>
      </c>
      <c r="EC107" s="31">
        <f t="shared" ca="1" si="59"/>
        <v>122.56</v>
      </c>
      <c r="ED107" s="31">
        <f t="shared" ca="1" si="59"/>
        <v>-948.17</v>
      </c>
      <c r="EE107" s="31">
        <f t="shared" ca="1" si="59"/>
        <v>-708.35</v>
      </c>
      <c r="EF107" s="31">
        <f t="shared" ca="1" si="59"/>
        <v>-612.54999999999995</v>
      </c>
      <c r="EG107" s="32">
        <f t="shared" ca="1" si="50"/>
        <v>5311.5300000000007</v>
      </c>
      <c r="EH107" s="32">
        <f t="shared" ca="1" si="50"/>
        <v>4087.4700000000003</v>
      </c>
      <c r="EI107" s="32">
        <f t="shared" ca="1" si="50"/>
        <v>28.009999999999998</v>
      </c>
      <c r="EJ107" s="32">
        <f t="shared" ca="1" si="50"/>
        <v>256.5</v>
      </c>
      <c r="EK107" s="32">
        <f t="shared" ca="1" si="50"/>
        <v>0</v>
      </c>
      <c r="EL107" s="32">
        <f t="shared" ca="1" si="50"/>
        <v>76.550000000000011</v>
      </c>
      <c r="EM107" s="32">
        <f t="shared" ca="1" si="60"/>
        <v>116.00999999999996</v>
      </c>
      <c r="EN107" s="32">
        <f t="shared" ca="1" si="60"/>
        <v>1070.4500000000003</v>
      </c>
      <c r="EO107" s="32">
        <f t="shared" ca="1" si="60"/>
        <v>888.05999999999949</v>
      </c>
      <c r="EP107" s="32">
        <f t="shared" ca="1" si="60"/>
        <v>-6951.21</v>
      </c>
      <c r="EQ107" s="32">
        <f t="shared" ca="1" si="60"/>
        <v>-5257.0999999999995</v>
      </c>
      <c r="ER107" s="32">
        <f t="shared" ca="1" si="60"/>
        <v>-4601.26</v>
      </c>
    </row>
    <row r="108" spans="1:148" x14ac:dyDescent="0.25">
      <c r="A108" t="s">
        <v>481</v>
      </c>
      <c r="B108" s="1" t="s">
        <v>361</v>
      </c>
      <c r="C108" t="str">
        <f t="shared" ca="1" si="52"/>
        <v>SPCEXP</v>
      </c>
      <c r="D108" t="str">
        <f t="shared" ca="1" si="53"/>
        <v>Alberta-Saskatchewan Intertie - Export</v>
      </c>
      <c r="E108" s="51">
        <v>562</v>
      </c>
      <c r="Q108" s="32">
        <v>23488.21</v>
      </c>
      <c r="R108" s="32"/>
      <c r="S108" s="32"/>
      <c r="T108" s="32"/>
      <c r="U108" s="32"/>
      <c r="V108" s="32"/>
      <c r="W108" s="32"/>
      <c r="X108" s="32"/>
      <c r="Y108" s="32"/>
      <c r="Z108" s="32"/>
      <c r="AA108" s="32"/>
      <c r="AB108" s="32"/>
      <c r="AC108" s="2">
        <v>2.2999999999999998</v>
      </c>
      <c r="AO108" s="33">
        <v>540.23</v>
      </c>
      <c r="AP108" s="33"/>
      <c r="AQ108" s="33"/>
      <c r="AR108" s="33"/>
      <c r="AS108" s="33"/>
      <c r="AT108" s="33"/>
      <c r="AU108" s="33"/>
      <c r="AV108" s="33"/>
      <c r="AW108" s="33"/>
      <c r="AX108" s="33"/>
      <c r="AY108" s="33"/>
      <c r="AZ108" s="33"/>
      <c r="BA108" s="31">
        <f t="shared" si="65"/>
        <v>-25.84</v>
      </c>
      <c r="BB108" s="31">
        <f t="shared" si="65"/>
        <v>0</v>
      </c>
      <c r="BC108" s="31">
        <f t="shared" si="65"/>
        <v>0</v>
      </c>
      <c r="BD108" s="31">
        <f t="shared" si="63"/>
        <v>0</v>
      </c>
      <c r="BE108" s="31">
        <f t="shared" si="63"/>
        <v>0</v>
      </c>
      <c r="BF108" s="31">
        <f t="shared" si="63"/>
        <v>0</v>
      </c>
      <c r="BG108" s="31">
        <f t="shared" si="54"/>
        <v>0</v>
      </c>
      <c r="BH108" s="31">
        <f t="shared" si="54"/>
        <v>0</v>
      </c>
      <c r="BI108" s="31">
        <f t="shared" si="54"/>
        <v>0</v>
      </c>
      <c r="BJ108" s="31">
        <f t="shared" si="54"/>
        <v>0</v>
      </c>
      <c r="BK108" s="31">
        <f t="shared" si="54"/>
        <v>0</v>
      </c>
      <c r="BL108" s="31">
        <f t="shared" si="54"/>
        <v>0</v>
      </c>
      <c r="BM108" s="6">
        <f t="shared" ca="1" si="68"/>
        <v>2.2700000000000001E-2</v>
      </c>
      <c r="BN108" s="6">
        <f t="shared" ca="1" si="68"/>
        <v>2.2700000000000001E-2</v>
      </c>
      <c r="BO108" s="6">
        <f t="shared" ca="1" si="68"/>
        <v>2.2700000000000001E-2</v>
      </c>
      <c r="BP108" s="6">
        <f t="shared" ca="1" si="68"/>
        <v>2.2700000000000001E-2</v>
      </c>
      <c r="BQ108" s="6">
        <f t="shared" ca="1" si="68"/>
        <v>2.2700000000000001E-2</v>
      </c>
      <c r="BR108" s="6">
        <f t="shared" ca="1" si="68"/>
        <v>2.2700000000000001E-2</v>
      </c>
      <c r="BS108" s="6">
        <f t="shared" ca="1" si="68"/>
        <v>2.2700000000000001E-2</v>
      </c>
      <c r="BT108" s="6">
        <f t="shared" ca="1" si="68"/>
        <v>2.2700000000000001E-2</v>
      </c>
      <c r="BU108" s="6">
        <f t="shared" ca="1" si="68"/>
        <v>2.2700000000000001E-2</v>
      </c>
      <c r="BV108" s="6">
        <f t="shared" ca="1" si="68"/>
        <v>2.2700000000000001E-2</v>
      </c>
      <c r="BW108" s="6">
        <f t="shared" ca="1" si="68"/>
        <v>2.2700000000000001E-2</v>
      </c>
      <c r="BX108" s="6">
        <f t="shared" ca="1" si="68"/>
        <v>2.2700000000000001E-2</v>
      </c>
      <c r="BY108" s="31">
        <f t="shared" ca="1" si="61"/>
        <v>533.17999999999995</v>
      </c>
      <c r="BZ108" s="31">
        <f t="shared" ca="1" si="61"/>
        <v>0</v>
      </c>
      <c r="CA108" s="31">
        <f t="shared" ca="1" si="61"/>
        <v>0</v>
      </c>
      <c r="CB108" s="31">
        <f t="shared" ca="1" si="61"/>
        <v>0</v>
      </c>
      <c r="CC108" s="31">
        <f t="shared" ca="1" si="61"/>
        <v>0</v>
      </c>
      <c r="CD108" s="31">
        <f t="shared" ca="1" si="61"/>
        <v>0</v>
      </c>
      <c r="CE108" s="31">
        <f t="shared" ca="1" si="61"/>
        <v>0</v>
      </c>
      <c r="CF108" s="31">
        <f t="shared" ca="1" si="61"/>
        <v>0</v>
      </c>
      <c r="CG108" s="31">
        <f t="shared" ca="1" si="61"/>
        <v>0</v>
      </c>
      <c r="CH108" s="31">
        <f t="shared" ca="1" si="61"/>
        <v>0</v>
      </c>
      <c r="CI108" s="31">
        <f t="shared" ca="1" si="61"/>
        <v>0</v>
      </c>
      <c r="CJ108" s="31">
        <f t="shared" ca="1" si="61"/>
        <v>0</v>
      </c>
      <c r="CK108" s="32">
        <f t="shared" ca="1" si="66"/>
        <v>16.440000000000001</v>
      </c>
      <c r="CL108" s="32">
        <f t="shared" ca="1" si="66"/>
        <v>0</v>
      </c>
      <c r="CM108" s="32">
        <f t="shared" ca="1" si="66"/>
        <v>0</v>
      </c>
      <c r="CN108" s="32">
        <f t="shared" ca="1" si="64"/>
        <v>0</v>
      </c>
      <c r="CO108" s="32">
        <f t="shared" ca="1" si="64"/>
        <v>0</v>
      </c>
      <c r="CP108" s="32">
        <f t="shared" ca="1" si="64"/>
        <v>0</v>
      </c>
      <c r="CQ108" s="32">
        <f t="shared" ca="1" si="55"/>
        <v>0</v>
      </c>
      <c r="CR108" s="32">
        <f t="shared" ca="1" si="55"/>
        <v>0</v>
      </c>
      <c r="CS108" s="32">
        <f t="shared" ca="1" si="55"/>
        <v>0</v>
      </c>
      <c r="CT108" s="32">
        <f t="shared" ca="1" si="55"/>
        <v>0</v>
      </c>
      <c r="CU108" s="32">
        <f t="shared" ca="1" si="55"/>
        <v>0</v>
      </c>
      <c r="CV108" s="32">
        <f t="shared" ca="1" si="55"/>
        <v>0</v>
      </c>
      <c r="CW108" s="31">
        <f t="shared" ca="1" si="62"/>
        <v>35.22999999999999</v>
      </c>
      <c r="CX108" s="31">
        <f t="shared" ca="1" si="62"/>
        <v>0</v>
      </c>
      <c r="CY108" s="31">
        <f t="shared" ca="1" si="62"/>
        <v>0</v>
      </c>
      <c r="CZ108" s="31">
        <f t="shared" ca="1" si="62"/>
        <v>0</v>
      </c>
      <c r="DA108" s="31">
        <f t="shared" ca="1" si="62"/>
        <v>0</v>
      </c>
      <c r="DB108" s="31">
        <f t="shared" ca="1" si="62"/>
        <v>0</v>
      </c>
      <c r="DC108" s="31">
        <f t="shared" ca="1" si="56"/>
        <v>0</v>
      </c>
      <c r="DD108" s="31">
        <f t="shared" ca="1" si="56"/>
        <v>0</v>
      </c>
      <c r="DE108" s="31">
        <f t="shared" ca="1" si="56"/>
        <v>0</v>
      </c>
      <c r="DF108" s="31">
        <f t="shared" ca="1" si="56"/>
        <v>0</v>
      </c>
      <c r="DG108" s="31">
        <f t="shared" ca="1" si="56"/>
        <v>0</v>
      </c>
      <c r="DH108" s="31">
        <f t="shared" ca="1" si="56"/>
        <v>0</v>
      </c>
      <c r="DI108" s="32">
        <f t="shared" ca="1" si="48"/>
        <v>1.76</v>
      </c>
      <c r="DJ108" s="32">
        <f t="shared" ca="1" si="48"/>
        <v>0</v>
      </c>
      <c r="DK108" s="32">
        <f t="shared" ca="1" si="48"/>
        <v>0</v>
      </c>
      <c r="DL108" s="32">
        <f t="shared" ca="1" si="48"/>
        <v>0</v>
      </c>
      <c r="DM108" s="32">
        <f t="shared" ca="1" si="48"/>
        <v>0</v>
      </c>
      <c r="DN108" s="32">
        <f t="shared" ca="1" si="48"/>
        <v>0</v>
      </c>
      <c r="DO108" s="32">
        <f t="shared" ca="1" si="58"/>
        <v>0</v>
      </c>
      <c r="DP108" s="32">
        <f t="shared" ca="1" si="58"/>
        <v>0</v>
      </c>
      <c r="DQ108" s="32">
        <f t="shared" ca="1" si="58"/>
        <v>0</v>
      </c>
      <c r="DR108" s="32">
        <f t="shared" ca="1" si="58"/>
        <v>0</v>
      </c>
      <c r="DS108" s="32">
        <f t="shared" ca="1" si="58"/>
        <v>0</v>
      </c>
      <c r="DT108" s="32">
        <f t="shared" ca="1" si="58"/>
        <v>0</v>
      </c>
      <c r="DU108" s="31">
        <f t="shared" ca="1" si="49"/>
        <v>6.57</v>
      </c>
      <c r="DV108" s="31">
        <f t="shared" ca="1" si="49"/>
        <v>0</v>
      </c>
      <c r="DW108" s="31">
        <f t="shared" ca="1" si="49"/>
        <v>0</v>
      </c>
      <c r="DX108" s="31">
        <f t="shared" ca="1" si="49"/>
        <v>0</v>
      </c>
      <c r="DY108" s="31">
        <f t="shared" ca="1" si="49"/>
        <v>0</v>
      </c>
      <c r="DZ108" s="31">
        <f t="shared" ca="1" si="49"/>
        <v>0</v>
      </c>
      <c r="EA108" s="31">
        <f t="shared" ca="1" si="59"/>
        <v>0</v>
      </c>
      <c r="EB108" s="31">
        <f t="shared" ca="1" si="59"/>
        <v>0</v>
      </c>
      <c r="EC108" s="31">
        <f t="shared" ca="1" si="59"/>
        <v>0</v>
      </c>
      <c r="ED108" s="31">
        <f t="shared" ca="1" si="59"/>
        <v>0</v>
      </c>
      <c r="EE108" s="31">
        <f t="shared" ca="1" si="59"/>
        <v>0</v>
      </c>
      <c r="EF108" s="31">
        <f t="shared" ca="1" si="59"/>
        <v>0</v>
      </c>
      <c r="EG108" s="32">
        <f t="shared" ca="1" si="50"/>
        <v>43.559999999999988</v>
      </c>
      <c r="EH108" s="32">
        <f t="shared" ca="1" si="50"/>
        <v>0</v>
      </c>
      <c r="EI108" s="32">
        <f t="shared" ca="1" si="50"/>
        <v>0</v>
      </c>
      <c r="EJ108" s="32">
        <f t="shared" ca="1" si="50"/>
        <v>0</v>
      </c>
      <c r="EK108" s="32">
        <f t="shared" ca="1" si="50"/>
        <v>0</v>
      </c>
      <c r="EL108" s="32">
        <f t="shared" ca="1" si="50"/>
        <v>0</v>
      </c>
      <c r="EM108" s="32">
        <f t="shared" ca="1" si="60"/>
        <v>0</v>
      </c>
      <c r="EN108" s="32">
        <f t="shared" ca="1" si="60"/>
        <v>0</v>
      </c>
      <c r="EO108" s="32">
        <f t="shared" ca="1" si="60"/>
        <v>0</v>
      </c>
      <c r="EP108" s="32">
        <f t="shared" ca="1" si="60"/>
        <v>0</v>
      </c>
      <c r="EQ108" s="32">
        <f t="shared" ca="1" si="60"/>
        <v>0</v>
      </c>
      <c r="ER108" s="32">
        <f t="shared" ca="1" si="60"/>
        <v>0</v>
      </c>
    </row>
    <row r="109" spans="1:148" x14ac:dyDescent="0.25">
      <c r="A109" t="s">
        <v>481</v>
      </c>
      <c r="B109" s="1" t="s">
        <v>108</v>
      </c>
      <c r="C109" t="str">
        <f t="shared" ca="1" si="52"/>
        <v>BCHIMP</v>
      </c>
      <c r="D109" t="str">
        <f t="shared" ca="1" si="53"/>
        <v>Alberta-BC Intertie - Import</v>
      </c>
      <c r="E109" s="51">
        <v>60336</v>
      </c>
      <c r="F109" s="51">
        <v>83600</v>
      </c>
      <c r="G109" s="51">
        <v>106133</v>
      </c>
      <c r="H109" s="51">
        <v>88052</v>
      </c>
      <c r="I109" s="51">
        <v>96868</v>
      </c>
      <c r="J109" s="51">
        <v>118285</v>
      </c>
      <c r="K109" s="51">
        <v>101180</v>
      </c>
      <c r="L109" s="51">
        <v>57328</v>
      </c>
      <c r="M109" s="51">
        <v>7820</v>
      </c>
      <c r="N109" s="51">
        <v>17334</v>
      </c>
      <c r="O109" s="51">
        <v>36830</v>
      </c>
      <c r="P109" s="51">
        <v>27082</v>
      </c>
      <c r="Q109" s="32">
        <v>4501452.32</v>
      </c>
      <c r="R109" s="32">
        <v>10161911.699999999</v>
      </c>
      <c r="S109" s="32">
        <v>5425556.1500000004</v>
      </c>
      <c r="T109" s="32">
        <v>2783246.7</v>
      </c>
      <c r="U109" s="32">
        <v>3221195.35</v>
      </c>
      <c r="V109" s="32">
        <v>4722389.58</v>
      </c>
      <c r="W109" s="32">
        <v>17742224.52</v>
      </c>
      <c r="X109" s="32">
        <v>4395623.17</v>
      </c>
      <c r="Y109" s="32">
        <v>292871.03999999998</v>
      </c>
      <c r="Z109" s="32">
        <v>570128.36</v>
      </c>
      <c r="AA109" s="32">
        <v>1799781.12</v>
      </c>
      <c r="AB109" s="32">
        <v>955613.9</v>
      </c>
      <c r="AC109" s="2">
        <v>2.0499999999999998</v>
      </c>
      <c r="AD109" s="2">
        <v>2.0499999999999998</v>
      </c>
      <c r="AE109" s="2">
        <v>2.0499999999999998</v>
      </c>
      <c r="AF109" s="2">
        <v>2.0499999999999998</v>
      </c>
      <c r="AG109" s="2">
        <v>2.0499999999999998</v>
      </c>
      <c r="AH109" s="2">
        <v>2.0499999999999998</v>
      </c>
      <c r="AI109" s="2">
        <v>2.0499999999999998</v>
      </c>
      <c r="AJ109" s="2">
        <v>2.0499999999999998</v>
      </c>
      <c r="AK109" s="2">
        <v>2.0499999999999998</v>
      </c>
      <c r="AL109" s="2">
        <v>2.0499999999999998</v>
      </c>
      <c r="AM109" s="2">
        <v>2.0499999999999998</v>
      </c>
      <c r="AN109" s="2">
        <v>2.0499999999999998</v>
      </c>
      <c r="AO109" s="33">
        <v>92279.77</v>
      </c>
      <c r="AP109" s="33">
        <v>208319.19</v>
      </c>
      <c r="AQ109" s="33">
        <v>111223.9</v>
      </c>
      <c r="AR109" s="33">
        <v>57056.56</v>
      </c>
      <c r="AS109" s="33">
        <v>66034.5</v>
      </c>
      <c r="AT109" s="33">
        <v>96808.99</v>
      </c>
      <c r="AU109" s="33">
        <v>363715.6</v>
      </c>
      <c r="AV109" s="33">
        <v>90110.27</v>
      </c>
      <c r="AW109" s="33">
        <v>6003.86</v>
      </c>
      <c r="AX109" s="33">
        <v>11687.63</v>
      </c>
      <c r="AY109" s="33">
        <v>36895.51</v>
      </c>
      <c r="AZ109" s="33">
        <v>19590.080000000002</v>
      </c>
      <c r="BA109" s="31">
        <f t="shared" si="65"/>
        <v>-4951.6000000000004</v>
      </c>
      <c r="BB109" s="31">
        <f t="shared" si="65"/>
        <v>-11178.1</v>
      </c>
      <c r="BC109" s="31">
        <f t="shared" si="65"/>
        <v>-5968.11</v>
      </c>
      <c r="BD109" s="31">
        <f t="shared" si="63"/>
        <v>-4174.87</v>
      </c>
      <c r="BE109" s="31">
        <f t="shared" si="63"/>
        <v>-4831.79</v>
      </c>
      <c r="BF109" s="31">
        <f t="shared" si="63"/>
        <v>-7083.58</v>
      </c>
      <c r="BG109" s="31">
        <f t="shared" si="54"/>
        <v>26613.34</v>
      </c>
      <c r="BH109" s="31">
        <f t="shared" si="54"/>
        <v>6593.43</v>
      </c>
      <c r="BI109" s="31">
        <f t="shared" si="54"/>
        <v>439.31</v>
      </c>
      <c r="BJ109" s="31">
        <f t="shared" si="54"/>
        <v>3819.86</v>
      </c>
      <c r="BK109" s="31">
        <f t="shared" si="54"/>
        <v>12058.53</v>
      </c>
      <c r="BL109" s="31">
        <f t="shared" si="54"/>
        <v>6402.61</v>
      </c>
      <c r="BM109" s="6">
        <f t="shared" ca="1" si="68"/>
        <v>-1.8700000000000001E-2</v>
      </c>
      <c r="BN109" s="6">
        <f t="shared" ca="1" si="68"/>
        <v>-1.8700000000000001E-2</v>
      </c>
      <c r="BO109" s="6">
        <f t="shared" ca="1" si="68"/>
        <v>-1.8700000000000001E-2</v>
      </c>
      <c r="BP109" s="6">
        <f t="shared" ca="1" si="68"/>
        <v>-1.8700000000000001E-2</v>
      </c>
      <c r="BQ109" s="6">
        <f t="shared" ca="1" si="68"/>
        <v>-1.8700000000000001E-2</v>
      </c>
      <c r="BR109" s="6">
        <f t="shared" ca="1" si="68"/>
        <v>-1.8700000000000001E-2</v>
      </c>
      <c r="BS109" s="6">
        <f t="shared" ca="1" si="68"/>
        <v>-1.8700000000000001E-2</v>
      </c>
      <c r="BT109" s="6">
        <f t="shared" ca="1" si="68"/>
        <v>-1.8700000000000001E-2</v>
      </c>
      <c r="BU109" s="6">
        <f t="shared" ca="1" si="68"/>
        <v>-1.8700000000000001E-2</v>
      </c>
      <c r="BV109" s="6">
        <f t="shared" ca="1" si="68"/>
        <v>-1.8700000000000001E-2</v>
      </c>
      <c r="BW109" s="6">
        <f t="shared" ca="1" si="68"/>
        <v>-1.8700000000000001E-2</v>
      </c>
      <c r="BX109" s="6">
        <f t="shared" ca="1" si="68"/>
        <v>-1.8700000000000001E-2</v>
      </c>
      <c r="BY109" s="31">
        <f t="shared" ca="1" si="61"/>
        <v>-84177.16</v>
      </c>
      <c r="BZ109" s="31">
        <f t="shared" ca="1" si="61"/>
        <v>-190027.75</v>
      </c>
      <c r="CA109" s="31">
        <f t="shared" ca="1" si="61"/>
        <v>-101457.9</v>
      </c>
      <c r="CB109" s="31">
        <f t="shared" ca="1" si="61"/>
        <v>-52046.71</v>
      </c>
      <c r="CC109" s="31">
        <f t="shared" ca="1" si="61"/>
        <v>-60236.35</v>
      </c>
      <c r="CD109" s="31">
        <f t="shared" ca="1" si="61"/>
        <v>-88308.69</v>
      </c>
      <c r="CE109" s="31">
        <f t="shared" ca="1" si="61"/>
        <v>-331779.59999999998</v>
      </c>
      <c r="CF109" s="31">
        <f t="shared" ca="1" si="61"/>
        <v>-82198.149999999994</v>
      </c>
      <c r="CG109" s="31">
        <f t="shared" ca="1" si="61"/>
        <v>-5476.69</v>
      </c>
      <c r="CH109" s="31">
        <f t="shared" ca="1" si="61"/>
        <v>-10661.4</v>
      </c>
      <c r="CI109" s="31">
        <f t="shared" ca="1" si="61"/>
        <v>-33655.910000000003</v>
      </c>
      <c r="CJ109" s="31">
        <f t="shared" ca="1" si="61"/>
        <v>-17869.98</v>
      </c>
      <c r="CK109" s="32">
        <f t="shared" ca="1" si="66"/>
        <v>3151.02</v>
      </c>
      <c r="CL109" s="32">
        <f t="shared" ca="1" si="66"/>
        <v>7113.34</v>
      </c>
      <c r="CM109" s="32">
        <f t="shared" ca="1" si="66"/>
        <v>3797.89</v>
      </c>
      <c r="CN109" s="32">
        <f t="shared" ca="1" si="64"/>
        <v>1948.27</v>
      </c>
      <c r="CO109" s="32">
        <f t="shared" ca="1" si="64"/>
        <v>2254.84</v>
      </c>
      <c r="CP109" s="32">
        <f t="shared" ca="1" si="64"/>
        <v>3305.67</v>
      </c>
      <c r="CQ109" s="32">
        <f t="shared" ca="1" si="55"/>
        <v>12419.56</v>
      </c>
      <c r="CR109" s="32">
        <f t="shared" ca="1" si="55"/>
        <v>3076.94</v>
      </c>
      <c r="CS109" s="32">
        <f t="shared" ca="1" si="55"/>
        <v>205.01</v>
      </c>
      <c r="CT109" s="32">
        <f t="shared" ca="1" si="55"/>
        <v>399.09</v>
      </c>
      <c r="CU109" s="32">
        <f t="shared" ca="1" si="55"/>
        <v>1259.8499999999999</v>
      </c>
      <c r="CV109" s="32">
        <f t="shared" ca="1" si="55"/>
        <v>668.93</v>
      </c>
      <c r="CW109" s="31">
        <f t="shared" ca="1" si="62"/>
        <v>-168354.31</v>
      </c>
      <c r="CX109" s="31">
        <f t="shared" ca="1" si="62"/>
        <v>-380055.5</v>
      </c>
      <c r="CY109" s="31">
        <f t="shared" ca="1" si="62"/>
        <v>-202915.8</v>
      </c>
      <c r="CZ109" s="31">
        <f t="shared" ca="1" si="62"/>
        <v>-102980.13</v>
      </c>
      <c r="DA109" s="31">
        <f t="shared" ca="1" si="62"/>
        <v>-119184.22</v>
      </c>
      <c r="DB109" s="31">
        <f t="shared" ca="1" si="62"/>
        <v>-174728.43000000002</v>
      </c>
      <c r="DC109" s="31">
        <f t="shared" ca="1" si="56"/>
        <v>-709688.97999999986</v>
      </c>
      <c r="DD109" s="31">
        <f t="shared" ca="1" si="56"/>
        <v>-175824.90999999997</v>
      </c>
      <c r="DE109" s="31">
        <f t="shared" ca="1" si="56"/>
        <v>-11714.849999999999</v>
      </c>
      <c r="DF109" s="31">
        <f t="shared" ca="1" si="56"/>
        <v>-25769.8</v>
      </c>
      <c r="DG109" s="31">
        <f t="shared" ca="1" si="56"/>
        <v>-81350.100000000006</v>
      </c>
      <c r="DH109" s="31">
        <f t="shared" ca="1" si="56"/>
        <v>-43193.740000000005</v>
      </c>
      <c r="DI109" s="32">
        <f t="shared" ca="1" si="48"/>
        <v>-8417.7199999999993</v>
      </c>
      <c r="DJ109" s="32">
        <f t="shared" ca="1" si="48"/>
        <v>-19002.78</v>
      </c>
      <c r="DK109" s="32">
        <f t="shared" ca="1" si="48"/>
        <v>-10145.790000000001</v>
      </c>
      <c r="DL109" s="32">
        <f t="shared" ca="1" si="48"/>
        <v>-5149.01</v>
      </c>
      <c r="DM109" s="32">
        <f t="shared" ca="1" si="48"/>
        <v>-5959.21</v>
      </c>
      <c r="DN109" s="32">
        <f t="shared" ca="1" si="48"/>
        <v>-8736.42</v>
      </c>
      <c r="DO109" s="32">
        <f t="shared" ca="1" si="58"/>
        <v>-35484.449999999997</v>
      </c>
      <c r="DP109" s="32">
        <f t="shared" ca="1" si="58"/>
        <v>-8791.25</v>
      </c>
      <c r="DQ109" s="32">
        <f t="shared" ca="1" si="58"/>
        <v>-585.74</v>
      </c>
      <c r="DR109" s="32">
        <f t="shared" ca="1" si="58"/>
        <v>-1288.49</v>
      </c>
      <c r="DS109" s="32">
        <f t="shared" ca="1" si="58"/>
        <v>-4067.51</v>
      </c>
      <c r="DT109" s="32">
        <f t="shared" ca="1" si="58"/>
        <v>-2159.69</v>
      </c>
      <c r="DU109" s="31">
        <f t="shared" ca="1" si="49"/>
        <v>-31383.69</v>
      </c>
      <c r="DV109" s="31">
        <f t="shared" ca="1" si="49"/>
        <v>-69960.210000000006</v>
      </c>
      <c r="DW109" s="31">
        <f t="shared" ca="1" si="49"/>
        <v>-36924.46</v>
      </c>
      <c r="DX109" s="31">
        <f t="shared" ca="1" si="49"/>
        <v>-18498.7</v>
      </c>
      <c r="DY109" s="31">
        <f t="shared" ca="1" si="49"/>
        <v>-21140.12</v>
      </c>
      <c r="DZ109" s="31">
        <f t="shared" ca="1" si="49"/>
        <v>-30584.09</v>
      </c>
      <c r="EA109" s="31">
        <f t="shared" ca="1" si="59"/>
        <v>-122618.33</v>
      </c>
      <c r="EB109" s="31">
        <f t="shared" ca="1" si="59"/>
        <v>-29967.94</v>
      </c>
      <c r="EC109" s="31">
        <f t="shared" ca="1" si="59"/>
        <v>-1969.34</v>
      </c>
      <c r="ED109" s="31">
        <f t="shared" ca="1" si="59"/>
        <v>-4273.82</v>
      </c>
      <c r="EE109" s="31">
        <f t="shared" ca="1" si="59"/>
        <v>-13301.59</v>
      </c>
      <c r="EF109" s="31">
        <f t="shared" ca="1" si="59"/>
        <v>-6965</v>
      </c>
      <c r="EG109" s="32">
        <f t="shared" ca="1" si="50"/>
        <v>-208155.72</v>
      </c>
      <c r="EH109" s="32">
        <f t="shared" ca="1" si="50"/>
        <v>-469018.49000000005</v>
      </c>
      <c r="EI109" s="32">
        <f t="shared" ca="1" si="50"/>
        <v>-249986.05</v>
      </c>
      <c r="EJ109" s="32">
        <f t="shared" ca="1" si="50"/>
        <v>-126627.84</v>
      </c>
      <c r="EK109" s="32">
        <f t="shared" ca="1" si="50"/>
        <v>-146283.55000000002</v>
      </c>
      <c r="EL109" s="32">
        <f t="shared" ca="1" si="50"/>
        <v>-214048.94000000003</v>
      </c>
      <c r="EM109" s="32">
        <f t="shared" ca="1" si="60"/>
        <v>-867791.75999999978</v>
      </c>
      <c r="EN109" s="32">
        <f t="shared" ca="1" si="60"/>
        <v>-214584.09999999998</v>
      </c>
      <c r="EO109" s="32">
        <f t="shared" ca="1" si="60"/>
        <v>-14269.929999999998</v>
      </c>
      <c r="EP109" s="32">
        <f t="shared" ca="1" si="60"/>
        <v>-31332.11</v>
      </c>
      <c r="EQ109" s="32">
        <f t="shared" ca="1" si="60"/>
        <v>-98719.2</v>
      </c>
      <c r="ER109" s="32">
        <f t="shared" ca="1" si="60"/>
        <v>-52318.430000000008</v>
      </c>
    </row>
    <row r="110" spans="1:148" x14ac:dyDescent="0.25">
      <c r="A110" t="s">
        <v>481</v>
      </c>
      <c r="B110" s="1" t="s">
        <v>415</v>
      </c>
      <c r="C110" t="str">
        <f t="shared" ca="1" si="52"/>
        <v>120SIMP</v>
      </c>
      <c r="D110" t="str">
        <f t="shared" ca="1" si="53"/>
        <v>Alberta-Montana Intertie - Import</v>
      </c>
      <c r="E110" s="51">
        <v>13.9713978</v>
      </c>
      <c r="G110" s="51">
        <v>150.67842630000001</v>
      </c>
      <c r="K110" s="51">
        <v>129.6691174</v>
      </c>
      <c r="L110" s="51">
        <v>69.775999999999996</v>
      </c>
      <c r="N110" s="51">
        <v>150.35287840000001</v>
      </c>
      <c r="Q110" s="32">
        <v>444.85</v>
      </c>
      <c r="R110" s="32"/>
      <c r="S110" s="32">
        <v>9028.08</v>
      </c>
      <c r="T110" s="32"/>
      <c r="U110" s="32"/>
      <c r="V110" s="32"/>
      <c r="W110" s="32">
        <v>5935.24</v>
      </c>
      <c r="X110" s="32">
        <v>4004.75</v>
      </c>
      <c r="Y110" s="32"/>
      <c r="Z110" s="32">
        <v>5516.77</v>
      </c>
      <c r="AA110" s="32"/>
      <c r="AB110" s="32"/>
      <c r="AC110" s="2">
        <v>3.18</v>
      </c>
      <c r="AE110" s="2">
        <v>3.18</v>
      </c>
      <c r="AI110" s="2">
        <v>3.18</v>
      </c>
      <c r="AJ110" s="2">
        <v>3.18</v>
      </c>
      <c r="AL110" s="2">
        <v>3.18</v>
      </c>
      <c r="AO110" s="33">
        <v>14.15</v>
      </c>
      <c r="AP110" s="33"/>
      <c r="AQ110" s="33">
        <v>287.08999999999997</v>
      </c>
      <c r="AR110" s="33"/>
      <c r="AS110" s="33"/>
      <c r="AT110" s="33"/>
      <c r="AU110" s="33">
        <v>188.74</v>
      </c>
      <c r="AV110" s="33">
        <v>127.35</v>
      </c>
      <c r="AW110" s="33"/>
      <c r="AX110" s="33">
        <v>175.43</v>
      </c>
      <c r="AY110" s="33"/>
      <c r="AZ110" s="33"/>
      <c r="BA110" s="31">
        <f t="shared" si="65"/>
        <v>-0.49</v>
      </c>
      <c r="BB110" s="31">
        <f t="shared" si="65"/>
        <v>0</v>
      </c>
      <c r="BC110" s="31">
        <f t="shared" si="65"/>
        <v>-9.93</v>
      </c>
      <c r="BD110" s="31">
        <f t="shared" si="63"/>
        <v>0</v>
      </c>
      <c r="BE110" s="31">
        <f t="shared" si="63"/>
        <v>0</v>
      </c>
      <c r="BF110" s="31">
        <f t="shared" si="63"/>
        <v>0</v>
      </c>
      <c r="BG110" s="31">
        <f t="shared" si="54"/>
        <v>8.9</v>
      </c>
      <c r="BH110" s="31">
        <f t="shared" si="54"/>
        <v>6.01</v>
      </c>
      <c r="BI110" s="31">
        <f t="shared" si="54"/>
        <v>0</v>
      </c>
      <c r="BJ110" s="31">
        <f t="shared" si="54"/>
        <v>36.96</v>
      </c>
      <c r="BK110" s="31">
        <f t="shared" si="54"/>
        <v>0</v>
      </c>
      <c r="BL110" s="31">
        <f t="shared" si="54"/>
        <v>0</v>
      </c>
      <c r="BM110" s="6">
        <f t="shared" ca="1" si="68"/>
        <v>8.3000000000000001E-3</v>
      </c>
      <c r="BN110" s="6">
        <f t="shared" ca="1" si="68"/>
        <v>8.3000000000000001E-3</v>
      </c>
      <c r="BO110" s="6">
        <f t="shared" ca="1" si="68"/>
        <v>8.3000000000000001E-3</v>
      </c>
      <c r="BP110" s="6">
        <f t="shared" ca="1" si="68"/>
        <v>8.3000000000000001E-3</v>
      </c>
      <c r="BQ110" s="6">
        <f t="shared" ca="1" si="68"/>
        <v>8.3000000000000001E-3</v>
      </c>
      <c r="BR110" s="6">
        <f t="shared" ca="1" si="68"/>
        <v>8.3000000000000001E-3</v>
      </c>
      <c r="BS110" s="6">
        <f t="shared" ca="1" si="68"/>
        <v>8.3000000000000001E-3</v>
      </c>
      <c r="BT110" s="6">
        <f t="shared" ca="1" si="68"/>
        <v>8.3000000000000001E-3</v>
      </c>
      <c r="BU110" s="6">
        <f t="shared" ca="1" si="68"/>
        <v>8.3000000000000001E-3</v>
      </c>
      <c r="BV110" s="6">
        <f t="shared" ca="1" si="68"/>
        <v>8.3000000000000001E-3</v>
      </c>
      <c r="BW110" s="6">
        <f t="shared" ca="1" si="68"/>
        <v>8.3000000000000001E-3</v>
      </c>
      <c r="BX110" s="6">
        <f t="shared" ca="1" si="68"/>
        <v>8.3000000000000001E-3</v>
      </c>
      <c r="BY110" s="31">
        <f t="shared" ca="1" si="61"/>
        <v>3.69</v>
      </c>
      <c r="BZ110" s="31">
        <f t="shared" ca="1" si="61"/>
        <v>0</v>
      </c>
      <c r="CA110" s="31">
        <f t="shared" ca="1" si="61"/>
        <v>74.930000000000007</v>
      </c>
      <c r="CB110" s="31">
        <f t="shared" ca="1" si="61"/>
        <v>0</v>
      </c>
      <c r="CC110" s="31">
        <f t="shared" ca="1" si="61"/>
        <v>0</v>
      </c>
      <c r="CD110" s="31">
        <f t="shared" ca="1" si="61"/>
        <v>0</v>
      </c>
      <c r="CE110" s="31">
        <f t="shared" ca="1" si="61"/>
        <v>49.26</v>
      </c>
      <c r="CF110" s="31">
        <f t="shared" ca="1" si="61"/>
        <v>33.24</v>
      </c>
      <c r="CG110" s="31">
        <f t="shared" ca="1" si="61"/>
        <v>0</v>
      </c>
      <c r="CH110" s="31">
        <f t="shared" ca="1" si="61"/>
        <v>45.79</v>
      </c>
      <c r="CI110" s="31">
        <f t="shared" ca="1" si="61"/>
        <v>0</v>
      </c>
      <c r="CJ110" s="31">
        <f t="shared" ca="1" si="61"/>
        <v>0</v>
      </c>
      <c r="CK110" s="32">
        <f t="shared" ca="1" si="66"/>
        <v>0.31</v>
      </c>
      <c r="CL110" s="32">
        <f t="shared" ca="1" si="66"/>
        <v>0</v>
      </c>
      <c r="CM110" s="32">
        <f t="shared" ca="1" si="66"/>
        <v>6.32</v>
      </c>
      <c r="CN110" s="32">
        <f t="shared" ca="1" si="64"/>
        <v>0</v>
      </c>
      <c r="CO110" s="32">
        <f t="shared" ca="1" si="64"/>
        <v>0</v>
      </c>
      <c r="CP110" s="32">
        <f t="shared" ca="1" si="64"/>
        <v>0</v>
      </c>
      <c r="CQ110" s="32">
        <f t="shared" ca="1" si="55"/>
        <v>4.1500000000000004</v>
      </c>
      <c r="CR110" s="32">
        <f t="shared" ca="1" si="55"/>
        <v>2.8</v>
      </c>
      <c r="CS110" s="32">
        <f t="shared" ca="1" si="55"/>
        <v>0</v>
      </c>
      <c r="CT110" s="32">
        <f t="shared" ca="1" si="55"/>
        <v>3.86</v>
      </c>
      <c r="CU110" s="32">
        <f t="shared" ca="1" si="55"/>
        <v>0</v>
      </c>
      <c r="CV110" s="32">
        <f t="shared" ca="1" si="55"/>
        <v>0</v>
      </c>
      <c r="CW110" s="31">
        <f t="shared" ca="1" si="62"/>
        <v>-9.66</v>
      </c>
      <c r="CX110" s="31">
        <f t="shared" ca="1" si="62"/>
        <v>0</v>
      </c>
      <c r="CY110" s="31">
        <f t="shared" ca="1" si="62"/>
        <v>-195.90999999999997</v>
      </c>
      <c r="CZ110" s="31">
        <f t="shared" ca="1" si="62"/>
        <v>0</v>
      </c>
      <c r="DA110" s="31">
        <f t="shared" ca="1" si="62"/>
        <v>0</v>
      </c>
      <c r="DB110" s="31">
        <f t="shared" ca="1" si="62"/>
        <v>0</v>
      </c>
      <c r="DC110" s="31">
        <f t="shared" ca="1" si="56"/>
        <v>-144.23000000000002</v>
      </c>
      <c r="DD110" s="31">
        <f t="shared" ca="1" si="56"/>
        <v>-97.320000000000007</v>
      </c>
      <c r="DE110" s="31">
        <f t="shared" ca="1" si="56"/>
        <v>0</v>
      </c>
      <c r="DF110" s="31">
        <f t="shared" ca="1" si="56"/>
        <v>-162.74</v>
      </c>
      <c r="DG110" s="31">
        <f t="shared" ca="1" si="56"/>
        <v>0</v>
      </c>
      <c r="DH110" s="31">
        <f t="shared" ca="1" si="56"/>
        <v>0</v>
      </c>
      <c r="DI110" s="32">
        <f t="shared" ca="1" si="48"/>
        <v>-0.48</v>
      </c>
      <c r="DJ110" s="32">
        <f t="shared" ca="1" si="48"/>
        <v>0</v>
      </c>
      <c r="DK110" s="32">
        <f t="shared" ca="1" si="48"/>
        <v>-9.8000000000000007</v>
      </c>
      <c r="DL110" s="32">
        <f t="shared" ca="1" si="48"/>
        <v>0</v>
      </c>
      <c r="DM110" s="32">
        <f t="shared" ca="1" si="48"/>
        <v>0</v>
      </c>
      <c r="DN110" s="32">
        <f t="shared" ca="1" si="48"/>
        <v>0</v>
      </c>
      <c r="DO110" s="32">
        <f t="shared" ca="1" si="58"/>
        <v>-7.21</v>
      </c>
      <c r="DP110" s="32">
        <f t="shared" ca="1" si="58"/>
        <v>-4.87</v>
      </c>
      <c r="DQ110" s="32">
        <f t="shared" ca="1" si="58"/>
        <v>0</v>
      </c>
      <c r="DR110" s="32">
        <f t="shared" ca="1" si="58"/>
        <v>-8.14</v>
      </c>
      <c r="DS110" s="32">
        <f t="shared" ca="1" si="58"/>
        <v>0</v>
      </c>
      <c r="DT110" s="32">
        <f t="shared" ca="1" si="58"/>
        <v>0</v>
      </c>
      <c r="DU110" s="31">
        <f t="shared" ca="1" si="49"/>
        <v>-1.8</v>
      </c>
      <c r="DV110" s="31">
        <f t="shared" ca="1" si="49"/>
        <v>0</v>
      </c>
      <c r="DW110" s="31">
        <f t="shared" ca="1" si="49"/>
        <v>-35.65</v>
      </c>
      <c r="DX110" s="31">
        <f t="shared" ca="1" si="49"/>
        <v>0</v>
      </c>
      <c r="DY110" s="31">
        <f t="shared" ca="1" si="49"/>
        <v>0</v>
      </c>
      <c r="DZ110" s="31">
        <f t="shared" ca="1" si="49"/>
        <v>0</v>
      </c>
      <c r="EA110" s="31">
        <f t="shared" ca="1" si="59"/>
        <v>-24.92</v>
      </c>
      <c r="EB110" s="31">
        <f t="shared" ca="1" si="59"/>
        <v>-16.59</v>
      </c>
      <c r="EC110" s="31">
        <f t="shared" ca="1" si="59"/>
        <v>0</v>
      </c>
      <c r="ED110" s="31">
        <f t="shared" ca="1" si="59"/>
        <v>-26.99</v>
      </c>
      <c r="EE110" s="31">
        <f t="shared" ca="1" si="59"/>
        <v>0</v>
      </c>
      <c r="EF110" s="31">
        <f t="shared" ca="1" si="59"/>
        <v>0</v>
      </c>
      <c r="EG110" s="32">
        <f t="shared" ca="1" si="50"/>
        <v>-11.940000000000001</v>
      </c>
      <c r="EH110" s="32">
        <f t="shared" ca="1" si="50"/>
        <v>0</v>
      </c>
      <c r="EI110" s="32">
        <f t="shared" ca="1" si="50"/>
        <v>-241.35999999999999</v>
      </c>
      <c r="EJ110" s="32">
        <f t="shared" ca="1" si="50"/>
        <v>0</v>
      </c>
      <c r="EK110" s="32">
        <f t="shared" ca="1" si="50"/>
        <v>0</v>
      </c>
      <c r="EL110" s="32">
        <f t="shared" ca="1" si="50"/>
        <v>0</v>
      </c>
      <c r="EM110" s="32">
        <f t="shared" ca="1" si="60"/>
        <v>-176.36</v>
      </c>
      <c r="EN110" s="32">
        <f t="shared" ca="1" si="60"/>
        <v>-118.78000000000002</v>
      </c>
      <c r="EO110" s="32">
        <f t="shared" ca="1" si="60"/>
        <v>0</v>
      </c>
      <c r="EP110" s="32">
        <f t="shared" ca="1" si="60"/>
        <v>-197.87</v>
      </c>
      <c r="EQ110" s="32">
        <f t="shared" ca="1" si="60"/>
        <v>0</v>
      </c>
      <c r="ER110" s="32">
        <f t="shared" ca="1" si="60"/>
        <v>0</v>
      </c>
    </row>
    <row r="111" spans="1:148" x14ac:dyDescent="0.25">
      <c r="A111" t="s">
        <v>501</v>
      </c>
      <c r="B111" s="1" t="s">
        <v>290</v>
      </c>
      <c r="C111" t="str">
        <f t="shared" ca="1" si="52"/>
        <v>RB1</v>
      </c>
      <c r="D111" t="str">
        <f t="shared" ca="1" si="53"/>
        <v>Rainbow #1</v>
      </c>
      <c r="E111" s="51">
        <v>0</v>
      </c>
      <c r="F111" s="51">
        <v>0</v>
      </c>
      <c r="G111" s="51">
        <v>0</v>
      </c>
      <c r="H111" s="51">
        <v>0</v>
      </c>
      <c r="I111" s="51">
        <v>0</v>
      </c>
      <c r="J111" s="51">
        <v>0</v>
      </c>
      <c r="K111" s="51">
        <v>0</v>
      </c>
      <c r="L111" s="51">
        <v>0</v>
      </c>
      <c r="M111" s="51">
        <v>0</v>
      </c>
      <c r="N111" s="51">
        <v>0</v>
      </c>
      <c r="O111" s="51">
        <v>0</v>
      </c>
      <c r="P111" s="51">
        <v>0</v>
      </c>
      <c r="Q111" s="32">
        <v>0</v>
      </c>
      <c r="R111" s="32">
        <v>0</v>
      </c>
      <c r="S111" s="32">
        <v>0</v>
      </c>
      <c r="T111" s="32">
        <v>0</v>
      </c>
      <c r="U111" s="32">
        <v>0</v>
      </c>
      <c r="V111" s="32">
        <v>0</v>
      </c>
      <c r="W111" s="32">
        <v>0</v>
      </c>
      <c r="X111" s="32">
        <v>0</v>
      </c>
      <c r="Y111" s="32">
        <v>0</v>
      </c>
      <c r="Z111" s="32">
        <v>0</v>
      </c>
      <c r="AA111" s="32">
        <v>0</v>
      </c>
      <c r="AB111" s="32">
        <v>0</v>
      </c>
      <c r="AC111" s="2">
        <v>-5</v>
      </c>
      <c r="AD111" s="2">
        <v>-5</v>
      </c>
      <c r="AE111" s="2">
        <v>-5</v>
      </c>
      <c r="AF111" s="2">
        <v>-5</v>
      </c>
      <c r="AG111" s="2">
        <v>-5</v>
      </c>
      <c r="AH111" s="2">
        <v>-5</v>
      </c>
      <c r="AI111" s="2">
        <v>-5</v>
      </c>
      <c r="AJ111" s="2">
        <v>-5</v>
      </c>
      <c r="AK111" s="2">
        <v>-5</v>
      </c>
      <c r="AL111" s="2">
        <v>-5</v>
      </c>
      <c r="AM111" s="2">
        <v>-5</v>
      </c>
      <c r="AN111" s="2">
        <v>-5</v>
      </c>
      <c r="AO111" s="33">
        <v>0</v>
      </c>
      <c r="AP111" s="33">
        <v>0</v>
      </c>
      <c r="AQ111" s="33">
        <v>0</v>
      </c>
      <c r="AR111" s="33">
        <v>0</v>
      </c>
      <c r="AS111" s="33">
        <v>0</v>
      </c>
      <c r="AT111" s="33">
        <v>0</v>
      </c>
      <c r="AU111" s="33">
        <v>0</v>
      </c>
      <c r="AV111" s="33">
        <v>0</v>
      </c>
      <c r="AW111" s="33">
        <v>0</v>
      </c>
      <c r="AX111" s="33">
        <v>0</v>
      </c>
      <c r="AY111" s="33">
        <v>0</v>
      </c>
      <c r="AZ111" s="33">
        <v>0</v>
      </c>
      <c r="BA111" s="31">
        <f t="shared" si="65"/>
        <v>0</v>
      </c>
      <c r="BB111" s="31">
        <f t="shared" si="65"/>
        <v>0</v>
      </c>
      <c r="BC111" s="31">
        <f t="shared" si="65"/>
        <v>0</v>
      </c>
      <c r="BD111" s="31">
        <f t="shared" si="63"/>
        <v>0</v>
      </c>
      <c r="BE111" s="31">
        <f t="shared" si="63"/>
        <v>0</v>
      </c>
      <c r="BF111" s="31">
        <f t="shared" si="63"/>
        <v>0</v>
      </c>
      <c r="BG111" s="31">
        <f t="shared" si="54"/>
        <v>0</v>
      </c>
      <c r="BH111" s="31">
        <f t="shared" si="54"/>
        <v>0</v>
      </c>
      <c r="BI111" s="31">
        <f t="shared" si="54"/>
        <v>0</v>
      </c>
      <c r="BJ111" s="31">
        <f t="shared" si="54"/>
        <v>0</v>
      </c>
      <c r="BK111" s="31">
        <f t="shared" si="54"/>
        <v>0</v>
      </c>
      <c r="BL111" s="31">
        <f t="shared" si="54"/>
        <v>0</v>
      </c>
      <c r="BM111" s="6">
        <f t="shared" ca="1" si="68"/>
        <v>3.8600000000000002E-2</v>
      </c>
      <c r="BN111" s="6">
        <f t="shared" ca="1" si="68"/>
        <v>3.8600000000000002E-2</v>
      </c>
      <c r="BO111" s="6">
        <f t="shared" ca="1" si="68"/>
        <v>3.8600000000000002E-2</v>
      </c>
      <c r="BP111" s="6">
        <f t="shared" ca="1" si="68"/>
        <v>3.8600000000000002E-2</v>
      </c>
      <c r="BQ111" s="6">
        <f t="shared" ca="1" si="68"/>
        <v>3.8600000000000002E-2</v>
      </c>
      <c r="BR111" s="6">
        <f t="shared" ca="1" si="68"/>
        <v>3.8600000000000002E-2</v>
      </c>
      <c r="BS111" s="6">
        <f t="shared" ca="1" si="68"/>
        <v>3.8600000000000002E-2</v>
      </c>
      <c r="BT111" s="6">
        <f t="shared" ca="1" si="68"/>
        <v>3.8600000000000002E-2</v>
      </c>
      <c r="BU111" s="6">
        <f t="shared" ca="1" si="68"/>
        <v>3.8600000000000002E-2</v>
      </c>
      <c r="BV111" s="6">
        <f t="shared" ca="1" si="68"/>
        <v>3.8600000000000002E-2</v>
      </c>
      <c r="BW111" s="6">
        <f t="shared" ca="1" si="68"/>
        <v>3.8600000000000002E-2</v>
      </c>
      <c r="BX111" s="6">
        <f t="shared" ca="1" si="68"/>
        <v>3.8600000000000002E-2</v>
      </c>
      <c r="BY111" s="31">
        <f t="shared" ca="1" si="61"/>
        <v>0</v>
      </c>
      <c r="BZ111" s="31">
        <f t="shared" ca="1" si="61"/>
        <v>0</v>
      </c>
      <c r="CA111" s="31">
        <f t="shared" ca="1" si="61"/>
        <v>0</v>
      </c>
      <c r="CB111" s="31">
        <f t="shared" ca="1" si="61"/>
        <v>0</v>
      </c>
      <c r="CC111" s="31">
        <f t="shared" ca="1" si="61"/>
        <v>0</v>
      </c>
      <c r="CD111" s="31">
        <f t="shared" ca="1" si="61"/>
        <v>0</v>
      </c>
      <c r="CE111" s="31">
        <f t="shared" ca="1" si="61"/>
        <v>0</v>
      </c>
      <c r="CF111" s="31">
        <f t="shared" ca="1" si="61"/>
        <v>0</v>
      </c>
      <c r="CG111" s="31">
        <f t="shared" ca="1" si="61"/>
        <v>0</v>
      </c>
      <c r="CH111" s="31">
        <f t="shared" ca="1" si="61"/>
        <v>0</v>
      </c>
      <c r="CI111" s="31">
        <f t="shared" ca="1" si="61"/>
        <v>0</v>
      </c>
      <c r="CJ111" s="31">
        <f t="shared" ca="1" si="61"/>
        <v>0</v>
      </c>
      <c r="CK111" s="32">
        <f t="shared" ca="1" si="66"/>
        <v>0</v>
      </c>
      <c r="CL111" s="32">
        <f t="shared" ca="1" si="66"/>
        <v>0</v>
      </c>
      <c r="CM111" s="32">
        <f t="shared" ca="1" si="66"/>
        <v>0</v>
      </c>
      <c r="CN111" s="32">
        <f t="shared" ca="1" si="64"/>
        <v>0</v>
      </c>
      <c r="CO111" s="32">
        <f t="shared" ca="1" si="64"/>
        <v>0</v>
      </c>
      <c r="CP111" s="32">
        <f t="shared" ca="1" si="64"/>
        <v>0</v>
      </c>
      <c r="CQ111" s="32">
        <f t="shared" ca="1" si="55"/>
        <v>0</v>
      </c>
      <c r="CR111" s="32">
        <f t="shared" ca="1" si="55"/>
        <v>0</v>
      </c>
      <c r="CS111" s="32">
        <f t="shared" ca="1" si="55"/>
        <v>0</v>
      </c>
      <c r="CT111" s="32">
        <f t="shared" ca="1" si="55"/>
        <v>0</v>
      </c>
      <c r="CU111" s="32">
        <f t="shared" ca="1" si="55"/>
        <v>0</v>
      </c>
      <c r="CV111" s="32">
        <f t="shared" ca="1" si="55"/>
        <v>0</v>
      </c>
      <c r="CW111" s="31">
        <f t="shared" ca="1" si="62"/>
        <v>0</v>
      </c>
      <c r="CX111" s="31">
        <f t="shared" ca="1" si="62"/>
        <v>0</v>
      </c>
      <c r="CY111" s="31">
        <f t="shared" ca="1" si="62"/>
        <v>0</v>
      </c>
      <c r="CZ111" s="31">
        <f t="shared" ca="1" si="62"/>
        <v>0</v>
      </c>
      <c r="DA111" s="31">
        <f t="shared" ca="1" si="62"/>
        <v>0</v>
      </c>
      <c r="DB111" s="31">
        <f t="shared" ca="1" si="62"/>
        <v>0</v>
      </c>
      <c r="DC111" s="31">
        <f t="shared" ca="1" si="56"/>
        <v>0</v>
      </c>
      <c r="DD111" s="31">
        <f t="shared" ca="1" si="56"/>
        <v>0</v>
      </c>
      <c r="DE111" s="31">
        <f t="shared" ca="1" si="56"/>
        <v>0</v>
      </c>
      <c r="DF111" s="31">
        <f t="shared" ca="1" si="56"/>
        <v>0</v>
      </c>
      <c r="DG111" s="31">
        <f t="shared" ca="1" si="56"/>
        <v>0</v>
      </c>
      <c r="DH111" s="31">
        <f t="shared" ca="1" si="56"/>
        <v>0</v>
      </c>
      <c r="DI111" s="32">
        <f t="shared" ca="1" si="48"/>
        <v>0</v>
      </c>
      <c r="DJ111" s="32">
        <f t="shared" ca="1" si="48"/>
        <v>0</v>
      </c>
      <c r="DK111" s="32">
        <f t="shared" ca="1" si="48"/>
        <v>0</v>
      </c>
      <c r="DL111" s="32">
        <f t="shared" ca="1" si="48"/>
        <v>0</v>
      </c>
      <c r="DM111" s="32">
        <f t="shared" ca="1" si="48"/>
        <v>0</v>
      </c>
      <c r="DN111" s="32">
        <f t="shared" ca="1" si="48"/>
        <v>0</v>
      </c>
      <c r="DO111" s="32">
        <f t="shared" ca="1" si="58"/>
        <v>0</v>
      </c>
      <c r="DP111" s="32">
        <f t="shared" ca="1" si="58"/>
        <v>0</v>
      </c>
      <c r="DQ111" s="32">
        <f t="shared" ca="1" si="58"/>
        <v>0</v>
      </c>
      <c r="DR111" s="32">
        <f t="shared" ca="1" si="58"/>
        <v>0</v>
      </c>
      <c r="DS111" s="32">
        <f t="shared" ca="1" si="58"/>
        <v>0</v>
      </c>
      <c r="DT111" s="32">
        <f t="shared" ca="1" si="58"/>
        <v>0</v>
      </c>
      <c r="DU111" s="31">
        <f t="shared" ca="1" si="49"/>
        <v>0</v>
      </c>
      <c r="DV111" s="31">
        <f t="shared" ca="1" si="49"/>
        <v>0</v>
      </c>
      <c r="DW111" s="31">
        <f t="shared" ca="1" si="49"/>
        <v>0</v>
      </c>
      <c r="DX111" s="31">
        <f t="shared" ca="1" si="49"/>
        <v>0</v>
      </c>
      <c r="DY111" s="31">
        <f t="shared" ca="1" si="49"/>
        <v>0</v>
      </c>
      <c r="DZ111" s="31">
        <f t="shared" ca="1" si="49"/>
        <v>0</v>
      </c>
      <c r="EA111" s="31">
        <f t="shared" ca="1" si="59"/>
        <v>0</v>
      </c>
      <c r="EB111" s="31">
        <f t="shared" ca="1" si="59"/>
        <v>0</v>
      </c>
      <c r="EC111" s="31">
        <f t="shared" ca="1" si="59"/>
        <v>0</v>
      </c>
      <c r="ED111" s="31">
        <f t="shared" ca="1" si="59"/>
        <v>0</v>
      </c>
      <c r="EE111" s="31">
        <f t="shared" ca="1" si="59"/>
        <v>0</v>
      </c>
      <c r="EF111" s="31">
        <f t="shared" ca="1" si="59"/>
        <v>0</v>
      </c>
      <c r="EG111" s="32">
        <f t="shared" ca="1" si="50"/>
        <v>0</v>
      </c>
      <c r="EH111" s="32">
        <f t="shared" ca="1" si="50"/>
        <v>0</v>
      </c>
      <c r="EI111" s="32">
        <f t="shared" ca="1" si="50"/>
        <v>0</v>
      </c>
      <c r="EJ111" s="32">
        <f t="shared" ca="1" si="50"/>
        <v>0</v>
      </c>
      <c r="EK111" s="32">
        <f t="shared" ca="1" si="50"/>
        <v>0</v>
      </c>
      <c r="EL111" s="32">
        <f t="shared" ca="1" si="50"/>
        <v>0</v>
      </c>
      <c r="EM111" s="32">
        <f t="shared" ca="1" si="60"/>
        <v>0</v>
      </c>
      <c r="EN111" s="32">
        <f t="shared" ca="1" si="60"/>
        <v>0</v>
      </c>
      <c r="EO111" s="32">
        <f t="shared" ca="1" si="60"/>
        <v>0</v>
      </c>
      <c r="EP111" s="32">
        <f t="shared" ca="1" si="60"/>
        <v>0</v>
      </c>
      <c r="EQ111" s="32">
        <f t="shared" ca="1" si="60"/>
        <v>0</v>
      </c>
      <c r="ER111" s="32">
        <f t="shared" ca="1" si="60"/>
        <v>0</v>
      </c>
    </row>
    <row r="112" spans="1:148" x14ac:dyDescent="0.25">
      <c r="A112" t="s">
        <v>501</v>
      </c>
      <c r="B112" s="1" t="s">
        <v>292</v>
      </c>
      <c r="C112" t="str">
        <f t="shared" ca="1" si="52"/>
        <v>RB2</v>
      </c>
      <c r="D112" t="str">
        <f t="shared" ca="1" si="53"/>
        <v>Rainbow #2</v>
      </c>
      <c r="E112" s="51">
        <v>0</v>
      </c>
      <c r="F112" s="51">
        <v>0</v>
      </c>
      <c r="G112" s="51">
        <v>0</v>
      </c>
      <c r="H112" s="51">
        <v>0</v>
      </c>
      <c r="I112" s="51">
        <v>0</v>
      </c>
      <c r="J112" s="51">
        <v>0</v>
      </c>
      <c r="K112" s="51">
        <v>0</v>
      </c>
      <c r="L112" s="51">
        <v>0</v>
      </c>
      <c r="M112" s="51">
        <v>0</v>
      </c>
      <c r="N112" s="51">
        <v>0</v>
      </c>
      <c r="O112" s="51">
        <v>0</v>
      </c>
      <c r="P112" s="51">
        <v>0</v>
      </c>
      <c r="Q112" s="32">
        <v>0</v>
      </c>
      <c r="R112" s="32">
        <v>0</v>
      </c>
      <c r="S112" s="32">
        <v>0</v>
      </c>
      <c r="T112" s="32">
        <v>0</v>
      </c>
      <c r="U112" s="32">
        <v>0</v>
      </c>
      <c r="V112" s="32">
        <v>0</v>
      </c>
      <c r="W112" s="32">
        <v>0</v>
      </c>
      <c r="X112" s="32">
        <v>0</v>
      </c>
      <c r="Y112" s="32">
        <v>0</v>
      </c>
      <c r="Z112" s="32">
        <v>0</v>
      </c>
      <c r="AA112" s="32">
        <v>0</v>
      </c>
      <c r="AB112" s="32">
        <v>0</v>
      </c>
      <c r="AC112" s="2">
        <v>-3.88</v>
      </c>
      <c r="AD112" s="2">
        <v>-3.88</v>
      </c>
      <c r="AE112" s="2">
        <v>-3.88</v>
      </c>
      <c r="AF112" s="2">
        <v>-3.88</v>
      </c>
      <c r="AG112" s="2">
        <v>-3.88</v>
      </c>
      <c r="AH112" s="2">
        <v>-3.88</v>
      </c>
      <c r="AI112" s="2">
        <v>-3.88</v>
      </c>
      <c r="AJ112" s="2">
        <v>-3.88</v>
      </c>
      <c r="AK112" s="2">
        <v>-3.88</v>
      </c>
      <c r="AL112" s="2">
        <v>-3.88</v>
      </c>
      <c r="AM112" s="2">
        <v>-3.88</v>
      </c>
      <c r="AN112" s="2">
        <v>-3.88</v>
      </c>
      <c r="AO112" s="33">
        <v>0</v>
      </c>
      <c r="AP112" s="33">
        <v>0</v>
      </c>
      <c r="AQ112" s="33">
        <v>0</v>
      </c>
      <c r="AR112" s="33">
        <v>0</v>
      </c>
      <c r="AS112" s="33">
        <v>0</v>
      </c>
      <c r="AT112" s="33">
        <v>0</v>
      </c>
      <c r="AU112" s="33">
        <v>0</v>
      </c>
      <c r="AV112" s="33">
        <v>0</v>
      </c>
      <c r="AW112" s="33">
        <v>0</v>
      </c>
      <c r="AX112" s="33">
        <v>0</v>
      </c>
      <c r="AY112" s="33">
        <v>0</v>
      </c>
      <c r="AZ112" s="33">
        <v>0</v>
      </c>
      <c r="BA112" s="31">
        <f t="shared" si="65"/>
        <v>0</v>
      </c>
      <c r="BB112" s="31">
        <f t="shared" si="65"/>
        <v>0</v>
      </c>
      <c r="BC112" s="31">
        <f t="shared" si="65"/>
        <v>0</v>
      </c>
      <c r="BD112" s="31">
        <f t="shared" si="63"/>
        <v>0</v>
      </c>
      <c r="BE112" s="31">
        <f t="shared" si="63"/>
        <v>0</v>
      </c>
      <c r="BF112" s="31">
        <f t="shared" si="63"/>
        <v>0</v>
      </c>
      <c r="BG112" s="31">
        <f t="shared" si="54"/>
        <v>0</v>
      </c>
      <c r="BH112" s="31">
        <f t="shared" si="54"/>
        <v>0</v>
      </c>
      <c r="BI112" s="31">
        <f t="shared" si="54"/>
        <v>0</v>
      </c>
      <c r="BJ112" s="31">
        <f t="shared" ref="BJ112:BL175" si="69">ROUND(Z112*BJ$3,2)</f>
        <v>0</v>
      </c>
      <c r="BK112" s="31">
        <f t="shared" si="69"/>
        <v>0</v>
      </c>
      <c r="BL112" s="31">
        <f t="shared" si="69"/>
        <v>0</v>
      </c>
      <c r="BM112" s="6">
        <f t="shared" ca="1" si="68"/>
        <v>3.8600000000000002E-2</v>
      </c>
      <c r="BN112" s="6">
        <f t="shared" ca="1" si="68"/>
        <v>3.8600000000000002E-2</v>
      </c>
      <c r="BO112" s="6">
        <f t="shared" ca="1" si="68"/>
        <v>3.8600000000000002E-2</v>
      </c>
      <c r="BP112" s="6">
        <f t="shared" ca="1" si="68"/>
        <v>3.8600000000000002E-2</v>
      </c>
      <c r="BQ112" s="6">
        <f t="shared" ca="1" si="68"/>
        <v>3.8600000000000002E-2</v>
      </c>
      <c r="BR112" s="6">
        <f t="shared" ca="1" si="68"/>
        <v>3.8600000000000002E-2</v>
      </c>
      <c r="BS112" s="6">
        <f t="shared" ca="1" si="68"/>
        <v>3.8600000000000002E-2</v>
      </c>
      <c r="BT112" s="6">
        <f t="shared" ca="1" si="68"/>
        <v>3.8600000000000002E-2</v>
      </c>
      <c r="BU112" s="6">
        <f t="shared" ca="1" si="68"/>
        <v>3.8600000000000002E-2</v>
      </c>
      <c r="BV112" s="6">
        <f t="shared" ca="1" si="68"/>
        <v>3.8600000000000002E-2</v>
      </c>
      <c r="BW112" s="6">
        <f t="shared" ca="1" si="68"/>
        <v>3.8600000000000002E-2</v>
      </c>
      <c r="BX112" s="6">
        <f t="shared" ca="1" si="68"/>
        <v>3.8600000000000002E-2</v>
      </c>
      <c r="BY112" s="31">
        <f t="shared" ca="1" si="61"/>
        <v>0</v>
      </c>
      <c r="BZ112" s="31">
        <f t="shared" ca="1" si="61"/>
        <v>0</v>
      </c>
      <c r="CA112" s="31">
        <f t="shared" ca="1" si="61"/>
        <v>0</v>
      </c>
      <c r="CB112" s="31">
        <f t="shared" ref="CB112:CJ143" ca="1" si="70">IFERROR(VLOOKUP($C112,DOSDetail,CELL("col",CB$4)+58,FALSE),ROUND(T112*BP112,2))</f>
        <v>0</v>
      </c>
      <c r="CC112" s="31">
        <f t="shared" ca="1" si="70"/>
        <v>0</v>
      </c>
      <c r="CD112" s="31">
        <f t="shared" ca="1" si="70"/>
        <v>0</v>
      </c>
      <c r="CE112" s="31">
        <f t="shared" ca="1" si="70"/>
        <v>0</v>
      </c>
      <c r="CF112" s="31">
        <f t="shared" ca="1" si="70"/>
        <v>0</v>
      </c>
      <c r="CG112" s="31">
        <f t="shared" ca="1" si="70"/>
        <v>0</v>
      </c>
      <c r="CH112" s="31">
        <f t="shared" ca="1" si="70"/>
        <v>0</v>
      </c>
      <c r="CI112" s="31">
        <f t="shared" ca="1" si="70"/>
        <v>0</v>
      </c>
      <c r="CJ112" s="31">
        <f t="shared" ca="1" si="70"/>
        <v>0</v>
      </c>
      <c r="CK112" s="32">
        <f t="shared" ca="1" si="66"/>
        <v>0</v>
      </c>
      <c r="CL112" s="32">
        <f t="shared" ca="1" si="66"/>
        <v>0</v>
      </c>
      <c r="CM112" s="32">
        <f t="shared" ca="1" si="66"/>
        <v>0</v>
      </c>
      <c r="CN112" s="32">
        <f t="shared" ca="1" si="64"/>
        <v>0</v>
      </c>
      <c r="CO112" s="32">
        <f t="shared" ca="1" si="64"/>
        <v>0</v>
      </c>
      <c r="CP112" s="32">
        <f t="shared" ca="1" si="64"/>
        <v>0</v>
      </c>
      <c r="CQ112" s="32">
        <f t="shared" ca="1" si="55"/>
        <v>0</v>
      </c>
      <c r="CR112" s="32">
        <f t="shared" ca="1" si="55"/>
        <v>0</v>
      </c>
      <c r="CS112" s="32">
        <f t="shared" ca="1" si="55"/>
        <v>0</v>
      </c>
      <c r="CT112" s="32">
        <f t="shared" ref="CT112:CV175" ca="1" si="71">ROUND(Z112*$CV$3,2)</f>
        <v>0</v>
      </c>
      <c r="CU112" s="32">
        <f t="shared" ca="1" si="71"/>
        <v>0</v>
      </c>
      <c r="CV112" s="32">
        <f t="shared" ca="1" si="71"/>
        <v>0</v>
      </c>
      <c r="CW112" s="31">
        <f t="shared" ca="1" si="62"/>
        <v>0</v>
      </c>
      <c r="CX112" s="31">
        <f t="shared" ca="1" si="62"/>
        <v>0</v>
      </c>
      <c r="CY112" s="31">
        <f t="shared" ca="1" si="62"/>
        <v>0</v>
      </c>
      <c r="CZ112" s="31">
        <f t="shared" ca="1" si="62"/>
        <v>0</v>
      </c>
      <c r="DA112" s="31">
        <f t="shared" ca="1" si="62"/>
        <v>0</v>
      </c>
      <c r="DB112" s="31">
        <f t="shared" ca="1" si="62"/>
        <v>0</v>
      </c>
      <c r="DC112" s="31">
        <f t="shared" ca="1" si="56"/>
        <v>0</v>
      </c>
      <c r="DD112" s="31">
        <f t="shared" ca="1" si="56"/>
        <v>0</v>
      </c>
      <c r="DE112" s="31">
        <f t="shared" ca="1" si="56"/>
        <v>0</v>
      </c>
      <c r="DF112" s="31">
        <f t="shared" ca="1" si="56"/>
        <v>0</v>
      </c>
      <c r="DG112" s="31">
        <f t="shared" ca="1" si="56"/>
        <v>0</v>
      </c>
      <c r="DH112" s="31">
        <f t="shared" ca="1" si="56"/>
        <v>0</v>
      </c>
      <c r="DI112" s="32">
        <f t="shared" ca="1" si="48"/>
        <v>0</v>
      </c>
      <c r="DJ112" s="32">
        <f t="shared" ca="1" si="48"/>
        <v>0</v>
      </c>
      <c r="DK112" s="32">
        <f t="shared" ca="1" si="48"/>
        <v>0</v>
      </c>
      <c r="DL112" s="32">
        <f t="shared" ca="1" si="48"/>
        <v>0</v>
      </c>
      <c r="DM112" s="32">
        <f t="shared" ca="1" si="48"/>
        <v>0</v>
      </c>
      <c r="DN112" s="32">
        <f t="shared" ca="1" si="48"/>
        <v>0</v>
      </c>
      <c r="DO112" s="32">
        <f t="shared" ca="1" si="58"/>
        <v>0</v>
      </c>
      <c r="DP112" s="32">
        <f t="shared" ca="1" si="58"/>
        <v>0</v>
      </c>
      <c r="DQ112" s="32">
        <f t="shared" ca="1" si="58"/>
        <v>0</v>
      </c>
      <c r="DR112" s="32">
        <f t="shared" ca="1" si="58"/>
        <v>0</v>
      </c>
      <c r="DS112" s="32">
        <f t="shared" ca="1" si="58"/>
        <v>0</v>
      </c>
      <c r="DT112" s="32">
        <f t="shared" ca="1" si="58"/>
        <v>0</v>
      </c>
      <c r="DU112" s="31">
        <f t="shared" ca="1" si="49"/>
        <v>0</v>
      </c>
      <c r="DV112" s="31">
        <f t="shared" ca="1" si="49"/>
        <v>0</v>
      </c>
      <c r="DW112" s="31">
        <f t="shared" ca="1" si="49"/>
        <v>0</v>
      </c>
      <c r="DX112" s="31">
        <f t="shared" ca="1" si="49"/>
        <v>0</v>
      </c>
      <c r="DY112" s="31">
        <f t="shared" ca="1" si="49"/>
        <v>0</v>
      </c>
      <c r="DZ112" s="31">
        <f t="shared" ca="1" si="49"/>
        <v>0</v>
      </c>
      <c r="EA112" s="31">
        <f t="shared" ca="1" si="59"/>
        <v>0</v>
      </c>
      <c r="EB112" s="31">
        <f t="shared" ca="1" si="59"/>
        <v>0</v>
      </c>
      <c r="EC112" s="31">
        <f t="shared" ca="1" si="59"/>
        <v>0</v>
      </c>
      <c r="ED112" s="31">
        <f t="shared" ca="1" si="59"/>
        <v>0</v>
      </c>
      <c r="EE112" s="31">
        <f t="shared" ca="1" si="59"/>
        <v>0</v>
      </c>
      <c r="EF112" s="31">
        <f t="shared" ca="1" si="59"/>
        <v>0</v>
      </c>
      <c r="EG112" s="32">
        <f t="shared" ca="1" si="50"/>
        <v>0</v>
      </c>
      <c r="EH112" s="32">
        <f t="shared" ca="1" si="50"/>
        <v>0</v>
      </c>
      <c r="EI112" s="32">
        <f t="shared" ca="1" si="50"/>
        <v>0</v>
      </c>
      <c r="EJ112" s="32">
        <f t="shared" ca="1" si="50"/>
        <v>0</v>
      </c>
      <c r="EK112" s="32">
        <f t="shared" ca="1" si="50"/>
        <v>0</v>
      </c>
      <c r="EL112" s="32">
        <f t="shared" ca="1" si="50"/>
        <v>0</v>
      </c>
      <c r="EM112" s="32">
        <f t="shared" ca="1" si="60"/>
        <v>0</v>
      </c>
      <c r="EN112" s="32">
        <f t="shared" ca="1" si="60"/>
        <v>0</v>
      </c>
      <c r="EO112" s="32">
        <f t="shared" ca="1" si="60"/>
        <v>0</v>
      </c>
      <c r="EP112" s="32">
        <f t="shared" ca="1" si="60"/>
        <v>0</v>
      </c>
      <c r="EQ112" s="32">
        <f t="shared" ca="1" si="60"/>
        <v>0</v>
      </c>
      <c r="ER112" s="32">
        <f t="shared" ca="1" si="60"/>
        <v>0</v>
      </c>
    </row>
    <row r="113" spans="1:148" x14ac:dyDescent="0.25">
      <c r="A113" t="s">
        <v>501</v>
      </c>
      <c r="B113" s="1" t="s">
        <v>294</v>
      </c>
      <c r="C113" t="str">
        <f t="shared" ca="1" si="52"/>
        <v>RB3</v>
      </c>
      <c r="D113" t="str">
        <f t="shared" ca="1" si="53"/>
        <v>Rainbow #3</v>
      </c>
      <c r="E113" s="51">
        <v>0</v>
      </c>
      <c r="F113" s="51">
        <v>0</v>
      </c>
      <c r="G113" s="51">
        <v>0</v>
      </c>
      <c r="H113" s="51">
        <v>0</v>
      </c>
      <c r="I113" s="51">
        <v>0</v>
      </c>
      <c r="J113" s="51">
        <v>0</v>
      </c>
      <c r="K113" s="51">
        <v>0</v>
      </c>
      <c r="L113" s="51">
        <v>0</v>
      </c>
      <c r="M113" s="51">
        <v>0</v>
      </c>
      <c r="N113" s="51">
        <v>0</v>
      </c>
      <c r="O113" s="51">
        <v>0</v>
      </c>
      <c r="P113" s="51">
        <v>0</v>
      </c>
      <c r="Q113" s="32">
        <v>0</v>
      </c>
      <c r="R113" s="32">
        <v>0</v>
      </c>
      <c r="S113" s="32">
        <v>0</v>
      </c>
      <c r="T113" s="32">
        <v>0</v>
      </c>
      <c r="U113" s="32">
        <v>0</v>
      </c>
      <c r="V113" s="32">
        <v>0</v>
      </c>
      <c r="W113" s="32">
        <v>0</v>
      </c>
      <c r="X113" s="32">
        <v>0</v>
      </c>
      <c r="Y113" s="32">
        <v>0</v>
      </c>
      <c r="Z113" s="32">
        <v>0</v>
      </c>
      <c r="AA113" s="32">
        <v>0</v>
      </c>
      <c r="AB113" s="32">
        <v>0</v>
      </c>
      <c r="AC113" s="2">
        <v>-4.8099999999999996</v>
      </c>
      <c r="AD113" s="2">
        <v>-4.8099999999999996</v>
      </c>
      <c r="AE113" s="2">
        <v>-4.8099999999999996</v>
      </c>
      <c r="AF113" s="2">
        <v>-4.8099999999999996</v>
      </c>
      <c r="AG113" s="2">
        <v>-4.8099999999999996</v>
      </c>
      <c r="AH113" s="2">
        <v>-4.8099999999999996</v>
      </c>
      <c r="AI113" s="2">
        <v>-4.8099999999999996</v>
      </c>
      <c r="AJ113" s="2">
        <v>-4.8099999999999996</v>
      </c>
      <c r="AK113" s="2">
        <v>-4.8099999999999996</v>
      </c>
      <c r="AL113" s="2">
        <v>-4.8099999999999996</v>
      </c>
      <c r="AM113" s="2">
        <v>-4.8099999999999996</v>
      </c>
      <c r="AN113" s="2">
        <v>-4.8099999999999996</v>
      </c>
      <c r="AO113" s="33">
        <v>0</v>
      </c>
      <c r="AP113" s="33">
        <v>0</v>
      </c>
      <c r="AQ113" s="33">
        <v>0</v>
      </c>
      <c r="AR113" s="33">
        <v>0</v>
      </c>
      <c r="AS113" s="33">
        <v>0</v>
      </c>
      <c r="AT113" s="33">
        <v>0</v>
      </c>
      <c r="AU113" s="33">
        <v>0</v>
      </c>
      <c r="AV113" s="33">
        <v>0</v>
      </c>
      <c r="AW113" s="33">
        <v>0</v>
      </c>
      <c r="AX113" s="33">
        <v>0</v>
      </c>
      <c r="AY113" s="33">
        <v>0</v>
      </c>
      <c r="AZ113" s="33">
        <v>0</v>
      </c>
      <c r="BA113" s="31">
        <f t="shared" si="65"/>
        <v>0</v>
      </c>
      <c r="BB113" s="31">
        <f t="shared" si="65"/>
        <v>0</v>
      </c>
      <c r="BC113" s="31">
        <f t="shared" si="65"/>
        <v>0</v>
      </c>
      <c r="BD113" s="31">
        <f t="shared" si="63"/>
        <v>0</v>
      </c>
      <c r="BE113" s="31">
        <f t="shared" si="63"/>
        <v>0</v>
      </c>
      <c r="BF113" s="31">
        <f t="shared" si="63"/>
        <v>0</v>
      </c>
      <c r="BG113" s="31">
        <f t="shared" si="63"/>
        <v>0</v>
      </c>
      <c r="BH113" s="31">
        <f t="shared" si="63"/>
        <v>0</v>
      </c>
      <c r="BI113" s="31">
        <f t="shared" si="63"/>
        <v>0</v>
      </c>
      <c r="BJ113" s="31">
        <f t="shared" si="69"/>
        <v>0</v>
      </c>
      <c r="BK113" s="31">
        <f t="shared" si="69"/>
        <v>0</v>
      </c>
      <c r="BL113" s="31">
        <f t="shared" si="69"/>
        <v>0</v>
      </c>
      <c r="BM113" s="6">
        <f t="shared" ca="1" si="68"/>
        <v>3.8600000000000002E-2</v>
      </c>
      <c r="BN113" s="6">
        <f t="shared" ca="1" si="68"/>
        <v>3.8600000000000002E-2</v>
      </c>
      <c r="BO113" s="6">
        <f t="shared" ca="1" si="68"/>
        <v>3.8600000000000002E-2</v>
      </c>
      <c r="BP113" s="6">
        <f t="shared" ca="1" si="68"/>
        <v>3.8600000000000002E-2</v>
      </c>
      <c r="BQ113" s="6">
        <f t="shared" ca="1" si="68"/>
        <v>3.8600000000000002E-2</v>
      </c>
      <c r="BR113" s="6">
        <f t="shared" ca="1" si="68"/>
        <v>3.8600000000000002E-2</v>
      </c>
      <c r="BS113" s="6">
        <f t="shared" ca="1" si="68"/>
        <v>3.8600000000000002E-2</v>
      </c>
      <c r="BT113" s="6">
        <f t="shared" ca="1" si="68"/>
        <v>3.8600000000000002E-2</v>
      </c>
      <c r="BU113" s="6">
        <f t="shared" ca="1" si="68"/>
        <v>3.8600000000000002E-2</v>
      </c>
      <c r="BV113" s="6">
        <f t="shared" ca="1" si="68"/>
        <v>3.8600000000000002E-2</v>
      </c>
      <c r="BW113" s="6">
        <f t="shared" ca="1" si="68"/>
        <v>3.8600000000000002E-2</v>
      </c>
      <c r="BX113" s="6">
        <f t="shared" ca="1" si="68"/>
        <v>3.8600000000000002E-2</v>
      </c>
      <c r="BY113" s="31">
        <f t="shared" ref="BY113:CD144" ca="1" si="72">IFERROR(VLOOKUP($C113,DOSDetail,CELL("col",BY$4)+58,FALSE),ROUND(Q113*BM113,2))</f>
        <v>0</v>
      </c>
      <c r="BZ113" s="31">
        <f t="shared" ca="1" si="72"/>
        <v>0</v>
      </c>
      <c r="CA113" s="31">
        <f t="shared" ca="1" si="72"/>
        <v>0</v>
      </c>
      <c r="CB113" s="31">
        <f t="shared" ca="1" si="70"/>
        <v>0</v>
      </c>
      <c r="CC113" s="31">
        <f t="shared" ca="1" si="70"/>
        <v>0</v>
      </c>
      <c r="CD113" s="31">
        <f t="shared" ca="1" si="70"/>
        <v>0</v>
      </c>
      <c r="CE113" s="31">
        <f t="shared" ca="1" si="70"/>
        <v>0</v>
      </c>
      <c r="CF113" s="31">
        <f t="shared" ca="1" si="70"/>
        <v>0</v>
      </c>
      <c r="CG113" s="31">
        <f t="shared" ca="1" si="70"/>
        <v>0</v>
      </c>
      <c r="CH113" s="31">
        <f t="shared" ca="1" si="70"/>
        <v>0</v>
      </c>
      <c r="CI113" s="31">
        <f t="shared" ca="1" si="70"/>
        <v>0</v>
      </c>
      <c r="CJ113" s="31">
        <f t="shared" ca="1" si="70"/>
        <v>0</v>
      </c>
      <c r="CK113" s="32">
        <f t="shared" ca="1" si="66"/>
        <v>0</v>
      </c>
      <c r="CL113" s="32">
        <f t="shared" ca="1" si="66"/>
        <v>0</v>
      </c>
      <c r="CM113" s="32">
        <f t="shared" ca="1" si="66"/>
        <v>0</v>
      </c>
      <c r="CN113" s="32">
        <f t="shared" ca="1" si="64"/>
        <v>0</v>
      </c>
      <c r="CO113" s="32">
        <f t="shared" ca="1" si="64"/>
        <v>0</v>
      </c>
      <c r="CP113" s="32">
        <f t="shared" ca="1" si="64"/>
        <v>0</v>
      </c>
      <c r="CQ113" s="32">
        <f t="shared" ca="1" si="64"/>
        <v>0</v>
      </c>
      <c r="CR113" s="32">
        <f t="shared" ca="1" si="64"/>
        <v>0</v>
      </c>
      <c r="CS113" s="32">
        <f t="shared" ca="1" si="64"/>
        <v>0</v>
      </c>
      <c r="CT113" s="32">
        <f t="shared" ca="1" si="71"/>
        <v>0</v>
      </c>
      <c r="CU113" s="32">
        <f t="shared" ca="1" si="71"/>
        <v>0</v>
      </c>
      <c r="CV113" s="32">
        <f t="shared" ca="1" si="71"/>
        <v>0</v>
      </c>
      <c r="CW113" s="31">
        <f t="shared" ca="1" si="62"/>
        <v>0</v>
      </c>
      <c r="CX113" s="31">
        <f t="shared" ca="1" si="62"/>
        <v>0</v>
      </c>
      <c r="CY113" s="31">
        <f t="shared" ca="1" si="62"/>
        <v>0</v>
      </c>
      <c r="CZ113" s="31">
        <f t="shared" ca="1" si="62"/>
        <v>0</v>
      </c>
      <c r="DA113" s="31">
        <f t="shared" ca="1" si="62"/>
        <v>0</v>
      </c>
      <c r="DB113" s="31">
        <f t="shared" ca="1" si="62"/>
        <v>0</v>
      </c>
      <c r="DC113" s="31">
        <f t="shared" ca="1" si="56"/>
        <v>0</v>
      </c>
      <c r="DD113" s="31">
        <f t="shared" ca="1" si="56"/>
        <v>0</v>
      </c>
      <c r="DE113" s="31">
        <f t="shared" ca="1" si="56"/>
        <v>0</v>
      </c>
      <c r="DF113" s="31">
        <f t="shared" ca="1" si="56"/>
        <v>0</v>
      </c>
      <c r="DG113" s="31">
        <f t="shared" ca="1" si="56"/>
        <v>0</v>
      </c>
      <c r="DH113" s="31">
        <f t="shared" ca="1" si="56"/>
        <v>0</v>
      </c>
      <c r="DI113" s="32">
        <f t="shared" ca="1" si="48"/>
        <v>0</v>
      </c>
      <c r="DJ113" s="32">
        <f t="shared" ca="1" si="48"/>
        <v>0</v>
      </c>
      <c r="DK113" s="32">
        <f t="shared" ca="1" si="48"/>
        <v>0</v>
      </c>
      <c r="DL113" s="32">
        <f t="shared" ca="1" si="48"/>
        <v>0</v>
      </c>
      <c r="DM113" s="32">
        <f t="shared" ca="1" si="48"/>
        <v>0</v>
      </c>
      <c r="DN113" s="32">
        <f t="shared" ca="1" si="48"/>
        <v>0</v>
      </c>
      <c r="DO113" s="32">
        <f t="shared" ca="1" si="58"/>
        <v>0</v>
      </c>
      <c r="DP113" s="32">
        <f t="shared" ca="1" si="58"/>
        <v>0</v>
      </c>
      <c r="DQ113" s="32">
        <f t="shared" ca="1" si="58"/>
        <v>0</v>
      </c>
      <c r="DR113" s="32">
        <f t="shared" ca="1" si="58"/>
        <v>0</v>
      </c>
      <c r="DS113" s="32">
        <f t="shared" ca="1" si="58"/>
        <v>0</v>
      </c>
      <c r="DT113" s="32">
        <f t="shared" ca="1" si="58"/>
        <v>0</v>
      </c>
      <c r="DU113" s="31">
        <f t="shared" ca="1" si="49"/>
        <v>0</v>
      </c>
      <c r="DV113" s="31">
        <f t="shared" ca="1" si="49"/>
        <v>0</v>
      </c>
      <c r="DW113" s="31">
        <f t="shared" ca="1" si="49"/>
        <v>0</v>
      </c>
      <c r="DX113" s="31">
        <f t="shared" ca="1" si="49"/>
        <v>0</v>
      </c>
      <c r="DY113" s="31">
        <f t="shared" ca="1" si="49"/>
        <v>0</v>
      </c>
      <c r="DZ113" s="31">
        <f t="shared" ca="1" si="49"/>
        <v>0</v>
      </c>
      <c r="EA113" s="31">
        <f t="shared" ca="1" si="59"/>
        <v>0</v>
      </c>
      <c r="EB113" s="31">
        <f t="shared" ca="1" si="59"/>
        <v>0</v>
      </c>
      <c r="EC113" s="31">
        <f t="shared" ca="1" si="59"/>
        <v>0</v>
      </c>
      <c r="ED113" s="31">
        <f t="shared" ca="1" si="59"/>
        <v>0</v>
      </c>
      <c r="EE113" s="31">
        <f t="shared" ca="1" si="59"/>
        <v>0</v>
      </c>
      <c r="EF113" s="31">
        <f t="shared" ca="1" si="59"/>
        <v>0</v>
      </c>
      <c r="EG113" s="32">
        <f t="shared" ca="1" si="50"/>
        <v>0</v>
      </c>
      <c r="EH113" s="32">
        <f t="shared" ca="1" si="50"/>
        <v>0</v>
      </c>
      <c r="EI113" s="32">
        <f t="shared" ca="1" si="50"/>
        <v>0</v>
      </c>
      <c r="EJ113" s="32">
        <f t="shared" ca="1" si="50"/>
        <v>0</v>
      </c>
      <c r="EK113" s="32">
        <f t="shared" ca="1" si="50"/>
        <v>0</v>
      </c>
      <c r="EL113" s="32">
        <f t="shared" ca="1" si="50"/>
        <v>0</v>
      </c>
      <c r="EM113" s="32">
        <f t="shared" ca="1" si="60"/>
        <v>0</v>
      </c>
      <c r="EN113" s="32">
        <f t="shared" ca="1" si="60"/>
        <v>0</v>
      </c>
      <c r="EO113" s="32">
        <f t="shared" ca="1" si="60"/>
        <v>0</v>
      </c>
      <c r="EP113" s="32">
        <f t="shared" ca="1" si="60"/>
        <v>0</v>
      </c>
      <c r="EQ113" s="32">
        <f t="shared" ca="1" si="60"/>
        <v>0</v>
      </c>
      <c r="ER113" s="32">
        <f t="shared" ca="1" si="60"/>
        <v>0</v>
      </c>
    </row>
    <row r="114" spans="1:148" x14ac:dyDescent="0.25">
      <c r="A114" t="s">
        <v>501</v>
      </c>
      <c r="B114" s="1" t="s">
        <v>51</v>
      </c>
      <c r="C114" t="str">
        <f t="shared" ca="1" si="52"/>
        <v>RB5</v>
      </c>
      <c r="D114" t="str">
        <f t="shared" ca="1" si="53"/>
        <v>Rainbow #5</v>
      </c>
      <c r="E114" s="51">
        <v>7980.8879999999999</v>
      </c>
      <c r="F114" s="51">
        <v>6437.1080000000002</v>
      </c>
      <c r="G114" s="51">
        <v>3775.7240000000002</v>
      </c>
      <c r="H114" s="51">
        <v>2337.348</v>
      </c>
      <c r="I114" s="51">
        <v>928.096</v>
      </c>
      <c r="J114" s="51">
        <v>719.48400000000004</v>
      </c>
      <c r="K114" s="51">
        <v>3423.5639999999999</v>
      </c>
      <c r="L114" s="51">
        <v>3561.384</v>
      </c>
      <c r="M114" s="51">
        <v>1456.08</v>
      </c>
      <c r="N114" s="51">
        <v>2971.6559999999999</v>
      </c>
      <c r="O114" s="51">
        <v>4287.5159999999996</v>
      </c>
      <c r="P114" s="51">
        <v>3314.6120000000001</v>
      </c>
      <c r="Q114" s="32">
        <v>612011.98</v>
      </c>
      <c r="R114" s="32">
        <v>1152836.95</v>
      </c>
      <c r="S114" s="32">
        <v>393317.65</v>
      </c>
      <c r="T114" s="32">
        <v>131242.39000000001</v>
      </c>
      <c r="U114" s="32">
        <v>112612.92</v>
      </c>
      <c r="V114" s="32">
        <v>203187.06</v>
      </c>
      <c r="W114" s="32">
        <v>1225527.51</v>
      </c>
      <c r="X114" s="32">
        <v>470171.55</v>
      </c>
      <c r="Y114" s="32">
        <v>73103.5</v>
      </c>
      <c r="Z114" s="32">
        <v>142133.72</v>
      </c>
      <c r="AA114" s="32">
        <v>438649.71</v>
      </c>
      <c r="AB114" s="32">
        <v>142521.87</v>
      </c>
      <c r="AC114" s="2">
        <v>-4.92</v>
      </c>
      <c r="AD114" s="2">
        <v>-4.92</v>
      </c>
      <c r="AE114" s="2">
        <v>-4.92</v>
      </c>
      <c r="AF114" s="2">
        <v>-4.92</v>
      </c>
      <c r="AG114" s="2">
        <v>-4.92</v>
      </c>
      <c r="AH114" s="2">
        <v>-4.92</v>
      </c>
      <c r="AI114" s="2">
        <v>-4.92</v>
      </c>
      <c r="AJ114" s="2">
        <v>-4.92</v>
      </c>
      <c r="AK114" s="2">
        <v>-4.92</v>
      </c>
      <c r="AL114" s="2">
        <v>-4.92</v>
      </c>
      <c r="AM114" s="2">
        <v>-4.92</v>
      </c>
      <c r="AN114" s="2">
        <v>-4.92</v>
      </c>
      <c r="AO114" s="33">
        <v>-30110.99</v>
      </c>
      <c r="AP114" s="33">
        <v>-56719.58</v>
      </c>
      <c r="AQ114" s="33">
        <v>-19351.23</v>
      </c>
      <c r="AR114" s="33">
        <v>-6457.13</v>
      </c>
      <c r="AS114" s="33">
        <v>-5540.56</v>
      </c>
      <c r="AT114" s="33">
        <v>-9996.7999999999993</v>
      </c>
      <c r="AU114" s="33">
        <v>-60295.95</v>
      </c>
      <c r="AV114" s="33">
        <v>-23132.44</v>
      </c>
      <c r="AW114" s="33">
        <v>-3596.69</v>
      </c>
      <c r="AX114" s="33">
        <v>-6992.98</v>
      </c>
      <c r="AY114" s="33">
        <v>-21581.57</v>
      </c>
      <c r="AZ114" s="33">
        <v>-7012.08</v>
      </c>
      <c r="BA114" s="31">
        <f t="shared" si="65"/>
        <v>-673.21</v>
      </c>
      <c r="BB114" s="31">
        <f t="shared" si="65"/>
        <v>-1268.1199999999999</v>
      </c>
      <c r="BC114" s="31">
        <f t="shared" si="65"/>
        <v>-432.65</v>
      </c>
      <c r="BD114" s="31">
        <f t="shared" si="63"/>
        <v>-196.86</v>
      </c>
      <c r="BE114" s="31">
        <f t="shared" si="63"/>
        <v>-168.92</v>
      </c>
      <c r="BF114" s="31">
        <f t="shared" si="63"/>
        <v>-304.77999999999997</v>
      </c>
      <c r="BG114" s="31">
        <f t="shared" si="63"/>
        <v>1838.29</v>
      </c>
      <c r="BH114" s="31">
        <f t="shared" si="63"/>
        <v>705.26</v>
      </c>
      <c r="BI114" s="31">
        <f t="shared" si="63"/>
        <v>109.66</v>
      </c>
      <c r="BJ114" s="31">
        <f t="shared" si="69"/>
        <v>952.3</v>
      </c>
      <c r="BK114" s="31">
        <f t="shared" si="69"/>
        <v>2938.95</v>
      </c>
      <c r="BL114" s="31">
        <f t="shared" si="69"/>
        <v>954.9</v>
      </c>
      <c r="BM114" s="6">
        <f t="shared" ca="1" si="68"/>
        <v>-2.0199999999999999E-2</v>
      </c>
      <c r="BN114" s="6">
        <f t="shared" ca="1" si="68"/>
        <v>-2.0199999999999999E-2</v>
      </c>
      <c r="BO114" s="6">
        <f t="shared" ca="1" si="68"/>
        <v>-2.0199999999999999E-2</v>
      </c>
      <c r="BP114" s="6">
        <f t="shared" ca="1" si="68"/>
        <v>-2.0199999999999999E-2</v>
      </c>
      <c r="BQ114" s="6">
        <f t="shared" ca="1" si="68"/>
        <v>-2.0199999999999999E-2</v>
      </c>
      <c r="BR114" s="6">
        <f t="shared" ca="1" si="68"/>
        <v>-2.0199999999999999E-2</v>
      </c>
      <c r="BS114" s="6">
        <f t="shared" ca="1" si="68"/>
        <v>-2.0199999999999999E-2</v>
      </c>
      <c r="BT114" s="6">
        <f t="shared" ca="1" si="68"/>
        <v>-2.0199999999999999E-2</v>
      </c>
      <c r="BU114" s="6">
        <f t="shared" ca="1" si="68"/>
        <v>-2.0199999999999999E-2</v>
      </c>
      <c r="BV114" s="6">
        <f t="shared" ca="1" si="68"/>
        <v>-2.0199999999999999E-2</v>
      </c>
      <c r="BW114" s="6">
        <f t="shared" ca="1" si="68"/>
        <v>-2.0199999999999999E-2</v>
      </c>
      <c r="BX114" s="6">
        <f t="shared" ca="1" si="68"/>
        <v>-2.0199999999999999E-2</v>
      </c>
      <c r="BY114" s="31">
        <f t="shared" ca="1" si="72"/>
        <v>-12362.64</v>
      </c>
      <c r="BZ114" s="31">
        <f t="shared" ca="1" si="72"/>
        <v>-23287.31</v>
      </c>
      <c r="CA114" s="31">
        <f t="shared" ca="1" si="72"/>
        <v>-7945.02</v>
      </c>
      <c r="CB114" s="31">
        <f t="shared" ca="1" si="70"/>
        <v>-2651.1</v>
      </c>
      <c r="CC114" s="31">
        <f t="shared" ca="1" si="70"/>
        <v>-2274.7800000000002</v>
      </c>
      <c r="CD114" s="31">
        <f t="shared" ca="1" si="70"/>
        <v>-4104.38</v>
      </c>
      <c r="CE114" s="31">
        <f t="shared" ca="1" si="70"/>
        <v>-24755.66</v>
      </c>
      <c r="CF114" s="31">
        <f t="shared" ca="1" si="70"/>
        <v>-9497.4699999999993</v>
      </c>
      <c r="CG114" s="31">
        <f t="shared" ca="1" si="70"/>
        <v>-1476.69</v>
      </c>
      <c r="CH114" s="31">
        <f t="shared" ca="1" si="70"/>
        <v>-2871.1</v>
      </c>
      <c r="CI114" s="31">
        <f t="shared" ca="1" si="70"/>
        <v>-8860.7199999999993</v>
      </c>
      <c r="CJ114" s="31">
        <f t="shared" ca="1" si="70"/>
        <v>-2878.94</v>
      </c>
      <c r="CK114" s="32">
        <f t="shared" ca="1" si="66"/>
        <v>428.41</v>
      </c>
      <c r="CL114" s="32">
        <f t="shared" ca="1" si="66"/>
        <v>806.99</v>
      </c>
      <c r="CM114" s="32">
        <f t="shared" ca="1" si="66"/>
        <v>275.32</v>
      </c>
      <c r="CN114" s="32">
        <f t="shared" ca="1" si="64"/>
        <v>91.87</v>
      </c>
      <c r="CO114" s="32">
        <f t="shared" ca="1" si="64"/>
        <v>78.83</v>
      </c>
      <c r="CP114" s="32">
        <f t="shared" ca="1" si="64"/>
        <v>142.22999999999999</v>
      </c>
      <c r="CQ114" s="32">
        <f t="shared" ca="1" si="64"/>
        <v>857.87</v>
      </c>
      <c r="CR114" s="32">
        <f t="shared" ca="1" si="64"/>
        <v>329.12</v>
      </c>
      <c r="CS114" s="32">
        <f t="shared" ca="1" si="64"/>
        <v>51.17</v>
      </c>
      <c r="CT114" s="32">
        <f t="shared" ca="1" si="71"/>
        <v>99.49</v>
      </c>
      <c r="CU114" s="32">
        <f t="shared" ca="1" si="71"/>
        <v>307.05</v>
      </c>
      <c r="CV114" s="32">
        <f t="shared" ca="1" si="71"/>
        <v>99.77</v>
      </c>
      <c r="CW114" s="31">
        <f t="shared" ca="1" si="62"/>
        <v>18849.97</v>
      </c>
      <c r="CX114" s="31">
        <f t="shared" ca="1" si="62"/>
        <v>35507.380000000005</v>
      </c>
      <c r="CY114" s="31">
        <f t="shared" ca="1" si="62"/>
        <v>12114.179999999998</v>
      </c>
      <c r="CZ114" s="31">
        <f t="shared" ca="1" si="62"/>
        <v>4094.76</v>
      </c>
      <c r="DA114" s="31">
        <f t="shared" ca="1" si="62"/>
        <v>3513.53</v>
      </c>
      <c r="DB114" s="31">
        <f t="shared" ca="1" si="62"/>
        <v>6339.4299999999994</v>
      </c>
      <c r="DC114" s="31">
        <f t="shared" ca="1" si="56"/>
        <v>34559.869999999995</v>
      </c>
      <c r="DD114" s="31">
        <f t="shared" ca="1" si="56"/>
        <v>13258.83</v>
      </c>
      <c r="DE114" s="31">
        <f t="shared" ca="1" si="56"/>
        <v>2061.5100000000002</v>
      </c>
      <c r="DF114" s="31">
        <f t="shared" ca="1" si="56"/>
        <v>3269.0699999999988</v>
      </c>
      <c r="DG114" s="31">
        <f t="shared" ca="1" si="56"/>
        <v>10088.950000000001</v>
      </c>
      <c r="DH114" s="31">
        <f t="shared" ca="1" si="56"/>
        <v>3278.0099999999998</v>
      </c>
      <c r="DI114" s="32">
        <f t="shared" ca="1" si="48"/>
        <v>942.5</v>
      </c>
      <c r="DJ114" s="32">
        <f t="shared" ca="1" si="48"/>
        <v>1775.37</v>
      </c>
      <c r="DK114" s="32">
        <f t="shared" ca="1" si="48"/>
        <v>605.71</v>
      </c>
      <c r="DL114" s="32">
        <f t="shared" ca="1" si="48"/>
        <v>204.74</v>
      </c>
      <c r="DM114" s="32">
        <f t="shared" ca="1" si="48"/>
        <v>175.68</v>
      </c>
      <c r="DN114" s="32">
        <f t="shared" ca="1" si="48"/>
        <v>316.97000000000003</v>
      </c>
      <c r="DO114" s="32">
        <f t="shared" ca="1" si="58"/>
        <v>1727.99</v>
      </c>
      <c r="DP114" s="32">
        <f t="shared" ca="1" si="58"/>
        <v>662.94</v>
      </c>
      <c r="DQ114" s="32">
        <f t="shared" ca="1" si="58"/>
        <v>103.08</v>
      </c>
      <c r="DR114" s="32">
        <f t="shared" ca="1" si="58"/>
        <v>163.44999999999999</v>
      </c>
      <c r="DS114" s="32">
        <f t="shared" ca="1" si="58"/>
        <v>504.45</v>
      </c>
      <c r="DT114" s="32">
        <f t="shared" ca="1" si="58"/>
        <v>163.9</v>
      </c>
      <c r="DU114" s="31">
        <f t="shared" ca="1" si="49"/>
        <v>3513.91</v>
      </c>
      <c r="DV114" s="31">
        <f t="shared" ca="1" si="49"/>
        <v>6536.16</v>
      </c>
      <c r="DW114" s="31">
        <f t="shared" ca="1" si="49"/>
        <v>2204.41</v>
      </c>
      <c r="DX114" s="31">
        <f t="shared" ca="1" si="49"/>
        <v>735.56</v>
      </c>
      <c r="DY114" s="31">
        <f t="shared" ca="1" si="49"/>
        <v>623.21</v>
      </c>
      <c r="DZ114" s="31">
        <f t="shared" ca="1" si="49"/>
        <v>1109.6400000000001</v>
      </c>
      <c r="EA114" s="31">
        <f t="shared" ca="1" si="59"/>
        <v>5971.17</v>
      </c>
      <c r="EB114" s="31">
        <f t="shared" ca="1" si="59"/>
        <v>2259.86</v>
      </c>
      <c r="EC114" s="31">
        <f t="shared" ca="1" si="59"/>
        <v>346.55</v>
      </c>
      <c r="ED114" s="31">
        <f t="shared" ca="1" si="59"/>
        <v>542.16</v>
      </c>
      <c r="EE114" s="31">
        <f t="shared" ca="1" si="59"/>
        <v>1649.65</v>
      </c>
      <c r="EF114" s="31">
        <f t="shared" ca="1" si="59"/>
        <v>528.58000000000004</v>
      </c>
      <c r="EG114" s="32">
        <f t="shared" ca="1" si="50"/>
        <v>23306.38</v>
      </c>
      <c r="EH114" s="32">
        <f t="shared" ca="1" si="50"/>
        <v>43818.91</v>
      </c>
      <c r="EI114" s="32">
        <f t="shared" ca="1" si="50"/>
        <v>14924.3</v>
      </c>
      <c r="EJ114" s="32">
        <f t="shared" ca="1" si="50"/>
        <v>5035.0599999999995</v>
      </c>
      <c r="EK114" s="32">
        <f t="shared" ca="1" si="50"/>
        <v>4312.42</v>
      </c>
      <c r="EL114" s="32">
        <f t="shared" ca="1" si="50"/>
        <v>7766.04</v>
      </c>
      <c r="EM114" s="32">
        <f t="shared" ca="1" si="60"/>
        <v>42259.029999999992</v>
      </c>
      <c r="EN114" s="32">
        <f t="shared" ca="1" si="60"/>
        <v>16181.630000000001</v>
      </c>
      <c r="EO114" s="32">
        <f t="shared" ca="1" si="60"/>
        <v>2511.1400000000003</v>
      </c>
      <c r="EP114" s="32">
        <f t="shared" ca="1" si="60"/>
        <v>3974.6799999999985</v>
      </c>
      <c r="EQ114" s="32">
        <f t="shared" ca="1" si="60"/>
        <v>12243.050000000001</v>
      </c>
      <c r="ER114" s="32">
        <f t="shared" ca="1" si="60"/>
        <v>3970.49</v>
      </c>
    </row>
    <row r="115" spans="1:148" x14ac:dyDescent="0.25">
      <c r="A115" t="s">
        <v>504</v>
      </c>
      <c r="B115" s="1" t="s">
        <v>109</v>
      </c>
      <c r="C115" t="str">
        <f t="shared" ca="1" si="52"/>
        <v>BCHIMP</v>
      </c>
      <c r="D115" t="str">
        <f t="shared" ca="1" si="53"/>
        <v>Alberta-BC Intertie - Import</v>
      </c>
      <c r="E115" s="51">
        <v>1500</v>
      </c>
      <c r="F115" s="51">
        <v>394</v>
      </c>
      <c r="G115" s="51">
        <v>253</v>
      </c>
      <c r="H115" s="51">
        <v>169</v>
      </c>
      <c r="I115" s="51">
        <v>525</v>
      </c>
      <c r="K115" s="51">
        <v>584</v>
      </c>
      <c r="N115" s="51">
        <v>50</v>
      </c>
      <c r="O115" s="51">
        <v>250</v>
      </c>
      <c r="P115" s="51">
        <v>125</v>
      </c>
      <c r="Q115" s="32">
        <v>85482.75</v>
      </c>
      <c r="R115" s="32">
        <v>30082.34</v>
      </c>
      <c r="S115" s="32">
        <v>10505.09</v>
      </c>
      <c r="T115" s="32">
        <v>2814.14</v>
      </c>
      <c r="U115" s="32">
        <v>12958.5</v>
      </c>
      <c r="V115" s="32"/>
      <c r="W115" s="32">
        <v>24040.48</v>
      </c>
      <c r="X115" s="32"/>
      <c r="Y115" s="32"/>
      <c r="Z115" s="32">
        <v>2777</v>
      </c>
      <c r="AA115" s="32">
        <v>10115.5</v>
      </c>
      <c r="AB115" s="32">
        <v>5540.25</v>
      </c>
      <c r="AC115" s="2">
        <v>2.0499999999999998</v>
      </c>
      <c r="AD115" s="2">
        <v>2.0499999999999998</v>
      </c>
      <c r="AE115" s="2">
        <v>2.0499999999999998</v>
      </c>
      <c r="AF115" s="2">
        <v>2.0499999999999998</v>
      </c>
      <c r="AG115" s="2">
        <v>2.0499999999999998</v>
      </c>
      <c r="AI115" s="2">
        <v>2.0499999999999998</v>
      </c>
      <c r="AL115" s="2">
        <v>2.0499999999999998</v>
      </c>
      <c r="AM115" s="2">
        <v>2.0499999999999998</v>
      </c>
      <c r="AN115" s="2">
        <v>2.0499999999999998</v>
      </c>
      <c r="AO115" s="33">
        <v>1752.4</v>
      </c>
      <c r="AP115" s="33">
        <v>616.69000000000005</v>
      </c>
      <c r="AQ115" s="33">
        <v>215.35</v>
      </c>
      <c r="AR115" s="33">
        <v>57.69</v>
      </c>
      <c r="AS115" s="33">
        <v>265.64999999999998</v>
      </c>
      <c r="AT115" s="33"/>
      <c r="AU115" s="33">
        <v>492.83</v>
      </c>
      <c r="AV115" s="33"/>
      <c r="AW115" s="33"/>
      <c r="AX115" s="33">
        <v>56.93</v>
      </c>
      <c r="AY115" s="33">
        <v>207.37</v>
      </c>
      <c r="AZ115" s="33">
        <v>113.58</v>
      </c>
      <c r="BA115" s="31">
        <f t="shared" si="65"/>
        <v>-94.03</v>
      </c>
      <c r="BB115" s="31">
        <f t="shared" si="65"/>
        <v>-33.090000000000003</v>
      </c>
      <c r="BC115" s="31">
        <f t="shared" si="65"/>
        <v>-11.56</v>
      </c>
      <c r="BD115" s="31">
        <f t="shared" si="63"/>
        <v>-4.22</v>
      </c>
      <c r="BE115" s="31">
        <f t="shared" si="63"/>
        <v>-19.440000000000001</v>
      </c>
      <c r="BF115" s="31">
        <f t="shared" si="63"/>
        <v>0</v>
      </c>
      <c r="BG115" s="31">
        <f t="shared" si="63"/>
        <v>36.06</v>
      </c>
      <c r="BH115" s="31">
        <f t="shared" si="63"/>
        <v>0</v>
      </c>
      <c r="BI115" s="31">
        <f t="shared" si="63"/>
        <v>0</v>
      </c>
      <c r="BJ115" s="31">
        <f t="shared" si="69"/>
        <v>18.61</v>
      </c>
      <c r="BK115" s="31">
        <f t="shared" si="69"/>
        <v>67.77</v>
      </c>
      <c r="BL115" s="31">
        <f t="shared" si="69"/>
        <v>37.119999999999997</v>
      </c>
      <c r="BM115" s="6">
        <f t="shared" ca="1" si="68"/>
        <v>-1.8700000000000001E-2</v>
      </c>
      <c r="BN115" s="6">
        <f t="shared" ca="1" si="68"/>
        <v>-1.8700000000000001E-2</v>
      </c>
      <c r="BO115" s="6">
        <f t="shared" ca="1" si="68"/>
        <v>-1.8700000000000001E-2</v>
      </c>
      <c r="BP115" s="6">
        <f t="shared" ca="1" si="68"/>
        <v>-1.8700000000000001E-2</v>
      </c>
      <c r="BQ115" s="6">
        <f t="shared" ca="1" si="68"/>
        <v>-1.8700000000000001E-2</v>
      </c>
      <c r="BR115" s="6">
        <f t="shared" ca="1" si="68"/>
        <v>-1.8700000000000001E-2</v>
      </c>
      <c r="BS115" s="6">
        <f t="shared" ca="1" si="68"/>
        <v>-1.8700000000000001E-2</v>
      </c>
      <c r="BT115" s="6">
        <f t="shared" ca="1" si="68"/>
        <v>-1.8700000000000001E-2</v>
      </c>
      <c r="BU115" s="6">
        <f t="shared" ca="1" si="68"/>
        <v>-1.8700000000000001E-2</v>
      </c>
      <c r="BV115" s="6">
        <f t="shared" ca="1" si="68"/>
        <v>-1.8700000000000001E-2</v>
      </c>
      <c r="BW115" s="6">
        <f t="shared" ca="1" si="68"/>
        <v>-1.8700000000000001E-2</v>
      </c>
      <c r="BX115" s="6">
        <f t="shared" ca="1" si="68"/>
        <v>-1.8700000000000001E-2</v>
      </c>
      <c r="BY115" s="31">
        <f t="shared" ca="1" si="72"/>
        <v>-1598.53</v>
      </c>
      <c r="BZ115" s="31">
        <f t="shared" ca="1" si="72"/>
        <v>-562.54</v>
      </c>
      <c r="CA115" s="31">
        <f t="shared" ca="1" si="72"/>
        <v>-196.45</v>
      </c>
      <c r="CB115" s="31">
        <f t="shared" ca="1" si="70"/>
        <v>-52.62</v>
      </c>
      <c r="CC115" s="31">
        <f t="shared" ca="1" si="70"/>
        <v>-242.32</v>
      </c>
      <c r="CD115" s="31">
        <f t="shared" ca="1" si="70"/>
        <v>0</v>
      </c>
      <c r="CE115" s="31">
        <f t="shared" ca="1" si="70"/>
        <v>-449.56</v>
      </c>
      <c r="CF115" s="31">
        <f t="shared" ca="1" si="70"/>
        <v>0</v>
      </c>
      <c r="CG115" s="31">
        <f t="shared" ca="1" si="70"/>
        <v>0</v>
      </c>
      <c r="CH115" s="31">
        <f t="shared" ca="1" si="70"/>
        <v>-51.93</v>
      </c>
      <c r="CI115" s="31">
        <f t="shared" ca="1" si="70"/>
        <v>-189.16</v>
      </c>
      <c r="CJ115" s="31">
        <f t="shared" ca="1" si="70"/>
        <v>-103.6</v>
      </c>
      <c r="CK115" s="32">
        <f t="shared" ca="1" si="66"/>
        <v>59.84</v>
      </c>
      <c r="CL115" s="32">
        <f t="shared" ca="1" si="66"/>
        <v>21.06</v>
      </c>
      <c r="CM115" s="32">
        <f t="shared" ca="1" si="66"/>
        <v>7.35</v>
      </c>
      <c r="CN115" s="32">
        <f t="shared" ca="1" si="64"/>
        <v>1.97</v>
      </c>
      <c r="CO115" s="32">
        <f t="shared" ca="1" si="64"/>
        <v>9.07</v>
      </c>
      <c r="CP115" s="32">
        <f t="shared" ca="1" si="64"/>
        <v>0</v>
      </c>
      <c r="CQ115" s="32">
        <f t="shared" ca="1" si="64"/>
        <v>16.829999999999998</v>
      </c>
      <c r="CR115" s="32">
        <f t="shared" ca="1" si="64"/>
        <v>0</v>
      </c>
      <c r="CS115" s="32">
        <f t="shared" ca="1" si="64"/>
        <v>0</v>
      </c>
      <c r="CT115" s="32">
        <f t="shared" ca="1" si="71"/>
        <v>1.94</v>
      </c>
      <c r="CU115" s="32">
        <f t="shared" ca="1" si="71"/>
        <v>7.08</v>
      </c>
      <c r="CV115" s="32">
        <f t="shared" ca="1" si="71"/>
        <v>3.88</v>
      </c>
      <c r="CW115" s="31">
        <f t="shared" ca="1" si="62"/>
        <v>-3197.06</v>
      </c>
      <c r="CX115" s="31">
        <f t="shared" ca="1" si="62"/>
        <v>-1125.0800000000002</v>
      </c>
      <c r="CY115" s="31">
        <f t="shared" ca="1" si="62"/>
        <v>-392.89</v>
      </c>
      <c r="CZ115" s="31">
        <f t="shared" ca="1" si="62"/>
        <v>-104.12</v>
      </c>
      <c r="DA115" s="31">
        <f t="shared" ca="1" si="62"/>
        <v>-479.46</v>
      </c>
      <c r="DB115" s="31">
        <f t="shared" ca="1" si="62"/>
        <v>0</v>
      </c>
      <c r="DC115" s="31">
        <f t="shared" ca="1" si="56"/>
        <v>-961.61999999999989</v>
      </c>
      <c r="DD115" s="31">
        <f t="shared" ca="1" si="56"/>
        <v>0</v>
      </c>
      <c r="DE115" s="31">
        <f t="shared" ca="1" si="56"/>
        <v>0</v>
      </c>
      <c r="DF115" s="31">
        <f t="shared" ref="DF115:DH178" ca="1" si="73">CH115+CT115-AX115-BJ115</f>
        <v>-125.53</v>
      </c>
      <c r="DG115" s="31">
        <f t="shared" ca="1" si="73"/>
        <v>-457.21999999999997</v>
      </c>
      <c r="DH115" s="31">
        <f t="shared" ca="1" si="73"/>
        <v>-250.42000000000002</v>
      </c>
      <c r="DI115" s="32">
        <f t="shared" ca="1" si="48"/>
        <v>-159.85</v>
      </c>
      <c r="DJ115" s="32">
        <f t="shared" ca="1" si="48"/>
        <v>-56.25</v>
      </c>
      <c r="DK115" s="32">
        <f t="shared" ca="1" si="48"/>
        <v>-19.64</v>
      </c>
      <c r="DL115" s="32">
        <f t="shared" ca="1" si="48"/>
        <v>-5.21</v>
      </c>
      <c r="DM115" s="32">
        <f t="shared" ca="1" si="48"/>
        <v>-23.97</v>
      </c>
      <c r="DN115" s="32">
        <f t="shared" ca="1" si="48"/>
        <v>0</v>
      </c>
      <c r="DO115" s="32">
        <f t="shared" ca="1" si="58"/>
        <v>-48.08</v>
      </c>
      <c r="DP115" s="32">
        <f t="shared" ca="1" si="58"/>
        <v>0</v>
      </c>
      <c r="DQ115" s="32">
        <f t="shared" ca="1" si="58"/>
        <v>0</v>
      </c>
      <c r="DR115" s="32">
        <f t="shared" ca="1" si="58"/>
        <v>-6.28</v>
      </c>
      <c r="DS115" s="32">
        <f t="shared" ca="1" si="58"/>
        <v>-22.86</v>
      </c>
      <c r="DT115" s="32">
        <f t="shared" ca="1" si="58"/>
        <v>-12.52</v>
      </c>
      <c r="DU115" s="31">
        <f t="shared" ca="1" si="49"/>
        <v>-595.98</v>
      </c>
      <c r="DV115" s="31">
        <f t="shared" ca="1" si="49"/>
        <v>-207.1</v>
      </c>
      <c r="DW115" s="31">
        <f t="shared" ca="1" si="49"/>
        <v>-71.489999999999995</v>
      </c>
      <c r="DX115" s="31">
        <f t="shared" ca="1" si="49"/>
        <v>-18.7</v>
      </c>
      <c r="DY115" s="31">
        <f t="shared" ca="1" si="49"/>
        <v>-85.04</v>
      </c>
      <c r="DZ115" s="31">
        <f t="shared" ca="1" si="49"/>
        <v>0</v>
      </c>
      <c r="EA115" s="31">
        <f t="shared" ca="1" si="59"/>
        <v>-166.15</v>
      </c>
      <c r="EB115" s="31">
        <f t="shared" ca="1" si="59"/>
        <v>0</v>
      </c>
      <c r="EC115" s="31">
        <f t="shared" ca="1" si="59"/>
        <v>0</v>
      </c>
      <c r="ED115" s="31">
        <f t="shared" ca="1" si="59"/>
        <v>-20.82</v>
      </c>
      <c r="EE115" s="31">
        <f t="shared" ca="1" si="59"/>
        <v>-74.760000000000005</v>
      </c>
      <c r="EF115" s="31">
        <f t="shared" ca="1" si="59"/>
        <v>-40.380000000000003</v>
      </c>
      <c r="EG115" s="32">
        <f t="shared" ca="1" si="50"/>
        <v>-3952.89</v>
      </c>
      <c r="EH115" s="32">
        <f t="shared" ca="1" si="50"/>
        <v>-1388.43</v>
      </c>
      <c r="EI115" s="32">
        <f t="shared" ca="1" si="50"/>
        <v>-484.02</v>
      </c>
      <c r="EJ115" s="32">
        <f t="shared" ca="1" si="50"/>
        <v>-128.03</v>
      </c>
      <c r="EK115" s="32">
        <f t="shared" ca="1" si="50"/>
        <v>-588.46999999999991</v>
      </c>
      <c r="EL115" s="32">
        <f t="shared" ca="1" si="50"/>
        <v>0</v>
      </c>
      <c r="EM115" s="32">
        <f t="shared" ca="1" si="60"/>
        <v>-1175.8499999999999</v>
      </c>
      <c r="EN115" s="32">
        <f t="shared" ca="1" si="60"/>
        <v>0</v>
      </c>
      <c r="EO115" s="32">
        <f t="shared" ca="1" si="60"/>
        <v>0</v>
      </c>
      <c r="EP115" s="32">
        <f t="shared" ca="1" si="60"/>
        <v>-152.63</v>
      </c>
      <c r="EQ115" s="32">
        <f t="shared" ca="1" si="60"/>
        <v>-554.84</v>
      </c>
      <c r="ER115" s="32">
        <f t="shared" ca="1" si="60"/>
        <v>-303.32</v>
      </c>
    </row>
    <row r="116" spans="1:148" x14ac:dyDescent="0.25">
      <c r="A116" t="s">
        <v>504</v>
      </c>
      <c r="B116" s="1" t="s">
        <v>418</v>
      </c>
      <c r="C116" t="str">
        <f t="shared" ca="1" si="52"/>
        <v>120SIMP</v>
      </c>
      <c r="D116" t="str">
        <f t="shared" ca="1" si="53"/>
        <v>Alberta-Montana Intertie - Import</v>
      </c>
      <c r="H116" s="51">
        <v>0.99703699999999995</v>
      </c>
      <c r="J116" s="51">
        <v>103.6912547</v>
      </c>
      <c r="K116" s="51">
        <v>1346.8429923000001</v>
      </c>
      <c r="L116" s="51">
        <v>24.872</v>
      </c>
      <c r="M116" s="51">
        <v>564.33600009999998</v>
      </c>
      <c r="O116" s="51">
        <v>231.31542390000001</v>
      </c>
      <c r="Q116" s="32"/>
      <c r="R116" s="32"/>
      <c r="S116" s="32"/>
      <c r="T116" s="32">
        <v>33.92</v>
      </c>
      <c r="U116" s="32"/>
      <c r="V116" s="32">
        <v>4725.09</v>
      </c>
      <c r="W116" s="32">
        <v>84161.26</v>
      </c>
      <c r="X116" s="32">
        <v>1121.73</v>
      </c>
      <c r="Y116" s="32">
        <v>35289.32</v>
      </c>
      <c r="Z116" s="32"/>
      <c r="AA116" s="32">
        <v>9714.1</v>
      </c>
      <c r="AB116" s="32"/>
      <c r="AF116" s="2">
        <v>3.18</v>
      </c>
      <c r="AH116" s="2">
        <v>3.18</v>
      </c>
      <c r="AI116" s="2">
        <v>3.18</v>
      </c>
      <c r="AJ116" s="2">
        <v>3.18</v>
      </c>
      <c r="AK116" s="2">
        <v>3.18</v>
      </c>
      <c r="AM116" s="2">
        <v>3.18</v>
      </c>
      <c r="AO116" s="33"/>
      <c r="AP116" s="33"/>
      <c r="AQ116" s="33"/>
      <c r="AR116" s="33">
        <v>1.08</v>
      </c>
      <c r="AS116" s="33"/>
      <c r="AT116" s="33">
        <v>150.26</v>
      </c>
      <c r="AU116" s="33">
        <v>2676.33</v>
      </c>
      <c r="AV116" s="33">
        <v>35.67</v>
      </c>
      <c r="AW116" s="33">
        <v>1122.2</v>
      </c>
      <c r="AX116" s="33"/>
      <c r="AY116" s="33">
        <v>308.91000000000003</v>
      </c>
      <c r="AZ116" s="33"/>
      <c r="BA116" s="31">
        <f t="shared" si="65"/>
        <v>0</v>
      </c>
      <c r="BB116" s="31">
        <f t="shared" si="65"/>
        <v>0</v>
      </c>
      <c r="BC116" s="31">
        <f t="shared" si="65"/>
        <v>0</v>
      </c>
      <c r="BD116" s="31">
        <f t="shared" si="63"/>
        <v>-0.05</v>
      </c>
      <c r="BE116" s="31">
        <f t="shared" si="63"/>
        <v>0</v>
      </c>
      <c r="BF116" s="31">
        <f t="shared" si="63"/>
        <v>-7.09</v>
      </c>
      <c r="BG116" s="31">
        <f t="shared" si="63"/>
        <v>126.24</v>
      </c>
      <c r="BH116" s="31">
        <f t="shared" si="63"/>
        <v>1.68</v>
      </c>
      <c r="BI116" s="31">
        <f t="shared" si="63"/>
        <v>52.93</v>
      </c>
      <c r="BJ116" s="31">
        <f t="shared" si="69"/>
        <v>0</v>
      </c>
      <c r="BK116" s="31">
        <f t="shared" si="69"/>
        <v>65.08</v>
      </c>
      <c r="BL116" s="31">
        <f t="shared" si="69"/>
        <v>0</v>
      </c>
      <c r="BM116" s="6">
        <f t="shared" ca="1" si="68"/>
        <v>8.3000000000000001E-3</v>
      </c>
      <c r="BN116" s="6">
        <f t="shared" ca="1" si="68"/>
        <v>8.3000000000000001E-3</v>
      </c>
      <c r="BO116" s="6">
        <f t="shared" ca="1" si="68"/>
        <v>8.3000000000000001E-3</v>
      </c>
      <c r="BP116" s="6">
        <f t="shared" ca="1" si="68"/>
        <v>8.3000000000000001E-3</v>
      </c>
      <c r="BQ116" s="6">
        <f t="shared" ca="1" si="68"/>
        <v>8.3000000000000001E-3</v>
      </c>
      <c r="BR116" s="6">
        <f t="shared" ca="1" si="68"/>
        <v>8.3000000000000001E-3</v>
      </c>
      <c r="BS116" s="6">
        <f t="shared" ca="1" si="68"/>
        <v>8.3000000000000001E-3</v>
      </c>
      <c r="BT116" s="6">
        <f t="shared" ca="1" si="68"/>
        <v>8.3000000000000001E-3</v>
      </c>
      <c r="BU116" s="6">
        <f t="shared" ca="1" si="68"/>
        <v>8.3000000000000001E-3</v>
      </c>
      <c r="BV116" s="6">
        <f t="shared" ca="1" si="68"/>
        <v>8.3000000000000001E-3</v>
      </c>
      <c r="BW116" s="6">
        <f t="shared" ca="1" si="68"/>
        <v>8.3000000000000001E-3</v>
      </c>
      <c r="BX116" s="6">
        <f t="shared" ca="1" si="68"/>
        <v>8.3000000000000001E-3</v>
      </c>
      <c r="BY116" s="31">
        <f t="shared" ca="1" si="72"/>
        <v>0</v>
      </c>
      <c r="BZ116" s="31">
        <f t="shared" ca="1" si="72"/>
        <v>0</v>
      </c>
      <c r="CA116" s="31">
        <f t="shared" ca="1" si="72"/>
        <v>0</v>
      </c>
      <c r="CB116" s="31">
        <f t="shared" ca="1" si="70"/>
        <v>0.28000000000000003</v>
      </c>
      <c r="CC116" s="31">
        <f t="shared" ca="1" si="70"/>
        <v>0</v>
      </c>
      <c r="CD116" s="31">
        <f t="shared" ca="1" si="70"/>
        <v>39.22</v>
      </c>
      <c r="CE116" s="31">
        <f t="shared" ca="1" si="70"/>
        <v>698.54</v>
      </c>
      <c r="CF116" s="31">
        <f t="shared" ca="1" si="70"/>
        <v>9.31</v>
      </c>
      <c r="CG116" s="31">
        <f t="shared" ca="1" si="70"/>
        <v>292.89999999999998</v>
      </c>
      <c r="CH116" s="31">
        <f t="shared" ca="1" si="70"/>
        <v>0</v>
      </c>
      <c r="CI116" s="31">
        <f t="shared" ca="1" si="70"/>
        <v>80.63</v>
      </c>
      <c r="CJ116" s="31">
        <f t="shared" ca="1" si="70"/>
        <v>0</v>
      </c>
      <c r="CK116" s="32">
        <f t="shared" ca="1" si="66"/>
        <v>0</v>
      </c>
      <c r="CL116" s="32">
        <f t="shared" ca="1" si="66"/>
        <v>0</v>
      </c>
      <c r="CM116" s="32">
        <f t="shared" ca="1" si="66"/>
        <v>0</v>
      </c>
      <c r="CN116" s="32">
        <f t="shared" ca="1" si="64"/>
        <v>0.02</v>
      </c>
      <c r="CO116" s="32">
        <f t="shared" ca="1" si="64"/>
        <v>0</v>
      </c>
      <c r="CP116" s="32">
        <f t="shared" ca="1" si="64"/>
        <v>3.31</v>
      </c>
      <c r="CQ116" s="32">
        <f t="shared" ca="1" si="64"/>
        <v>58.91</v>
      </c>
      <c r="CR116" s="32">
        <f t="shared" ca="1" si="64"/>
        <v>0.79</v>
      </c>
      <c r="CS116" s="32">
        <f t="shared" ca="1" si="64"/>
        <v>24.7</v>
      </c>
      <c r="CT116" s="32">
        <f t="shared" ca="1" si="71"/>
        <v>0</v>
      </c>
      <c r="CU116" s="32">
        <f t="shared" ca="1" si="71"/>
        <v>6.8</v>
      </c>
      <c r="CV116" s="32">
        <f t="shared" ca="1" si="71"/>
        <v>0</v>
      </c>
      <c r="CW116" s="31">
        <f t="shared" ca="1" si="62"/>
        <v>0</v>
      </c>
      <c r="CX116" s="31">
        <f t="shared" ca="1" si="62"/>
        <v>0</v>
      </c>
      <c r="CY116" s="31">
        <f t="shared" ca="1" si="62"/>
        <v>0</v>
      </c>
      <c r="CZ116" s="31">
        <f t="shared" ca="1" si="62"/>
        <v>-0.73</v>
      </c>
      <c r="DA116" s="31">
        <f t="shared" ca="1" si="62"/>
        <v>0</v>
      </c>
      <c r="DB116" s="31">
        <f t="shared" ca="1" si="62"/>
        <v>-100.63999999999999</v>
      </c>
      <c r="DC116" s="31">
        <f t="shared" ca="1" si="62"/>
        <v>-2045.1200000000001</v>
      </c>
      <c r="DD116" s="31">
        <f t="shared" ca="1" si="62"/>
        <v>-27.25</v>
      </c>
      <c r="DE116" s="31">
        <f t="shared" ca="1" si="62"/>
        <v>-857.53000000000009</v>
      </c>
      <c r="DF116" s="31">
        <f t="shared" ca="1" si="73"/>
        <v>0</v>
      </c>
      <c r="DG116" s="31">
        <f t="shared" ca="1" si="73"/>
        <v>-286.56</v>
      </c>
      <c r="DH116" s="31">
        <f t="shared" ca="1" si="73"/>
        <v>0</v>
      </c>
      <c r="DI116" s="32">
        <f t="shared" ca="1" si="48"/>
        <v>0</v>
      </c>
      <c r="DJ116" s="32">
        <f t="shared" ca="1" si="48"/>
        <v>0</v>
      </c>
      <c r="DK116" s="32">
        <f t="shared" ca="1" si="48"/>
        <v>0</v>
      </c>
      <c r="DL116" s="32">
        <f t="shared" ca="1" si="48"/>
        <v>-0.04</v>
      </c>
      <c r="DM116" s="32">
        <f t="shared" ca="1" si="48"/>
        <v>0</v>
      </c>
      <c r="DN116" s="32">
        <f t="shared" ca="1" si="48"/>
        <v>-5.03</v>
      </c>
      <c r="DO116" s="32">
        <f t="shared" ca="1" si="58"/>
        <v>-102.26</v>
      </c>
      <c r="DP116" s="32">
        <f t="shared" ca="1" si="58"/>
        <v>-1.36</v>
      </c>
      <c r="DQ116" s="32">
        <f t="shared" ca="1" si="58"/>
        <v>-42.88</v>
      </c>
      <c r="DR116" s="32">
        <f t="shared" ca="1" si="58"/>
        <v>0</v>
      </c>
      <c r="DS116" s="32">
        <f t="shared" ca="1" si="58"/>
        <v>-14.33</v>
      </c>
      <c r="DT116" s="32">
        <f t="shared" ca="1" si="58"/>
        <v>0</v>
      </c>
      <c r="DU116" s="31">
        <f t="shared" ca="1" si="49"/>
        <v>0</v>
      </c>
      <c r="DV116" s="31">
        <f t="shared" ca="1" si="49"/>
        <v>0</v>
      </c>
      <c r="DW116" s="31">
        <f t="shared" ca="1" si="49"/>
        <v>0</v>
      </c>
      <c r="DX116" s="31">
        <f t="shared" ca="1" si="49"/>
        <v>-0.13</v>
      </c>
      <c r="DY116" s="31">
        <f t="shared" ca="1" si="49"/>
        <v>0</v>
      </c>
      <c r="DZ116" s="31">
        <f t="shared" ca="1" si="49"/>
        <v>-17.62</v>
      </c>
      <c r="EA116" s="31">
        <f t="shared" ca="1" si="59"/>
        <v>-353.35</v>
      </c>
      <c r="EB116" s="31">
        <f t="shared" ca="1" si="59"/>
        <v>-4.6399999999999997</v>
      </c>
      <c r="EC116" s="31">
        <f t="shared" ca="1" si="59"/>
        <v>-144.16</v>
      </c>
      <c r="ED116" s="31">
        <f t="shared" ca="1" si="59"/>
        <v>0</v>
      </c>
      <c r="EE116" s="31">
        <f t="shared" ca="1" si="59"/>
        <v>-46.86</v>
      </c>
      <c r="EF116" s="31">
        <f t="shared" ca="1" si="59"/>
        <v>0</v>
      </c>
      <c r="EG116" s="32">
        <f t="shared" ca="1" si="50"/>
        <v>0</v>
      </c>
      <c r="EH116" s="32">
        <f t="shared" ca="1" si="50"/>
        <v>0</v>
      </c>
      <c r="EI116" s="32">
        <f t="shared" ca="1" si="50"/>
        <v>0</v>
      </c>
      <c r="EJ116" s="32">
        <f t="shared" ca="1" si="50"/>
        <v>-0.9</v>
      </c>
      <c r="EK116" s="32">
        <f t="shared" ca="1" si="50"/>
        <v>0</v>
      </c>
      <c r="EL116" s="32">
        <f t="shared" ca="1" si="50"/>
        <v>-123.28999999999999</v>
      </c>
      <c r="EM116" s="32">
        <f t="shared" ca="1" si="60"/>
        <v>-2500.73</v>
      </c>
      <c r="EN116" s="32">
        <f t="shared" ca="1" si="60"/>
        <v>-33.25</v>
      </c>
      <c r="EO116" s="32">
        <f t="shared" ca="1" si="60"/>
        <v>-1044.5700000000002</v>
      </c>
      <c r="EP116" s="32">
        <f t="shared" ca="1" si="60"/>
        <v>0</v>
      </c>
      <c r="EQ116" s="32">
        <f t="shared" ca="1" si="60"/>
        <v>-347.75</v>
      </c>
      <c r="ER116" s="32">
        <f t="shared" ca="1" si="60"/>
        <v>0</v>
      </c>
    </row>
    <row r="117" spans="1:148" x14ac:dyDescent="0.25">
      <c r="A117" t="s">
        <v>504</v>
      </c>
      <c r="B117" s="1" t="s">
        <v>110</v>
      </c>
      <c r="C117" t="str">
        <f t="shared" ca="1" si="52"/>
        <v>SPCIMP</v>
      </c>
      <c r="D117" t="str">
        <f t="shared" ca="1" si="53"/>
        <v>Alberta-Saskatchewan Intertie - Import</v>
      </c>
      <c r="E117" s="51">
        <v>568</v>
      </c>
      <c r="G117" s="51">
        <v>631</v>
      </c>
      <c r="H117" s="51">
        <v>378</v>
      </c>
      <c r="I117" s="51">
        <v>89</v>
      </c>
      <c r="Q117" s="32">
        <v>134852.22</v>
      </c>
      <c r="R117" s="32"/>
      <c r="S117" s="32">
        <v>71117.38</v>
      </c>
      <c r="T117" s="32">
        <v>20573.689999999999</v>
      </c>
      <c r="U117" s="32">
        <v>65774.080000000002</v>
      </c>
      <c r="V117" s="32"/>
      <c r="W117" s="32"/>
      <c r="X117" s="32"/>
      <c r="Y117" s="32"/>
      <c r="Z117" s="32"/>
      <c r="AA117" s="32"/>
      <c r="AB117" s="32"/>
      <c r="AC117" s="2">
        <v>5.43</v>
      </c>
      <c r="AE117" s="2">
        <v>5.43</v>
      </c>
      <c r="AF117" s="2">
        <v>5.43</v>
      </c>
      <c r="AG117" s="2">
        <v>5.43</v>
      </c>
      <c r="AO117" s="33">
        <v>7322.48</v>
      </c>
      <c r="AP117" s="33"/>
      <c r="AQ117" s="33">
        <v>3861.67</v>
      </c>
      <c r="AR117" s="33">
        <v>1117.1500000000001</v>
      </c>
      <c r="AS117" s="33">
        <v>3571.53</v>
      </c>
      <c r="AT117" s="33"/>
      <c r="AU117" s="33"/>
      <c r="AV117" s="33"/>
      <c r="AW117" s="33"/>
      <c r="AX117" s="33"/>
      <c r="AY117" s="33"/>
      <c r="AZ117" s="33"/>
      <c r="BA117" s="31">
        <f t="shared" si="65"/>
        <v>-148.34</v>
      </c>
      <c r="BB117" s="31">
        <f t="shared" si="65"/>
        <v>0</v>
      </c>
      <c r="BC117" s="31">
        <f t="shared" si="65"/>
        <v>-78.23</v>
      </c>
      <c r="BD117" s="31">
        <f t="shared" si="63"/>
        <v>-30.86</v>
      </c>
      <c r="BE117" s="31">
        <f t="shared" si="63"/>
        <v>-98.66</v>
      </c>
      <c r="BF117" s="31">
        <f t="shared" si="63"/>
        <v>0</v>
      </c>
      <c r="BG117" s="31">
        <f t="shared" si="63"/>
        <v>0</v>
      </c>
      <c r="BH117" s="31">
        <f t="shared" si="63"/>
        <v>0</v>
      </c>
      <c r="BI117" s="31">
        <f t="shared" si="63"/>
        <v>0</v>
      </c>
      <c r="BJ117" s="31">
        <f t="shared" si="69"/>
        <v>0</v>
      </c>
      <c r="BK117" s="31">
        <f t="shared" si="69"/>
        <v>0</v>
      </c>
      <c r="BL117" s="31">
        <f t="shared" si="69"/>
        <v>0</v>
      </c>
      <c r="BM117" s="6">
        <f t="shared" ca="1" si="68"/>
        <v>3.3700000000000001E-2</v>
      </c>
      <c r="BN117" s="6">
        <f t="shared" ca="1" si="68"/>
        <v>3.3700000000000001E-2</v>
      </c>
      <c r="BO117" s="6">
        <f t="shared" ca="1" si="68"/>
        <v>3.3700000000000001E-2</v>
      </c>
      <c r="BP117" s="6">
        <f t="shared" ca="1" si="68"/>
        <v>3.3700000000000001E-2</v>
      </c>
      <c r="BQ117" s="6">
        <f t="shared" ca="1" si="68"/>
        <v>3.3700000000000001E-2</v>
      </c>
      <c r="BR117" s="6">
        <f t="shared" ca="1" si="68"/>
        <v>3.3700000000000001E-2</v>
      </c>
      <c r="BS117" s="6">
        <f t="shared" ca="1" si="68"/>
        <v>3.3700000000000001E-2</v>
      </c>
      <c r="BT117" s="6">
        <f t="shared" ca="1" si="68"/>
        <v>3.3700000000000001E-2</v>
      </c>
      <c r="BU117" s="6">
        <f t="shared" ca="1" si="68"/>
        <v>3.3700000000000001E-2</v>
      </c>
      <c r="BV117" s="6">
        <f t="shared" ca="1" si="68"/>
        <v>3.3700000000000001E-2</v>
      </c>
      <c r="BW117" s="6">
        <f t="shared" ca="1" si="68"/>
        <v>3.3700000000000001E-2</v>
      </c>
      <c r="BX117" s="6">
        <f t="shared" ca="1" si="68"/>
        <v>3.3700000000000001E-2</v>
      </c>
      <c r="BY117" s="31">
        <f t="shared" ca="1" si="72"/>
        <v>4544.5200000000004</v>
      </c>
      <c r="BZ117" s="31">
        <f t="shared" ca="1" si="72"/>
        <v>0</v>
      </c>
      <c r="CA117" s="31">
        <f t="shared" ca="1" si="72"/>
        <v>2396.66</v>
      </c>
      <c r="CB117" s="31">
        <f t="shared" ca="1" si="70"/>
        <v>693.33</v>
      </c>
      <c r="CC117" s="31">
        <f t="shared" ca="1" si="70"/>
        <v>2216.59</v>
      </c>
      <c r="CD117" s="31">
        <f t="shared" ca="1" si="70"/>
        <v>0</v>
      </c>
      <c r="CE117" s="31">
        <f t="shared" ca="1" si="70"/>
        <v>0</v>
      </c>
      <c r="CF117" s="31">
        <f t="shared" ca="1" si="70"/>
        <v>0</v>
      </c>
      <c r="CG117" s="31">
        <f t="shared" ca="1" si="70"/>
        <v>0</v>
      </c>
      <c r="CH117" s="31">
        <f t="shared" ca="1" si="70"/>
        <v>0</v>
      </c>
      <c r="CI117" s="31">
        <f t="shared" ca="1" si="70"/>
        <v>0</v>
      </c>
      <c r="CJ117" s="31">
        <f t="shared" ca="1" si="70"/>
        <v>0</v>
      </c>
      <c r="CK117" s="32">
        <f t="shared" ca="1" si="66"/>
        <v>94.4</v>
      </c>
      <c r="CL117" s="32">
        <f t="shared" ca="1" si="66"/>
        <v>0</v>
      </c>
      <c r="CM117" s="32">
        <f t="shared" ca="1" si="66"/>
        <v>49.78</v>
      </c>
      <c r="CN117" s="32">
        <f t="shared" ca="1" si="64"/>
        <v>14.4</v>
      </c>
      <c r="CO117" s="32">
        <f t="shared" ca="1" si="64"/>
        <v>46.04</v>
      </c>
      <c r="CP117" s="32">
        <f t="shared" ca="1" si="64"/>
        <v>0</v>
      </c>
      <c r="CQ117" s="32">
        <f t="shared" ca="1" si="64"/>
        <v>0</v>
      </c>
      <c r="CR117" s="32">
        <f t="shared" ca="1" si="64"/>
        <v>0</v>
      </c>
      <c r="CS117" s="32">
        <f t="shared" ca="1" si="64"/>
        <v>0</v>
      </c>
      <c r="CT117" s="32">
        <f t="shared" ca="1" si="71"/>
        <v>0</v>
      </c>
      <c r="CU117" s="32">
        <f t="shared" ca="1" si="71"/>
        <v>0</v>
      </c>
      <c r="CV117" s="32">
        <f t="shared" ca="1" si="71"/>
        <v>0</v>
      </c>
      <c r="CW117" s="31">
        <f t="shared" ca="1" si="62"/>
        <v>-2535.2199999999993</v>
      </c>
      <c r="CX117" s="31">
        <f t="shared" ca="1" si="62"/>
        <v>0</v>
      </c>
      <c r="CY117" s="31">
        <f t="shared" ca="1" si="62"/>
        <v>-1337</v>
      </c>
      <c r="CZ117" s="31">
        <f t="shared" ca="1" si="62"/>
        <v>-378.56000000000006</v>
      </c>
      <c r="DA117" s="31">
        <f t="shared" ca="1" si="62"/>
        <v>-1210.24</v>
      </c>
      <c r="DB117" s="31">
        <f t="shared" ca="1" si="62"/>
        <v>0</v>
      </c>
      <c r="DC117" s="31">
        <f t="shared" ca="1" si="62"/>
        <v>0</v>
      </c>
      <c r="DD117" s="31">
        <f t="shared" ca="1" si="62"/>
        <v>0</v>
      </c>
      <c r="DE117" s="31">
        <f t="shared" ca="1" si="62"/>
        <v>0</v>
      </c>
      <c r="DF117" s="31">
        <f t="shared" ca="1" si="73"/>
        <v>0</v>
      </c>
      <c r="DG117" s="31">
        <f t="shared" ca="1" si="73"/>
        <v>0</v>
      </c>
      <c r="DH117" s="31">
        <f t="shared" ca="1" si="73"/>
        <v>0</v>
      </c>
      <c r="DI117" s="32">
        <f t="shared" ca="1" si="48"/>
        <v>-126.76</v>
      </c>
      <c r="DJ117" s="32">
        <f t="shared" ca="1" si="48"/>
        <v>0</v>
      </c>
      <c r="DK117" s="32">
        <f t="shared" ca="1" si="48"/>
        <v>-66.849999999999994</v>
      </c>
      <c r="DL117" s="32">
        <f t="shared" ca="1" si="48"/>
        <v>-18.93</v>
      </c>
      <c r="DM117" s="32">
        <f t="shared" ca="1" si="48"/>
        <v>-60.51</v>
      </c>
      <c r="DN117" s="32">
        <f t="shared" ca="1" si="48"/>
        <v>0</v>
      </c>
      <c r="DO117" s="32">
        <f t="shared" ca="1" si="58"/>
        <v>0</v>
      </c>
      <c r="DP117" s="32">
        <f t="shared" ca="1" si="58"/>
        <v>0</v>
      </c>
      <c r="DQ117" s="32">
        <f t="shared" ca="1" si="58"/>
        <v>0</v>
      </c>
      <c r="DR117" s="32">
        <f t="shared" ca="1" si="58"/>
        <v>0</v>
      </c>
      <c r="DS117" s="32">
        <f t="shared" ca="1" si="58"/>
        <v>0</v>
      </c>
      <c r="DT117" s="32">
        <f t="shared" ca="1" si="58"/>
        <v>0</v>
      </c>
      <c r="DU117" s="31">
        <f t="shared" ca="1" si="49"/>
        <v>-472.6</v>
      </c>
      <c r="DV117" s="31">
        <f t="shared" ca="1" si="49"/>
        <v>0</v>
      </c>
      <c r="DW117" s="31">
        <f t="shared" ca="1" si="49"/>
        <v>-243.29</v>
      </c>
      <c r="DX117" s="31">
        <f t="shared" ca="1" si="49"/>
        <v>-68</v>
      </c>
      <c r="DY117" s="31">
        <f t="shared" ca="1" si="49"/>
        <v>-214.66</v>
      </c>
      <c r="DZ117" s="31">
        <f t="shared" ca="1" si="49"/>
        <v>0</v>
      </c>
      <c r="EA117" s="31">
        <f t="shared" ca="1" si="59"/>
        <v>0</v>
      </c>
      <c r="EB117" s="31">
        <f t="shared" ca="1" si="59"/>
        <v>0</v>
      </c>
      <c r="EC117" s="31">
        <f t="shared" ca="1" si="59"/>
        <v>0</v>
      </c>
      <c r="ED117" s="31">
        <f t="shared" ca="1" si="59"/>
        <v>0</v>
      </c>
      <c r="EE117" s="31">
        <f t="shared" ca="1" si="59"/>
        <v>0</v>
      </c>
      <c r="EF117" s="31">
        <f t="shared" ca="1" si="59"/>
        <v>0</v>
      </c>
      <c r="EG117" s="32">
        <f t="shared" ca="1" si="50"/>
        <v>-3134.5799999999995</v>
      </c>
      <c r="EH117" s="32">
        <f t="shared" ca="1" si="50"/>
        <v>0</v>
      </c>
      <c r="EI117" s="32">
        <f t="shared" ca="1" si="50"/>
        <v>-1647.1399999999999</v>
      </c>
      <c r="EJ117" s="32">
        <f t="shared" ca="1" si="50"/>
        <v>-465.49000000000007</v>
      </c>
      <c r="EK117" s="32">
        <f t="shared" ca="1" si="50"/>
        <v>-1485.41</v>
      </c>
      <c r="EL117" s="32">
        <f t="shared" ca="1" si="50"/>
        <v>0</v>
      </c>
      <c r="EM117" s="32">
        <f t="shared" ca="1" si="60"/>
        <v>0</v>
      </c>
      <c r="EN117" s="32">
        <f t="shared" ca="1" si="60"/>
        <v>0</v>
      </c>
      <c r="EO117" s="32">
        <f t="shared" ca="1" si="60"/>
        <v>0</v>
      </c>
      <c r="EP117" s="32">
        <f t="shared" ca="1" si="60"/>
        <v>0</v>
      </c>
      <c r="EQ117" s="32">
        <f t="shared" ca="1" si="60"/>
        <v>0</v>
      </c>
      <c r="ER117" s="32">
        <f t="shared" ca="1" si="60"/>
        <v>0</v>
      </c>
    </row>
    <row r="118" spans="1:148" x14ac:dyDescent="0.25">
      <c r="A118" t="s">
        <v>504</v>
      </c>
      <c r="B118" s="1" t="s">
        <v>363</v>
      </c>
      <c r="C118" t="str">
        <f t="shared" ca="1" si="52"/>
        <v>BCHEXP</v>
      </c>
      <c r="D118" t="str">
        <f t="shared" ca="1" si="53"/>
        <v>Alberta-BC Intertie - Export</v>
      </c>
      <c r="E118" s="51">
        <v>175</v>
      </c>
      <c r="Q118" s="32">
        <v>3521.5</v>
      </c>
      <c r="R118" s="32"/>
      <c r="S118" s="32"/>
      <c r="T118" s="32"/>
      <c r="U118" s="32"/>
      <c r="V118" s="32"/>
      <c r="W118" s="32"/>
      <c r="X118" s="32"/>
      <c r="Y118" s="32"/>
      <c r="Z118" s="32"/>
      <c r="AA118" s="32"/>
      <c r="AB118" s="32"/>
      <c r="AC118" s="2">
        <v>0.66</v>
      </c>
      <c r="AO118" s="33">
        <v>23.24</v>
      </c>
      <c r="AP118" s="33"/>
      <c r="AQ118" s="33"/>
      <c r="AR118" s="33"/>
      <c r="AS118" s="33"/>
      <c r="AT118" s="33"/>
      <c r="AU118" s="33"/>
      <c r="AV118" s="33"/>
      <c r="AW118" s="33"/>
      <c r="AX118" s="33"/>
      <c r="AY118" s="33"/>
      <c r="AZ118" s="33"/>
      <c r="BA118" s="31">
        <f t="shared" si="65"/>
        <v>-3.87</v>
      </c>
      <c r="BB118" s="31">
        <f t="shared" si="65"/>
        <v>0</v>
      </c>
      <c r="BC118" s="31">
        <f t="shared" si="65"/>
        <v>0</v>
      </c>
      <c r="BD118" s="31">
        <f t="shared" si="63"/>
        <v>0</v>
      </c>
      <c r="BE118" s="31">
        <f t="shared" si="63"/>
        <v>0</v>
      </c>
      <c r="BF118" s="31">
        <f t="shared" si="63"/>
        <v>0</v>
      </c>
      <c r="BG118" s="31">
        <f t="shared" si="63"/>
        <v>0</v>
      </c>
      <c r="BH118" s="31">
        <f t="shared" si="63"/>
        <v>0</v>
      </c>
      <c r="BI118" s="31">
        <f t="shared" si="63"/>
        <v>0</v>
      </c>
      <c r="BJ118" s="31">
        <f t="shared" si="69"/>
        <v>0</v>
      </c>
      <c r="BK118" s="31">
        <f t="shared" si="69"/>
        <v>0</v>
      </c>
      <c r="BL118" s="31">
        <f t="shared" si="69"/>
        <v>0</v>
      </c>
      <c r="BM118" s="6">
        <f t="shared" ca="1" si="68"/>
        <v>8.3000000000000001E-3</v>
      </c>
      <c r="BN118" s="6">
        <f t="shared" ca="1" si="68"/>
        <v>8.3000000000000001E-3</v>
      </c>
      <c r="BO118" s="6">
        <f t="shared" ca="1" si="68"/>
        <v>8.3000000000000001E-3</v>
      </c>
      <c r="BP118" s="6">
        <f t="shared" ca="1" si="68"/>
        <v>8.3000000000000001E-3</v>
      </c>
      <c r="BQ118" s="6">
        <f t="shared" ca="1" si="68"/>
        <v>8.3000000000000001E-3</v>
      </c>
      <c r="BR118" s="6">
        <f t="shared" ca="1" si="68"/>
        <v>8.3000000000000001E-3</v>
      </c>
      <c r="BS118" s="6">
        <f t="shared" ca="1" si="68"/>
        <v>8.3000000000000001E-3</v>
      </c>
      <c r="BT118" s="6">
        <f t="shared" ca="1" si="68"/>
        <v>8.3000000000000001E-3</v>
      </c>
      <c r="BU118" s="6">
        <f t="shared" ca="1" si="68"/>
        <v>8.3000000000000001E-3</v>
      </c>
      <c r="BV118" s="6">
        <f t="shared" ca="1" si="68"/>
        <v>8.3000000000000001E-3</v>
      </c>
      <c r="BW118" s="6">
        <f t="shared" ca="1" si="68"/>
        <v>8.3000000000000001E-3</v>
      </c>
      <c r="BX118" s="6">
        <f t="shared" ca="1" si="68"/>
        <v>8.3000000000000001E-3</v>
      </c>
      <c r="BY118" s="31">
        <f t="shared" ca="1" si="72"/>
        <v>29.23</v>
      </c>
      <c r="BZ118" s="31">
        <f t="shared" ca="1" si="72"/>
        <v>0</v>
      </c>
      <c r="CA118" s="31">
        <f t="shared" ca="1" si="72"/>
        <v>0</v>
      </c>
      <c r="CB118" s="31">
        <f t="shared" ca="1" si="70"/>
        <v>0</v>
      </c>
      <c r="CC118" s="31">
        <f t="shared" ca="1" si="70"/>
        <v>0</v>
      </c>
      <c r="CD118" s="31">
        <f t="shared" ca="1" si="70"/>
        <v>0</v>
      </c>
      <c r="CE118" s="31">
        <f t="shared" ca="1" si="70"/>
        <v>0</v>
      </c>
      <c r="CF118" s="31">
        <f t="shared" ca="1" si="70"/>
        <v>0</v>
      </c>
      <c r="CG118" s="31">
        <f t="shared" ca="1" si="70"/>
        <v>0</v>
      </c>
      <c r="CH118" s="31">
        <f t="shared" ca="1" si="70"/>
        <v>0</v>
      </c>
      <c r="CI118" s="31">
        <f t="shared" ca="1" si="70"/>
        <v>0</v>
      </c>
      <c r="CJ118" s="31">
        <f t="shared" ca="1" si="70"/>
        <v>0</v>
      </c>
      <c r="CK118" s="32">
        <f t="shared" ca="1" si="66"/>
        <v>2.4700000000000002</v>
      </c>
      <c r="CL118" s="32">
        <f t="shared" ca="1" si="66"/>
        <v>0</v>
      </c>
      <c r="CM118" s="32">
        <f t="shared" ca="1" si="66"/>
        <v>0</v>
      </c>
      <c r="CN118" s="32">
        <f t="shared" ca="1" si="64"/>
        <v>0</v>
      </c>
      <c r="CO118" s="32">
        <f t="shared" ca="1" si="64"/>
        <v>0</v>
      </c>
      <c r="CP118" s="32">
        <f t="shared" ca="1" si="64"/>
        <v>0</v>
      </c>
      <c r="CQ118" s="32">
        <f t="shared" ca="1" si="64"/>
        <v>0</v>
      </c>
      <c r="CR118" s="32">
        <f t="shared" ca="1" si="64"/>
        <v>0</v>
      </c>
      <c r="CS118" s="32">
        <f t="shared" ca="1" si="64"/>
        <v>0</v>
      </c>
      <c r="CT118" s="32">
        <f t="shared" ca="1" si="71"/>
        <v>0</v>
      </c>
      <c r="CU118" s="32">
        <f t="shared" ca="1" si="71"/>
        <v>0</v>
      </c>
      <c r="CV118" s="32">
        <f t="shared" ca="1" si="71"/>
        <v>0</v>
      </c>
      <c r="CW118" s="31">
        <f t="shared" ca="1" si="62"/>
        <v>12.330000000000002</v>
      </c>
      <c r="CX118" s="31">
        <f t="shared" ca="1" si="62"/>
        <v>0</v>
      </c>
      <c r="CY118" s="31">
        <f t="shared" ca="1" si="62"/>
        <v>0</v>
      </c>
      <c r="CZ118" s="31">
        <f t="shared" ca="1" si="62"/>
        <v>0</v>
      </c>
      <c r="DA118" s="31">
        <f t="shared" ca="1" si="62"/>
        <v>0</v>
      </c>
      <c r="DB118" s="31">
        <f t="shared" ca="1" si="62"/>
        <v>0</v>
      </c>
      <c r="DC118" s="31">
        <f t="shared" ca="1" si="62"/>
        <v>0</v>
      </c>
      <c r="DD118" s="31">
        <f t="shared" ca="1" si="62"/>
        <v>0</v>
      </c>
      <c r="DE118" s="31">
        <f t="shared" ca="1" si="62"/>
        <v>0</v>
      </c>
      <c r="DF118" s="31">
        <f t="shared" ca="1" si="73"/>
        <v>0</v>
      </c>
      <c r="DG118" s="31">
        <f t="shared" ca="1" si="73"/>
        <v>0</v>
      </c>
      <c r="DH118" s="31">
        <f t="shared" ca="1" si="73"/>
        <v>0</v>
      </c>
      <c r="DI118" s="32">
        <f t="shared" ca="1" si="48"/>
        <v>0.62</v>
      </c>
      <c r="DJ118" s="32">
        <f t="shared" ca="1" si="48"/>
        <v>0</v>
      </c>
      <c r="DK118" s="32">
        <f t="shared" ca="1" si="48"/>
        <v>0</v>
      </c>
      <c r="DL118" s="32">
        <f t="shared" ca="1" si="48"/>
        <v>0</v>
      </c>
      <c r="DM118" s="32">
        <f t="shared" ca="1" si="48"/>
        <v>0</v>
      </c>
      <c r="DN118" s="32">
        <f t="shared" ca="1" si="48"/>
        <v>0</v>
      </c>
      <c r="DO118" s="32">
        <f t="shared" ca="1" si="58"/>
        <v>0</v>
      </c>
      <c r="DP118" s="32">
        <f t="shared" ca="1" si="58"/>
        <v>0</v>
      </c>
      <c r="DQ118" s="32">
        <f t="shared" ca="1" si="58"/>
        <v>0</v>
      </c>
      <c r="DR118" s="32">
        <f t="shared" ca="1" si="58"/>
        <v>0</v>
      </c>
      <c r="DS118" s="32">
        <f t="shared" ca="1" si="58"/>
        <v>0</v>
      </c>
      <c r="DT118" s="32">
        <f t="shared" ca="1" si="58"/>
        <v>0</v>
      </c>
      <c r="DU118" s="31">
        <f t="shared" ca="1" si="49"/>
        <v>2.2999999999999998</v>
      </c>
      <c r="DV118" s="31">
        <f t="shared" ca="1" si="49"/>
        <v>0</v>
      </c>
      <c r="DW118" s="31">
        <f t="shared" ca="1" si="49"/>
        <v>0</v>
      </c>
      <c r="DX118" s="31">
        <f t="shared" ca="1" si="49"/>
        <v>0</v>
      </c>
      <c r="DY118" s="31">
        <f t="shared" ca="1" si="49"/>
        <v>0</v>
      </c>
      <c r="DZ118" s="31">
        <f t="shared" ca="1" si="49"/>
        <v>0</v>
      </c>
      <c r="EA118" s="31">
        <f t="shared" ca="1" si="59"/>
        <v>0</v>
      </c>
      <c r="EB118" s="31">
        <f t="shared" ca="1" si="59"/>
        <v>0</v>
      </c>
      <c r="EC118" s="31">
        <f t="shared" ca="1" si="59"/>
        <v>0</v>
      </c>
      <c r="ED118" s="31">
        <f t="shared" ca="1" si="59"/>
        <v>0</v>
      </c>
      <c r="EE118" s="31">
        <f t="shared" ca="1" si="59"/>
        <v>0</v>
      </c>
      <c r="EF118" s="31">
        <f t="shared" ca="1" si="59"/>
        <v>0</v>
      </c>
      <c r="EG118" s="32">
        <f t="shared" ca="1" si="50"/>
        <v>15.25</v>
      </c>
      <c r="EH118" s="32">
        <f t="shared" ca="1" si="50"/>
        <v>0</v>
      </c>
      <c r="EI118" s="32">
        <f t="shared" ca="1" si="50"/>
        <v>0</v>
      </c>
      <c r="EJ118" s="32">
        <f t="shared" ca="1" si="50"/>
        <v>0</v>
      </c>
      <c r="EK118" s="32">
        <f t="shared" ca="1" si="50"/>
        <v>0</v>
      </c>
      <c r="EL118" s="32">
        <f t="shared" ca="1" si="50"/>
        <v>0</v>
      </c>
      <c r="EM118" s="32">
        <f t="shared" ca="1" si="60"/>
        <v>0</v>
      </c>
      <c r="EN118" s="32">
        <f t="shared" ca="1" si="60"/>
        <v>0</v>
      </c>
      <c r="EO118" s="32">
        <f t="shared" ca="1" si="60"/>
        <v>0</v>
      </c>
      <c r="EP118" s="32">
        <f t="shared" ca="1" si="60"/>
        <v>0</v>
      </c>
      <c r="EQ118" s="32">
        <f t="shared" ca="1" si="60"/>
        <v>0</v>
      </c>
      <c r="ER118" s="32">
        <f t="shared" ca="1" si="60"/>
        <v>0</v>
      </c>
    </row>
    <row r="119" spans="1:148" x14ac:dyDescent="0.25">
      <c r="A119" t="s">
        <v>504</v>
      </c>
      <c r="B119" s="1" t="s">
        <v>365</v>
      </c>
      <c r="C119" t="str">
        <f t="shared" ca="1" si="52"/>
        <v>SPCEXP</v>
      </c>
      <c r="D119" t="str">
        <f t="shared" ca="1" si="53"/>
        <v>Alberta-Saskatchewan Intertie - Export</v>
      </c>
      <c r="E119" s="51">
        <v>4261.75</v>
      </c>
      <c r="Q119" s="32">
        <v>156068.42000000001</v>
      </c>
      <c r="R119" s="32"/>
      <c r="S119" s="32"/>
      <c r="T119" s="32"/>
      <c r="U119" s="32"/>
      <c r="V119" s="32"/>
      <c r="W119" s="32"/>
      <c r="X119" s="32"/>
      <c r="Y119" s="32"/>
      <c r="Z119" s="32"/>
      <c r="AA119" s="32"/>
      <c r="AB119" s="32"/>
      <c r="AC119" s="2">
        <v>2.2999999999999998</v>
      </c>
      <c r="AO119" s="33">
        <v>3589.57</v>
      </c>
      <c r="AP119" s="33"/>
      <c r="AQ119" s="33"/>
      <c r="AR119" s="33"/>
      <c r="AS119" s="33"/>
      <c r="AT119" s="33"/>
      <c r="AU119" s="33"/>
      <c r="AV119" s="33"/>
      <c r="AW119" s="33"/>
      <c r="AX119" s="33"/>
      <c r="AY119" s="33"/>
      <c r="AZ119" s="33"/>
      <c r="BA119" s="31">
        <f t="shared" si="65"/>
        <v>-171.68</v>
      </c>
      <c r="BB119" s="31">
        <f t="shared" si="65"/>
        <v>0</v>
      </c>
      <c r="BC119" s="31">
        <f t="shared" si="65"/>
        <v>0</v>
      </c>
      <c r="BD119" s="31">
        <f t="shared" si="63"/>
        <v>0</v>
      </c>
      <c r="BE119" s="31">
        <f t="shared" si="63"/>
        <v>0</v>
      </c>
      <c r="BF119" s="31">
        <f t="shared" si="63"/>
        <v>0</v>
      </c>
      <c r="BG119" s="31">
        <f t="shared" si="63"/>
        <v>0</v>
      </c>
      <c r="BH119" s="31">
        <f t="shared" si="63"/>
        <v>0</v>
      </c>
      <c r="BI119" s="31">
        <f t="shared" si="63"/>
        <v>0</v>
      </c>
      <c r="BJ119" s="31">
        <f t="shared" si="69"/>
        <v>0</v>
      </c>
      <c r="BK119" s="31">
        <f t="shared" si="69"/>
        <v>0</v>
      </c>
      <c r="BL119" s="31">
        <f t="shared" si="69"/>
        <v>0</v>
      </c>
      <c r="BM119" s="6">
        <f t="shared" ca="1" si="68"/>
        <v>2.2700000000000001E-2</v>
      </c>
      <c r="BN119" s="6">
        <f t="shared" ca="1" si="68"/>
        <v>2.2700000000000001E-2</v>
      </c>
      <c r="BO119" s="6">
        <f t="shared" ca="1" si="68"/>
        <v>2.2700000000000001E-2</v>
      </c>
      <c r="BP119" s="6">
        <f t="shared" ca="1" si="68"/>
        <v>2.2700000000000001E-2</v>
      </c>
      <c r="BQ119" s="6">
        <f t="shared" ca="1" si="68"/>
        <v>2.2700000000000001E-2</v>
      </c>
      <c r="BR119" s="6">
        <f t="shared" ca="1" si="68"/>
        <v>2.2700000000000001E-2</v>
      </c>
      <c r="BS119" s="6">
        <f t="shared" ca="1" si="68"/>
        <v>2.2700000000000001E-2</v>
      </c>
      <c r="BT119" s="6">
        <f t="shared" ca="1" si="68"/>
        <v>2.2700000000000001E-2</v>
      </c>
      <c r="BU119" s="6">
        <f t="shared" ca="1" si="68"/>
        <v>2.2700000000000001E-2</v>
      </c>
      <c r="BV119" s="6">
        <f t="shared" ca="1" si="68"/>
        <v>2.2700000000000001E-2</v>
      </c>
      <c r="BW119" s="6">
        <f t="shared" ca="1" si="68"/>
        <v>2.2700000000000001E-2</v>
      </c>
      <c r="BX119" s="6">
        <f t="shared" ca="1" si="68"/>
        <v>2.2700000000000001E-2</v>
      </c>
      <c r="BY119" s="31">
        <f t="shared" ca="1" si="72"/>
        <v>3542.75</v>
      </c>
      <c r="BZ119" s="31">
        <f t="shared" ca="1" si="72"/>
        <v>0</v>
      </c>
      <c r="CA119" s="31">
        <f t="shared" ca="1" si="72"/>
        <v>0</v>
      </c>
      <c r="CB119" s="31">
        <f t="shared" ca="1" si="70"/>
        <v>0</v>
      </c>
      <c r="CC119" s="31">
        <f t="shared" ca="1" si="70"/>
        <v>0</v>
      </c>
      <c r="CD119" s="31">
        <f t="shared" ca="1" si="70"/>
        <v>0</v>
      </c>
      <c r="CE119" s="31">
        <f t="shared" ca="1" si="70"/>
        <v>0</v>
      </c>
      <c r="CF119" s="31">
        <f t="shared" ca="1" si="70"/>
        <v>0</v>
      </c>
      <c r="CG119" s="31">
        <f t="shared" ca="1" si="70"/>
        <v>0</v>
      </c>
      <c r="CH119" s="31">
        <f t="shared" ca="1" si="70"/>
        <v>0</v>
      </c>
      <c r="CI119" s="31">
        <f t="shared" ca="1" si="70"/>
        <v>0</v>
      </c>
      <c r="CJ119" s="31">
        <f t="shared" ca="1" si="70"/>
        <v>0</v>
      </c>
      <c r="CK119" s="32">
        <f t="shared" ca="1" si="66"/>
        <v>109.25</v>
      </c>
      <c r="CL119" s="32">
        <f t="shared" ca="1" si="66"/>
        <v>0</v>
      </c>
      <c r="CM119" s="32">
        <f t="shared" ca="1" si="66"/>
        <v>0</v>
      </c>
      <c r="CN119" s="32">
        <f t="shared" ca="1" si="64"/>
        <v>0</v>
      </c>
      <c r="CO119" s="32">
        <f t="shared" ca="1" si="64"/>
        <v>0</v>
      </c>
      <c r="CP119" s="32">
        <f t="shared" ca="1" si="64"/>
        <v>0</v>
      </c>
      <c r="CQ119" s="32">
        <f t="shared" ca="1" si="64"/>
        <v>0</v>
      </c>
      <c r="CR119" s="32">
        <f t="shared" ca="1" si="64"/>
        <v>0</v>
      </c>
      <c r="CS119" s="32">
        <f t="shared" ca="1" si="64"/>
        <v>0</v>
      </c>
      <c r="CT119" s="32">
        <f t="shared" ca="1" si="71"/>
        <v>0</v>
      </c>
      <c r="CU119" s="32">
        <f t="shared" ca="1" si="71"/>
        <v>0</v>
      </c>
      <c r="CV119" s="32">
        <f t="shared" ca="1" si="71"/>
        <v>0</v>
      </c>
      <c r="CW119" s="31">
        <f t="shared" ca="1" si="62"/>
        <v>234.10999999999984</v>
      </c>
      <c r="CX119" s="31">
        <f t="shared" ca="1" si="62"/>
        <v>0</v>
      </c>
      <c r="CY119" s="31">
        <f t="shared" ca="1" si="62"/>
        <v>0</v>
      </c>
      <c r="CZ119" s="31">
        <f t="shared" ca="1" si="62"/>
        <v>0</v>
      </c>
      <c r="DA119" s="31">
        <f t="shared" ca="1" si="62"/>
        <v>0</v>
      </c>
      <c r="DB119" s="31">
        <f t="shared" ca="1" si="62"/>
        <v>0</v>
      </c>
      <c r="DC119" s="31">
        <f t="shared" ca="1" si="62"/>
        <v>0</v>
      </c>
      <c r="DD119" s="31">
        <f t="shared" ca="1" si="62"/>
        <v>0</v>
      </c>
      <c r="DE119" s="31">
        <f t="shared" ca="1" si="62"/>
        <v>0</v>
      </c>
      <c r="DF119" s="31">
        <f t="shared" ca="1" si="73"/>
        <v>0</v>
      </c>
      <c r="DG119" s="31">
        <f t="shared" ca="1" si="73"/>
        <v>0</v>
      </c>
      <c r="DH119" s="31">
        <f t="shared" ca="1" si="73"/>
        <v>0</v>
      </c>
      <c r="DI119" s="32">
        <f t="shared" ca="1" si="48"/>
        <v>11.71</v>
      </c>
      <c r="DJ119" s="32">
        <f t="shared" ca="1" si="48"/>
        <v>0</v>
      </c>
      <c r="DK119" s="32">
        <f t="shared" ca="1" si="48"/>
        <v>0</v>
      </c>
      <c r="DL119" s="32">
        <f t="shared" ref="DL119:DQ182" ca="1" si="74">ROUND(CZ119*5%,2)</f>
        <v>0</v>
      </c>
      <c r="DM119" s="32">
        <f t="shared" ca="1" si="74"/>
        <v>0</v>
      </c>
      <c r="DN119" s="32">
        <f t="shared" ca="1" si="74"/>
        <v>0</v>
      </c>
      <c r="DO119" s="32">
        <f t="shared" ca="1" si="58"/>
        <v>0</v>
      </c>
      <c r="DP119" s="32">
        <f t="shared" ca="1" si="58"/>
        <v>0</v>
      </c>
      <c r="DQ119" s="32">
        <f t="shared" ca="1" si="58"/>
        <v>0</v>
      </c>
      <c r="DR119" s="32">
        <f t="shared" ca="1" si="58"/>
        <v>0</v>
      </c>
      <c r="DS119" s="32">
        <f t="shared" ca="1" si="58"/>
        <v>0</v>
      </c>
      <c r="DT119" s="32">
        <f t="shared" ca="1" si="58"/>
        <v>0</v>
      </c>
      <c r="DU119" s="31">
        <f t="shared" ca="1" si="49"/>
        <v>43.64</v>
      </c>
      <c r="DV119" s="31">
        <f t="shared" ca="1" si="49"/>
        <v>0</v>
      </c>
      <c r="DW119" s="31">
        <f t="shared" ca="1" si="49"/>
        <v>0</v>
      </c>
      <c r="DX119" s="31">
        <f t="shared" ref="DX119:EC182" ca="1" si="75">ROUND(CZ119*DX$3,2)</f>
        <v>0</v>
      </c>
      <c r="DY119" s="31">
        <f t="shared" ca="1" si="75"/>
        <v>0</v>
      </c>
      <c r="DZ119" s="31">
        <f t="shared" ca="1" si="75"/>
        <v>0</v>
      </c>
      <c r="EA119" s="31">
        <f t="shared" ca="1" si="59"/>
        <v>0</v>
      </c>
      <c r="EB119" s="31">
        <f t="shared" ca="1" si="59"/>
        <v>0</v>
      </c>
      <c r="EC119" s="31">
        <f t="shared" ca="1" si="59"/>
        <v>0</v>
      </c>
      <c r="ED119" s="31">
        <f t="shared" ca="1" si="59"/>
        <v>0</v>
      </c>
      <c r="EE119" s="31">
        <f t="shared" ca="1" si="59"/>
        <v>0</v>
      </c>
      <c r="EF119" s="31">
        <f t="shared" ca="1" si="59"/>
        <v>0</v>
      </c>
      <c r="EG119" s="32">
        <f t="shared" ca="1" si="50"/>
        <v>289.45999999999987</v>
      </c>
      <c r="EH119" s="32">
        <f t="shared" ca="1" si="50"/>
        <v>0</v>
      </c>
      <c r="EI119" s="32">
        <f t="shared" ca="1" si="50"/>
        <v>0</v>
      </c>
      <c r="EJ119" s="32">
        <f t="shared" ref="EJ119:EO182" ca="1" si="76">CZ119+DL119+DX119</f>
        <v>0</v>
      </c>
      <c r="EK119" s="32">
        <f t="shared" ca="1" si="76"/>
        <v>0</v>
      </c>
      <c r="EL119" s="32">
        <f t="shared" ca="1" si="76"/>
        <v>0</v>
      </c>
      <c r="EM119" s="32">
        <f t="shared" ca="1" si="60"/>
        <v>0</v>
      </c>
      <c r="EN119" s="32">
        <f t="shared" ca="1" si="60"/>
        <v>0</v>
      </c>
      <c r="EO119" s="32">
        <f t="shared" ca="1" si="60"/>
        <v>0</v>
      </c>
      <c r="EP119" s="32">
        <f t="shared" ca="1" si="60"/>
        <v>0</v>
      </c>
      <c r="EQ119" s="32">
        <f t="shared" ca="1" si="60"/>
        <v>0</v>
      </c>
      <c r="ER119" s="32">
        <f t="shared" ca="1" si="60"/>
        <v>0</v>
      </c>
    </row>
    <row r="120" spans="1:148" x14ac:dyDescent="0.25">
      <c r="A120" t="s">
        <v>501</v>
      </c>
      <c r="B120" s="1" t="s">
        <v>52</v>
      </c>
      <c r="C120" t="str">
        <f t="shared" ca="1" si="52"/>
        <v>RL1</v>
      </c>
      <c r="D120" t="str">
        <f t="shared" ca="1" si="53"/>
        <v>Rainbow Lake #1</v>
      </c>
      <c r="E120" s="51">
        <v>32208.511999999999</v>
      </c>
      <c r="F120" s="51">
        <v>30531.136999999999</v>
      </c>
      <c r="G120" s="51">
        <v>32017.3266</v>
      </c>
      <c r="H120" s="51">
        <v>23711.332399999999</v>
      </c>
      <c r="I120" s="51">
        <v>14238.272999999999</v>
      </c>
      <c r="J120" s="51">
        <v>10358.314399999999</v>
      </c>
      <c r="K120" s="51">
        <v>25274.3498</v>
      </c>
      <c r="L120" s="51">
        <v>21450.94</v>
      </c>
      <c r="M120" s="51">
        <v>19459.678</v>
      </c>
      <c r="N120" s="51">
        <v>29260.138599999998</v>
      </c>
      <c r="O120" s="51">
        <v>29357.423200000001</v>
      </c>
      <c r="P120" s="51">
        <v>30105.2248</v>
      </c>
      <c r="Q120" s="32">
        <v>1474715.01</v>
      </c>
      <c r="R120" s="32">
        <v>2947544.5</v>
      </c>
      <c r="S120" s="32">
        <v>1382413.91</v>
      </c>
      <c r="T120" s="32">
        <v>712712.73</v>
      </c>
      <c r="U120" s="32">
        <v>529447.92000000004</v>
      </c>
      <c r="V120" s="32">
        <v>311145.77</v>
      </c>
      <c r="W120" s="32">
        <v>2874414.75</v>
      </c>
      <c r="X120" s="32">
        <v>969829.19</v>
      </c>
      <c r="Y120" s="32">
        <v>411218.09</v>
      </c>
      <c r="Z120" s="32">
        <v>788106.79</v>
      </c>
      <c r="AA120" s="32">
        <v>1110463.27</v>
      </c>
      <c r="AB120" s="32">
        <v>805350.42</v>
      </c>
      <c r="AC120" s="2">
        <v>-4.84</v>
      </c>
      <c r="AD120" s="2">
        <v>-4.84</v>
      </c>
      <c r="AE120" s="2">
        <v>-4.84</v>
      </c>
      <c r="AF120" s="2">
        <v>-4.84</v>
      </c>
      <c r="AG120" s="2">
        <v>-4.84</v>
      </c>
      <c r="AH120" s="2">
        <v>-4.84</v>
      </c>
      <c r="AI120" s="2">
        <v>-4.84</v>
      </c>
      <c r="AJ120" s="2">
        <v>-4.84</v>
      </c>
      <c r="AK120" s="2">
        <v>-4.84</v>
      </c>
      <c r="AL120" s="2">
        <v>-4.84</v>
      </c>
      <c r="AM120" s="2">
        <v>-4.84</v>
      </c>
      <c r="AN120" s="2">
        <v>-4.84</v>
      </c>
      <c r="AO120" s="33">
        <v>-71376.210000000006</v>
      </c>
      <c r="AP120" s="33">
        <v>-142661.15</v>
      </c>
      <c r="AQ120" s="33">
        <v>-66908.83</v>
      </c>
      <c r="AR120" s="33">
        <v>-34495.300000000003</v>
      </c>
      <c r="AS120" s="33">
        <v>-25625.279999999999</v>
      </c>
      <c r="AT120" s="33">
        <v>-15059.46</v>
      </c>
      <c r="AU120" s="33">
        <v>-139121.67000000001</v>
      </c>
      <c r="AV120" s="33">
        <v>-46939.73</v>
      </c>
      <c r="AW120" s="33">
        <v>-19902.96</v>
      </c>
      <c r="AX120" s="33">
        <v>-38144.370000000003</v>
      </c>
      <c r="AY120" s="33">
        <v>-53746.42</v>
      </c>
      <c r="AZ120" s="33">
        <v>-38978.959999999999</v>
      </c>
      <c r="BA120" s="31">
        <f t="shared" si="65"/>
        <v>-1622.19</v>
      </c>
      <c r="BB120" s="31">
        <f t="shared" si="65"/>
        <v>-3242.3</v>
      </c>
      <c r="BC120" s="31">
        <f t="shared" si="65"/>
        <v>-1520.66</v>
      </c>
      <c r="BD120" s="31">
        <f t="shared" si="63"/>
        <v>-1069.07</v>
      </c>
      <c r="BE120" s="31">
        <f t="shared" si="63"/>
        <v>-794.17</v>
      </c>
      <c r="BF120" s="31">
        <f t="shared" si="63"/>
        <v>-466.72</v>
      </c>
      <c r="BG120" s="31">
        <f t="shared" si="63"/>
        <v>4311.62</v>
      </c>
      <c r="BH120" s="31">
        <f t="shared" si="63"/>
        <v>1454.74</v>
      </c>
      <c r="BI120" s="31">
        <f t="shared" si="63"/>
        <v>616.83000000000004</v>
      </c>
      <c r="BJ120" s="31">
        <f t="shared" si="69"/>
        <v>5280.32</v>
      </c>
      <c r="BK120" s="31">
        <f t="shared" si="69"/>
        <v>7440.1</v>
      </c>
      <c r="BL120" s="31">
        <f t="shared" si="69"/>
        <v>5395.85</v>
      </c>
      <c r="BM120" s="6">
        <f t="shared" ca="1" si="68"/>
        <v>-0.12</v>
      </c>
      <c r="BN120" s="6">
        <f t="shared" ca="1" si="68"/>
        <v>-0.12</v>
      </c>
      <c r="BO120" s="6">
        <f t="shared" ca="1" si="68"/>
        <v>-0.12</v>
      </c>
      <c r="BP120" s="6">
        <f t="shared" ca="1" si="68"/>
        <v>-0.12</v>
      </c>
      <c r="BQ120" s="6">
        <f t="shared" ca="1" si="68"/>
        <v>-0.12</v>
      </c>
      <c r="BR120" s="6">
        <f t="shared" ca="1" si="68"/>
        <v>-0.12</v>
      </c>
      <c r="BS120" s="6">
        <f t="shared" ca="1" si="68"/>
        <v>-0.12</v>
      </c>
      <c r="BT120" s="6">
        <f t="shared" ca="1" si="68"/>
        <v>-0.12</v>
      </c>
      <c r="BU120" s="6">
        <f t="shared" ca="1" si="68"/>
        <v>-0.12</v>
      </c>
      <c r="BV120" s="6">
        <f t="shared" ca="1" si="68"/>
        <v>-0.12</v>
      </c>
      <c r="BW120" s="6">
        <f t="shared" ca="1" si="68"/>
        <v>-0.12</v>
      </c>
      <c r="BX120" s="6">
        <f t="shared" ca="1" si="68"/>
        <v>-0.12</v>
      </c>
      <c r="BY120" s="31">
        <f t="shared" ca="1" si="72"/>
        <v>-176965.8</v>
      </c>
      <c r="BZ120" s="31">
        <f t="shared" ca="1" si="72"/>
        <v>-353705.34</v>
      </c>
      <c r="CA120" s="31">
        <f t="shared" ca="1" si="72"/>
        <v>-165889.67000000001</v>
      </c>
      <c r="CB120" s="31">
        <f t="shared" ca="1" si="70"/>
        <v>-85525.53</v>
      </c>
      <c r="CC120" s="31">
        <f t="shared" ca="1" si="70"/>
        <v>-63533.75</v>
      </c>
      <c r="CD120" s="31">
        <f t="shared" ca="1" si="70"/>
        <v>-37337.49</v>
      </c>
      <c r="CE120" s="31">
        <f t="shared" ca="1" si="70"/>
        <v>-344929.77</v>
      </c>
      <c r="CF120" s="31">
        <f t="shared" ca="1" si="70"/>
        <v>-116379.5</v>
      </c>
      <c r="CG120" s="31">
        <f t="shared" ca="1" si="70"/>
        <v>-49346.17</v>
      </c>
      <c r="CH120" s="31">
        <f t="shared" ca="1" si="70"/>
        <v>-94572.81</v>
      </c>
      <c r="CI120" s="31">
        <f t="shared" ca="1" si="70"/>
        <v>-133255.59</v>
      </c>
      <c r="CJ120" s="31">
        <f t="shared" ca="1" si="70"/>
        <v>-96642.05</v>
      </c>
      <c r="CK120" s="32">
        <f t="shared" ca="1" si="66"/>
        <v>1032.3</v>
      </c>
      <c r="CL120" s="32">
        <f t="shared" ca="1" si="66"/>
        <v>2063.2800000000002</v>
      </c>
      <c r="CM120" s="32">
        <f t="shared" ca="1" si="66"/>
        <v>967.69</v>
      </c>
      <c r="CN120" s="32">
        <f t="shared" ca="1" si="64"/>
        <v>498.9</v>
      </c>
      <c r="CO120" s="32">
        <f t="shared" ca="1" si="64"/>
        <v>370.61</v>
      </c>
      <c r="CP120" s="32">
        <f t="shared" ca="1" si="64"/>
        <v>217.8</v>
      </c>
      <c r="CQ120" s="32">
        <f t="shared" ca="1" si="64"/>
        <v>2012.09</v>
      </c>
      <c r="CR120" s="32">
        <f t="shared" ca="1" si="64"/>
        <v>678.88</v>
      </c>
      <c r="CS120" s="32">
        <f t="shared" ca="1" si="64"/>
        <v>287.85000000000002</v>
      </c>
      <c r="CT120" s="32">
        <f t="shared" ca="1" si="71"/>
        <v>551.66999999999996</v>
      </c>
      <c r="CU120" s="32">
        <f t="shared" ca="1" si="71"/>
        <v>777.32</v>
      </c>
      <c r="CV120" s="32">
        <f t="shared" ca="1" si="71"/>
        <v>563.75</v>
      </c>
      <c r="CW120" s="31">
        <f t="shared" ca="1" si="62"/>
        <v>-102935.09999999999</v>
      </c>
      <c r="CX120" s="31">
        <f t="shared" ca="1" si="62"/>
        <v>-205738.61000000002</v>
      </c>
      <c r="CY120" s="31">
        <f t="shared" ca="1" si="62"/>
        <v>-96492.49</v>
      </c>
      <c r="CZ120" s="31">
        <f t="shared" ca="1" si="62"/>
        <v>-49462.26</v>
      </c>
      <c r="DA120" s="31">
        <f t="shared" ca="1" si="62"/>
        <v>-36743.69</v>
      </c>
      <c r="DB120" s="31">
        <f t="shared" ca="1" si="62"/>
        <v>-21593.509999999995</v>
      </c>
      <c r="DC120" s="31">
        <f t="shared" ca="1" si="62"/>
        <v>-208107.62999999998</v>
      </c>
      <c r="DD120" s="31">
        <f t="shared" ca="1" si="62"/>
        <v>-70215.62999999999</v>
      </c>
      <c r="DE120" s="31">
        <f t="shared" ca="1" si="62"/>
        <v>-29772.190000000002</v>
      </c>
      <c r="DF120" s="31">
        <f t="shared" ca="1" si="73"/>
        <v>-61157.09</v>
      </c>
      <c r="DG120" s="31">
        <f t="shared" ca="1" si="73"/>
        <v>-86171.95</v>
      </c>
      <c r="DH120" s="31">
        <f t="shared" ca="1" si="73"/>
        <v>-62495.19</v>
      </c>
      <c r="DI120" s="32">
        <f t="shared" ref="DI120:DK183" ca="1" si="77">ROUND(CW120*5%,2)</f>
        <v>-5146.76</v>
      </c>
      <c r="DJ120" s="32">
        <f t="shared" ca="1" si="77"/>
        <v>-10286.93</v>
      </c>
      <c r="DK120" s="32">
        <f t="shared" ca="1" si="77"/>
        <v>-4824.62</v>
      </c>
      <c r="DL120" s="32">
        <f t="shared" ca="1" si="74"/>
        <v>-2473.11</v>
      </c>
      <c r="DM120" s="32">
        <f t="shared" ca="1" si="74"/>
        <v>-1837.18</v>
      </c>
      <c r="DN120" s="32">
        <f t="shared" ca="1" si="74"/>
        <v>-1079.68</v>
      </c>
      <c r="DO120" s="32">
        <f t="shared" ca="1" si="58"/>
        <v>-10405.379999999999</v>
      </c>
      <c r="DP120" s="32">
        <f t="shared" ca="1" si="58"/>
        <v>-3510.78</v>
      </c>
      <c r="DQ120" s="32">
        <f t="shared" ca="1" si="58"/>
        <v>-1488.61</v>
      </c>
      <c r="DR120" s="32">
        <f t="shared" ca="1" si="58"/>
        <v>-3057.85</v>
      </c>
      <c r="DS120" s="32">
        <f t="shared" ca="1" si="58"/>
        <v>-4308.6000000000004</v>
      </c>
      <c r="DT120" s="32">
        <f t="shared" ca="1" si="58"/>
        <v>-3124.76</v>
      </c>
      <c r="DU120" s="31">
        <f t="shared" ref="DU120:DW183" ca="1" si="78">ROUND(CW120*DU$3,2)</f>
        <v>-19188.599999999999</v>
      </c>
      <c r="DV120" s="31">
        <f t="shared" ca="1" si="78"/>
        <v>-37872.14</v>
      </c>
      <c r="DW120" s="31">
        <f t="shared" ca="1" si="78"/>
        <v>-17558.68</v>
      </c>
      <c r="DX120" s="31">
        <f t="shared" ca="1" si="75"/>
        <v>-8885.09</v>
      </c>
      <c r="DY120" s="31">
        <f t="shared" ca="1" si="75"/>
        <v>-6517.36</v>
      </c>
      <c r="DZ120" s="31">
        <f t="shared" ca="1" si="75"/>
        <v>-3779.68</v>
      </c>
      <c r="EA120" s="31">
        <f t="shared" ca="1" si="59"/>
        <v>-35956.33</v>
      </c>
      <c r="EB120" s="31">
        <f t="shared" ca="1" si="59"/>
        <v>-11967.69</v>
      </c>
      <c r="EC120" s="31">
        <f t="shared" ca="1" si="59"/>
        <v>-5004.8900000000003</v>
      </c>
      <c r="ED120" s="31">
        <f t="shared" ca="1" si="59"/>
        <v>-10142.66</v>
      </c>
      <c r="EE120" s="31">
        <f t="shared" ca="1" si="59"/>
        <v>-14090.01</v>
      </c>
      <c r="EF120" s="31">
        <f t="shared" ca="1" si="59"/>
        <v>-10077.36</v>
      </c>
      <c r="EG120" s="32">
        <f t="shared" ref="EG120:EI183" ca="1" si="79">CW120+DI120+DU120</f>
        <v>-127270.45999999999</v>
      </c>
      <c r="EH120" s="32">
        <f t="shared" ca="1" si="79"/>
        <v>-253897.68</v>
      </c>
      <c r="EI120" s="32">
        <f t="shared" ca="1" si="79"/>
        <v>-118875.79000000001</v>
      </c>
      <c r="EJ120" s="32">
        <f t="shared" ca="1" si="76"/>
        <v>-60820.460000000006</v>
      </c>
      <c r="EK120" s="32">
        <f t="shared" ca="1" si="76"/>
        <v>-45098.23</v>
      </c>
      <c r="EL120" s="32">
        <f t="shared" ca="1" si="76"/>
        <v>-26452.869999999995</v>
      </c>
      <c r="EM120" s="32">
        <f t="shared" ca="1" si="60"/>
        <v>-254469.33999999997</v>
      </c>
      <c r="EN120" s="32">
        <f t="shared" ca="1" si="60"/>
        <v>-85694.099999999991</v>
      </c>
      <c r="EO120" s="32">
        <f t="shared" ca="1" si="60"/>
        <v>-36265.69</v>
      </c>
      <c r="EP120" s="32">
        <f t="shared" ca="1" si="60"/>
        <v>-74357.599999999991</v>
      </c>
      <c r="EQ120" s="32">
        <f t="shared" ca="1" si="60"/>
        <v>-104570.56</v>
      </c>
      <c r="ER120" s="32">
        <f t="shared" ca="1" si="60"/>
        <v>-75697.31</v>
      </c>
    </row>
    <row r="121" spans="1:148" x14ac:dyDescent="0.25">
      <c r="A121" t="s">
        <v>461</v>
      </c>
      <c r="B121" s="1" t="s">
        <v>132</v>
      </c>
      <c r="C121" t="str">
        <f t="shared" ca="1" si="52"/>
        <v>RUN</v>
      </c>
      <c r="D121" t="str">
        <f t="shared" ca="1" si="53"/>
        <v>Rundle Hydro Facility</v>
      </c>
      <c r="E121" s="51">
        <v>8095.1117397999997</v>
      </c>
      <c r="F121" s="51">
        <v>8233.2281552000004</v>
      </c>
      <c r="G121" s="51">
        <v>5840.9837089000002</v>
      </c>
      <c r="H121" s="51">
        <v>5602.9259622</v>
      </c>
      <c r="I121" s="51">
        <v>3587.2314858</v>
      </c>
      <c r="J121" s="51">
        <v>6932.6437646000004</v>
      </c>
      <c r="K121" s="51">
        <v>9324.8158172999993</v>
      </c>
      <c r="L121" s="51">
        <v>6179.6557192</v>
      </c>
      <c r="M121" s="51">
        <v>2809.5491527999998</v>
      </c>
      <c r="N121" s="51">
        <v>3464.4810269</v>
      </c>
      <c r="O121" s="51">
        <v>3238.0703018999998</v>
      </c>
      <c r="P121" s="51">
        <v>7587.8876688</v>
      </c>
      <c r="Q121" s="32">
        <v>410294.6</v>
      </c>
      <c r="R121" s="32">
        <v>910130.11</v>
      </c>
      <c r="S121" s="32">
        <v>275841.15999999997</v>
      </c>
      <c r="T121" s="32">
        <v>197941.48</v>
      </c>
      <c r="U121" s="32">
        <v>206034.04</v>
      </c>
      <c r="V121" s="32">
        <v>320453.95</v>
      </c>
      <c r="W121" s="32">
        <v>1424536.71</v>
      </c>
      <c r="X121" s="32">
        <v>292229.17</v>
      </c>
      <c r="Y121" s="32">
        <v>77393.03</v>
      </c>
      <c r="Z121" s="32">
        <v>105539.64</v>
      </c>
      <c r="AA121" s="32">
        <v>105577.92</v>
      </c>
      <c r="AB121" s="32">
        <v>206988.21</v>
      </c>
      <c r="AC121" s="2">
        <v>0.74</v>
      </c>
      <c r="AD121" s="2">
        <v>0.74</v>
      </c>
      <c r="AE121" s="2">
        <v>0.74</v>
      </c>
      <c r="AF121" s="2">
        <v>0.74</v>
      </c>
      <c r="AG121" s="2">
        <v>0.74</v>
      </c>
      <c r="AH121" s="2">
        <v>0.74</v>
      </c>
      <c r="AI121" s="2">
        <v>0.74</v>
      </c>
      <c r="AJ121" s="2">
        <v>0.74</v>
      </c>
      <c r="AK121" s="2">
        <v>0.74</v>
      </c>
      <c r="AL121" s="2">
        <v>0.74</v>
      </c>
      <c r="AM121" s="2">
        <v>0.74</v>
      </c>
      <c r="AN121" s="2">
        <v>0.74</v>
      </c>
      <c r="AO121" s="33">
        <v>3036.18</v>
      </c>
      <c r="AP121" s="33">
        <v>6734.96</v>
      </c>
      <c r="AQ121" s="33">
        <v>2041.22</v>
      </c>
      <c r="AR121" s="33">
        <v>1464.77</v>
      </c>
      <c r="AS121" s="33">
        <v>1524.65</v>
      </c>
      <c r="AT121" s="33">
        <v>2371.36</v>
      </c>
      <c r="AU121" s="33">
        <v>10541.57</v>
      </c>
      <c r="AV121" s="33">
        <v>2162.5</v>
      </c>
      <c r="AW121" s="33">
        <v>572.71</v>
      </c>
      <c r="AX121" s="33">
        <v>780.99</v>
      </c>
      <c r="AY121" s="33">
        <v>781.28</v>
      </c>
      <c r="AZ121" s="33">
        <v>1531.71</v>
      </c>
      <c r="BA121" s="31">
        <f t="shared" si="65"/>
        <v>-451.32</v>
      </c>
      <c r="BB121" s="31">
        <f t="shared" si="65"/>
        <v>-1001.14</v>
      </c>
      <c r="BC121" s="31">
        <f t="shared" si="65"/>
        <v>-303.43</v>
      </c>
      <c r="BD121" s="31">
        <f t="shared" si="63"/>
        <v>-296.91000000000003</v>
      </c>
      <c r="BE121" s="31">
        <f t="shared" si="63"/>
        <v>-309.05</v>
      </c>
      <c r="BF121" s="31">
        <f t="shared" si="63"/>
        <v>-480.68</v>
      </c>
      <c r="BG121" s="31">
        <f t="shared" si="63"/>
        <v>2136.81</v>
      </c>
      <c r="BH121" s="31">
        <f t="shared" si="63"/>
        <v>438.34</v>
      </c>
      <c r="BI121" s="31">
        <f t="shared" si="63"/>
        <v>116.09</v>
      </c>
      <c r="BJ121" s="31">
        <f t="shared" si="69"/>
        <v>707.12</v>
      </c>
      <c r="BK121" s="31">
        <f t="shared" si="69"/>
        <v>707.37</v>
      </c>
      <c r="BL121" s="31">
        <f t="shared" si="69"/>
        <v>1386.82</v>
      </c>
      <c r="BM121" s="6">
        <f t="shared" ca="1" si="68"/>
        <v>-4.0899999999999999E-2</v>
      </c>
      <c r="BN121" s="6">
        <f t="shared" ca="1" si="68"/>
        <v>-4.0899999999999999E-2</v>
      </c>
      <c r="BO121" s="6">
        <f t="shared" ca="1" si="68"/>
        <v>-4.0899999999999999E-2</v>
      </c>
      <c r="BP121" s="6">
        <f t="shared" ca="1" si="68"/>
        <v>-4.0899999999999999E-2</v>
      </c>
      <c r="BQ121" s="6">
        <f t="shared" ca="1" si="68"/>
        <v>-4.0899999999999999E-2</v>
      </c>
      <c r="BR121" s="6">
        <f t="shared" ca="1" si="68"/>
        <v>-4.0899999999999999E-2</v>
      </c>
      <c r="BS121" s="6">
        <f t="shared" ca="1" si="68"/>
        <v>-4.0899999999999999E-2</v>
      </c>
      <c r="BT121" s="6">
        <f t="shared" ca="1" si="68"/>
        <v>-4.0899999999999999E-2</v>
      </c>
      <c r="BU121" s="6">
        <f t="shared" ca="1" si="68"/>
        <v>-4.0899999999999999E-2</v>
      </c>
      <c r="BV121" s="6">
        <f t="shared" ca="1" si="68"/>
        <v>-4.0899999999999999E-2</v>
      </c>
      <c r="BW121" s="6">
        <f t="shared" ca="1" si="68"/>
        <v>-4.0899999999999999E-2</v>
      </c>
      <c r="BX121" s="6">
        <f t="shared" ca="1" si="68"/>
        <v>-4.0899999999999999E-2</v>
      </c>
      <c r="BY121" s="31">
        <f t="shared" ca="1" si="72"/>
        <v>-16781.05</v>
      </c>
      <c r="BZ121" s="31">
        <f t="shared" ca="1" si="72"/>
        <v>-37224.32</v>
      </c>
      <c r="CA121" s="31">
        <f t="shared" ca="1" si="72"/>
        <v>-11281.9</v>
      </c>
      <c r="CB121" s="31">
        <f t="shared" ca="1" si="70"/>
        <v>-8095.81</v>
      </c>
      <c r="CC121" s="31">
        <f t="shared" ca="1" si="70"/>
        <v>-8426.7900000000009</v>
      </c>
      <c r="CD121" s="31">
        <f t="shared" ca="1" si="70"/>
        <v>-13106.57</v>
      </c>
      <c r="CE121" s="31">
        <f t="shared" ca="1" si="70"/>
        <v>-58263.55</v>
      </c>
      <c r="CF121" s="31">
        <f t="shared" ca="1" si="70"/>
        <v>-11952.17</v>
      </c>
      <c r="CG121" s="31">
        <f t="shared" ca="1" si="70"/>
        <v>-3165.37</v>
      </c>
      <c r="CH121" s="31">
        <f t="shared" ca="1" si="70"/>
        <v>-4316.57</v>
      </c>
      <c r="CI121" s="31">
        <f t="shared" ca="1" si="70"/>
        <v>-4318.1400000000003</v>
      </c>
      <c r="CJ121" s="31">
        <f t="shared" ca="1" si="70"/>
        <v>-8465.82</v>
      </c>
      <c r="CK121" s="32">
        <f t="shared" ca="1" si="66"/>
        <v>287.20999999999998</v>
      </c>
      <c r="CL121" s="32">
        <f t="shared" ca="1" si="66"/>
        <v>637.09</v>
      </c>
      <c r="CM121" s="32">
        <f t="shared" ca="1" si="66"/>
        <v>193.09</v>
      </c>
      <c r="CN121" s="32">
        <f t="shared" ca="1" si="64"/>
        <v>138.56</v>
      </c>
      <c r="CO121" s="32">
        <f t="shared" ca="1" si="64"/>
        <v>144.22</v>
      </c>
      <c r="CP121" s="32">
        <f t="shared" ca="1" si="64"/>
        <v>224.32</v>
      </c>
      <c r="CQ121" s="32">
        <f t="shared" ca="1" si="64"/>
        <v>997.18</v>
      </c>
      <c r="CR121" s="32">
        <f t="shared" ca="1" si="64"/>
        <v>204.56</v>
      </c>
      <c r="CS121" s="32">
        <f t="shared" ca="1" si="64"/>
        <v>54.18</v>
      </c>
      <c r="CT121" s="32">
        <f t="shared" ca="1" si="71"/>
        <v>73.88</v>
      </c>
      <c r="CU121" s="32">
        <f t="shared" ca="1" si="71"/>
        <v>73.900000000000006</v>
      </c>
      <c r="CV121" s="32">
        <f t="shared" ca="1" si="71"/>
        <v>144.88999999999999</v>
      </c>
      <c r="CW121" s="31">
        <f t="shared" ca="1" si="62"/>
        <v>-19078.7</v>
      </c>
      <c r="CX121" s="31">
        <f t="shared" ca="1" si="62"/>
        <v>-42321.05</v>
      </c>
      <c r="CY121" s="31">
        <f t="shared" ca="1" si="62"/>
        <v>-12826.599999999999</v>
      </c>
      <c r="CZ121" s="31">
        <f t="shared" ca="1" si="62"/>
        <v>-9125.11</v>
      </c>
      <c r="DA121" s="31">
        <f t="shared" ca="1" si="62"/>
        <v>-9498.1700000000019</v>
      </c>
      <c r="DB121" s="31">
        <f t="shared" ca="1" si="62"/>
        <v>-14772.93</v>
      </c>
      <c r="DC121" s="31">
        <f t="shared" ca="1" si="62"/>
        <v>-69944.75</v>
      </c>
      <c r="DD121" s="31">
        <f t="shared" ca="1" si="62"/>
        <v>-14348.45</v>
      </c>
      <c r="DE121" s="31">
        <f t="shared" ca="1" si="62"/>
        <v>-3799.9900000000002</v>
      </c>
      <c r="DF121" s="31">
        <f t="shared" ca="1" si="73"/>
        <v>-5730.7999999999993</v>
      </c>
      <c r="DG121" s="31">
        <f t="shared" ca="1" si="73"/>
        <v>-5732.89</v>
      </c>
      <c r="DH121" s="31">
        <f t="shared" ca="1" si="73"/>
        <v>-11239.46</v>
      </c>
      <c r="DI121" s="32">
        <f t="shared" ca="1" si="77"/>
        <v>-953.94</v>
      </c>
      <c r="DJ121" s="32">
        <f t="shared" ca="1" si="77"/>
        <v>-2116.0500000000002</v>
      </c>
      <c r="DK121" s="32">
        <f t="shared" ca="1" si="77"/>
        <v>-641.33000000000004</v>
      </c>
      <c r="DL121" s="32">
        <f t="shared" ca="1" si="74"/>
        <v>-456.26</v>
      </c>
      <c r="DM121" s="32">
        <f t="shared" ca="1" si="74"/>
        <v>-474.91</v>
      </c>
      <c r="DN121" s="32">
        <f t="shared" ca="1" si="74"/>
        <v>-738.65</v>
      </c>
      <c r="DO121" s="32">
        <f t="shared" ca="1" si="58"/>
        <v>-3497.24</v>
      </c>
      <c r="DP121" s="32">
        <f t="shared" ca="1" si="58"/>
        <v>-717.42</v>
      </c>
      <c r="DQ121" s="32">
        <f t="shared" ca="1" si="58"/>
        <v>-190</v>
      </c>
      <c r="DR121" s="32">
        <f t="shared" ca="1" si="58"/>
        <v>-286.54000000000002</v>
      </c>
      <c r="DS121" s="32">
        <f t="shared" ca="1" si="58"/>
        <v>-286.64</v>
      </c>
      <c r="DT121" s="32">
        <f t="shared" ca="1" si="58"/>
        <v>-561.97</v>
      </c>
      <c r="DU121" s="31">
        <f t="shared" ca="1" si="78"/>
        <v>-3556.55</v>
      </c>
      <c r="DV121" s="31">
        <f t="shared" ca="1" si="78"/>
        <v>-7790.41</v>
      </c>
      <c r="DW121" s="31">
        <f t="shared" ca="1" si="78"/>
        <v>-2334.0500000000002</v>
      </c>
      <c r="DX121" s="31">
        <f t="shared" ca="1" si="75"/>
        <v>-1639.18</v>
      </c>
      <c r="DY121" s="31">
        <f t="shared" ca="1" si="75"/>
        <v>-1684.72</v>
      </c>
      <c r="DZ121" s="31">
        <f t="shared" ca="1" si="75"/>
        <v>-2585.8200000000002</v>
      </c>
      <c r="EA121" s="31">
        <f t="shared" ca="1" si="59"/>
        <v>-12084.88</v>
      </c>
      <c r="EB121" s="31">
        <f t="shared" ca="1" si="59"/>
        <v>-2445.58</v>
      </c>
      <c r="EC121" s="31">
        <f t="shared" ca="1" si="59"/>
        <v>-638.79999999999995</v>
      </c>
      <c r="ED121" s="31">
        <f t="shared" ca="1" si="59"/>
        <v>-950.43</v>
      </c>
      <c r="EE121" s="31">
        <f t="shared" ca="1" si="59"/>
        <v>-937.39</v>
      </c>
      <c r="EF121" s="31">
        <f t="shared" ca="1" si="59"/>
        <v>-1812.36</v>
      </c>
      <c r="EG121" s="32">
        <f t="shared" ca="1" si="79"/>
        <v>-23589.19</v>
      </c>
      <c r="EH121" s="32">
        <f t="shared" ca="1" si="79"/>
        <v>-52227.510000000009</v>
      </c>
      <c r="EI121" s="32">
        <f t="shared" ca="1" si="79"/>
        <v>-15801.98</v>
      </c>
      <c r="EJ121" s="32">
        <f t="shared" ca="1" si="76"/>
        <v>-11220.550000000001</v>
      </c>
      <c r="EK121" s="32">
        <f t="shared" ca="1" si="76"/>
        <v>-11657.800000000001</v>
      </c>
      <c r="EL121" s="32">
        <f t="shared" ca="1" si="76"/>
        <v>-18097.400000000001</v>
      </c>
      <c r="EM121" s="32">
        <f t="shared" ca="1" si="60"/>
        <v>-85526.87000000001</v>
      </c>
      <c r="EN121" s="32">
        <f t="shared" ca="1" si="60"/>
        <v>-17511.45</v>
      </c>
      <c r="EO121" s="32">
        <f t="shared" ca="1" si="60"/>
        <v>-4628.79</v>
      </c>
      <c r="EP121" s="32">
        <f t="shared" ca="1" si="60"/>
        <v>-6967.7699999999995</v>
      </c>
      <c r="EQ121" s="32">
        <f t="shared" ca="1" si="60"/>
        <v>-6956.920000000001</v>
      </c>
      <c r="ER121" s="32">
        <f t="shared" ca="1" si="60"/>
        <v>-13613.789999999999</v>
      </c>
    </row>
    <row r="122" spans="1:148" x14ac:dyDescent="0.25">
      <c r="A122" t="s">
        <v>467</v>
      </c>
      <c r="B122" s="1" t="s">
        <v>86</v>
      </c>
      <c r="C122" t="str">
        <f t="shared" ca="1" si="52"/>
        <v>RYMD</v>
      </c>
      <c r="D122" t="str">
        <f t="shared" ca="1" si="53"/>
        <v>Raymond Reservoir Hydro Facility</v>
      </c>
      <c r="H122" s="51">
        <v>0</v>
      </c>
      <c r="I122" s="51">
        <v>5877.8528999999999</v>
      </c>
      <c r="J122" s="51">
        <v>7940.4186</v>
      </c>
      <c r="K122" s="51">
        <v>9491.056971</v>
      </c>
      <c r="L122" s="51">
        <v>11350.782166999999</v>
      </c>
      <c r="M122" s="51">
        <v>9694.2508290000005</v>
      </c>
      <c r="N122" s="51">
        <v>1346.8769</v>
      </c>
      <c r="O122" s="51">
        <v>0</v>
      </c>
      <c r="P122" s="51">
        <v>0</v>
      </c>
      <c r="Q122" s="32"/>
      <c r="R122" s="32"/>
      <c r="S122" s="32"/>
      <c r="T122" s="32">
        <v>0</v>
      </c>
      <c r="U122" s="32">
        <v>308546.5</v>
      </c>
      <c r="V122" s="32">
        <v>346936.26</v>
      </c>
      <c r="W122" s="32">
        <v>1241556.1000000001</v>
      </c>
      <c r="X122" s="32">
        <v>510012.56</v>
      </c>
      <c r="Y122" s="32">
        <v>219355.71</v>
      </c>
      <c r="Z122" s="32">
        <v>39716.959999999999</v>
      </c>
      <c r="AA122" s="32">
        <v>0</v>
      </c>
      <c r="AB122" s="32">
        <v>0</v>
      </c>
      <c r="AF122" s="2">
        <v>4.03</v>
      </c>
      <c r="AG122" s="2">
        <v>4.03</v>
      </c>
      <c r="AH122" s="2">
        <v>4.03</v>
      </c>
      <c r="AI122" s="2">
        <v>4.03</v>
      </c>
      <c r="AJ122" s="2">
        <v>4.03</v>
      </c>
      <c r="AK122" s="2">
        <v>4.03</v>
      </c>
      <c r="AL122" s="2">
        <v>4.03</v>
      </c>
      <c r="AM122" s="2">
        <v>4.03</v>
      </c>
      <c r="AN122" s="2">
        <v>4.03</v>
      </c>
      <c r="AO122" s="33"/>
      <c r="AP122" s="33"/>
      <c r="AQ122" s="33"/>
      <c r="AR122" s="33">
        <v>0</v>
      </c>
      <c r="AS122" s="33">
        <v>12434.42</v>
      </c>
      <c r="AT122" s="33">
        <v>13981.53</v>
      </c>
      <c r="AU122" s="33">
        <v>50034.71</v>
      </c>
      <c r="AV122" s="33">
        <v>20553.509999999998</v>
      </c>
      <c r="AW122" s="33">
        <v>8840.0400000000009</v>
      </c>
      <c r="AX122" s="33">
        <v>1600.59</v>
      </c>
      <c r="AY122" s="33">
        <v>0</v>
      </c>
      <c r="AZ122" s="33">
        <v>0</v>
      </c>
      <c r="BA122" s="31">
        <f t="shared" si="65"/>
        <v>0</v>
      </c>
      <c r="BB122" s="31">
        <f t="shared" si="65"/>
        <v>0</v>
      </c>
      <c r="BC122" s="31">
        <f t="shared" si="65"/>
        <v>0</v>
      </c>
      <c r="BD122" s="31">
        <f t="shared" si="63"/>
        <v>0</v>
      </c>
      <c r="BE122" s="31">
        <f t="shared" si="63"/>
        <v>-462.82</v>
      </c>
      <c r="BF122" s="31">
        <f t="shared" si="63"/>
        <v>-520.4</v>
      </c>
      <c r="BG122" s="31">
        <f t="shared" si="63"/>
        <v>1862.33</v>
      </c>
      <c r="BH122" s="31">
        <f t="shared" si="63"/>
        <v>765.02</v>
      </c>
      <c r="BI122" s="31">
        <f t="shared" si="63"/>
        <v>329.03</v>
      </c>
      <c r="BJ122" s="31">
        <f t="shared" si="69"/>
        <v>266.10000000000002</v>
      </c>
      <c r="BK122" s="31">
        <f t="shared" si="69"/>
        <v>0</v>
      </c>
      <c r="BL122" s="31">
        <f t="shared" si="69"/>
        <v>0</v>
      </c>
      <c r="BM122" s="6">
        <f t="shared" ca="1" si="68"/>
        <v>0</v>
      </c>
      <c r="BN122" s="6">
        <f t="shared" ca="1" si="68"/>
        <v>0</v>
      </c>
      <c r="BO122" s="6">
        <f t="shared" ca="1" si="68"/>
        <v>0</v>
      </c>
      <c r="BP122" s="6">
        <f t="shared" ca="1" si="68"/>
        <v>0</v>
      </c>
      <c r="BQ122" s="6">
        <f t="shared" ca="1" si="68"/>
        <v>0</v>
      </c>
      <c r="BR122" s="6">
        <f t="shared" ca="1" si="68"/>
        <v>0</v>
      </c>
      <c r="BS122" s="6">
        <f t="shared" ca="1" si="68"/>
        <v>0</v>
      </c>
      <c r="BT122" s="6">
        <f t="shared" ca="1" si="68"/>
        <v>0</v>
      </c>
      <c r="BU122" s="6">
        <f t="shared" ca="1" si="68"/>
        <v>0</v>
      </c>
      <c r="BV122" s="6">
        <f t="shared" ca="1" si="68"/>
        <v>0</v>
      </c>
      <c r="BW122" s="6">
        <f t="shared" ca="1" si="68"/>
        <v>0</v>
      </c>
      <c r="BX122" s="6">
        <f t="shared" ca="1" si="68"/>
        <v>0</v>
      </c>
      <c r="BY122" s="31">
        <f t="shared" ca="1" si="72"/>
        <v>0</v>
      </c>
      <c r="BZ122" s="31">
        <f t="shared" ca="1" si="72"/>
        <v>0</v>
      </c>
      <c r="CA122" s="31">
        <f t="shared" ca="1" si="72"/>
        <v>0</v>
      </c>
      <c r="CB122" s="31">
        <f t="shared" ca="1" si="70"/>
        <v>0</v>
      </c>
      <c r="CC122" s="31">
        <f t="shared" ca="1" si="70"/>
        <v>0</v>
      </c>
      <c r="CD122" s="31">
        <f t="shared" ca="1" si="70"/>
        <v>0</v>
      </c>
      <c r="CE122" s="31">
        <f t="shared" ca="1" si="70"/>
        <v>0</v>
      </c>
      <c r="CF122" s="31">
        <f t="shared" ca="1" si="70"/>
        <v>0</v>
      </c>
      <c r="CG122" s="31">
        <f t="shared" ca="1" si="70"/>
        <v>0</v>
      </c>
      <c r="CH122" s="31">
        <f t="shared" ca="1" si="70"/>
        <v>0</v>
      </c>
      <c r="CI122" s="31">
        <f t="shared" ca="1" si="70"/>
        <v>0</v>
      </c>
      <c r="CJ122" s="31">
        <f t="shared" ca="1" si="70"/>
        <v>0</v>
      </c>
      <c r="CK122" s="32">
        <f t="shared" ca="1" si="66"/>
        <v>0</v>
      </c>
      <c r="CL122" s="32">
        <f t="shared" ca="1" si="66"/>
        <v>0</v>
      </c>
      <c r="CM122" s="32">
        <f t="shared" ca="1" si="66"/>
        <v>0</v>
      </c>
      <c r="CN122" s="32">
        <f t="shared" ca="1" si="64"/>
        <v>0</v>
      </c>
      <c r="CO122" s="32">
        <f t="shared" ca="1" si="64"/>
        <v>215.98</v>
      </c>
      <c r="CP122" s="32">
        <f t="shared" ca="1" si="64"/>
        <v>242.86</v>
      </c>
      <c r="CQ122" s="32">
        <f t="shared" ca="1" si="64"/>
        <v>869.09</v>
      </c>
      <c r="CR122" s="32">
        <f t="shared" ca="1" si="64"/>
        <v>357.01</v>
      </c>
      <c r="CS122" s="32">
        <f t="shared" ca="1" si="64"/>
        <v>153.55000000000001</v>
      </c>
      <c r="CT122" s="32">
        <f t="shared" ca="1" si="71"/>
        <v>27.8</v>
      </c>
      <c r="CU122" s="32">
        <f t="shared" ca="1" si="71"/>
        <v>0</v>
      </c>
      <c r="CV122" s="32">
        <f t="shared" ca="1" si="71"/>
        <v>0</v>
      </c>
      <c r="CW122" s="31">
        <f t="shared" ca="1" si="62"/>
        <v>0</v>
      </c>
      <c r="CX122" s="31">
        <f t="shared" ca="1" si="62"/>
        <v>0</v>
      </c>
      <c r="CY122" s="31">
        <f t="shared" ca="1" si="62"/>
        <v>0</v>
      </c>
      <c r="CZ122" s="31">
        <f t="shared" ca="1" si="62"/>
        <v>0</v>
      </c>
      <c r="DA122" s="31">
        <f t="shared" ca="1" si="62"/>
        <v>-11755.62</v>
      </c>
      <c r="DB122" s="31">
        <f t="shared" ca="1" si="62"/>
        <v>-13218.27</v>
      </c>
      <c r="DC122" s="31">
        <f t="shared" ca="1" si="62"/>
        <v>-51027.950000000004</v>
      </c>
      <c r="DD122" s="31">
        <f t="shared" ca="1" si="62"/>
        <v>-20961.52</v>
      </c>
      <c r="DE122" s="31">
        <f t="shared" ca="1" si="62"/>
        <v>-9015.5200000000023</v>
      </c>
      <c r="DF122" s="31">
        <f t="shared" ca="1" si="73"/>
        <v>-1838.8899999999999</v>
      </c>
      <c r="DG122" s="31">
        <f t="shared" ca="1" si="73"/>
        <v>0</v>
      </c>
      <c r="DH122" s="31">
        <f t="shared" ca="1" si="73"/>
        <v>0</v>
      </c>
      <c r="DI122" s="32">
        <f t="shared" ca="1" si="77"/>
        <v>0</v>
      </c>
      <c r="DJ122" s="32">
        <f t="shared" ca="1" si="77"/>
        <v>0</v>
      </c>
      <c r="DK122" s="32">
        <f t="shared" ca="1" si="77"/>
        <v>0</v>
      </c>
      <c r="DL122" s="32">
        <f t="shared" ca="1" si="74"/>
        <v>0</v>
      </c>
      <c r="DM122" s="32">
        <f t="shared" ca="1" si="74"/>
        <v>-587.78</v>
      </c>
      <c r="DN122" s="32">
        <f t="shared" ca="1" si="74"/>
        <v>-660.91</v>
      </c>
      <c r="DO122" s="32">
        <f t="shared" ca="1" si="58"/>
        <v>-2551.4</v>
      </c>
      <c r="DP122" s="32">
        <f t="shared" ca="1" si="58"/>
        <v>-1048.08</v>
      </c>
      <c r="DQ122" s="32">
        <f t="shared" ca="1" si="58"/>
        <v>-450.78</v>
      </c>
      <c r="DR122" s="32">
        <f t="shared" ca="1" si="58"/>
        <v>-91.94</v>
      </c>
      <c r="DS122" s="32">
        <f t="shared" ca="1" si="58"/>
        <v>0</v>
      </c>
      <c r="DT122" s="32">
        <f t="shared" ca="1" si="58"/>
        <v>0</v>
      </c>
      <c r="DU122" s="31">
        <f t="shared" ca="1" si="78"/>
        <v>0</v>
      </c>
      <c r="DV122" s="31">
        <f t="shared" ca="1" si="78"/>
        <v>0</v>
      </c>
      <c r="DW122" s="31">
        <f t="shared" ca="1" si="78"/>
        <v>0</v>
      </c>
      <c r="DX122" s="31">
        <f t="shared" ca="1" si="75"/>
        <v>0</v>
      </c>
      <c r="DY122" s="31">
        <f t="shared" ca="1" si="75"/>
        <v>-2085.13</v>
      </c>
      <c r="DZ122" s="31">
        <f t="shared" ca="1" si="75"/>
        <v>-2313.6999999999998</v>
      </c>
      <c r="EA122" s="31">
        <f t="shared" ca="1" si="59"/>
        <v>-8816.48</v>
      </c>
      <c r="EB122" s="31">
        <f t="shared" ca="1" si="59"/>
        <v>-3572.72</v>
      </c>
      <c r="EC122" s="31">
        <f t="shared" ca="1" si="59"/>
        <v>-1515.57</v>
      </c>
      <c r="ED122" s="31">
        <f t="shared" ca="1" si="59"/>
        <v>-304.97000000000003</v>
      </c>
      <c r="EE122" s="31">
        <f t="shared" ca="1" si="59"/>
        <v>0</v>
      </c>
      <c r="EF122" s="31">
        <f t="shared" ca="1" si="59"/>
        <v>0</v>
      </c>
      <c r="EG122" s="32">
        <f t="shared" ca="1" si="79"/>
        <v>0</v>
      </c>
      <c r="EH122" s="32">
        <f t="shared" ca="1" si="79"/>
        <v>0</v>
      </c>
      <c r="EI122" s="32">
        <f t="shared" ca="1" si="79"/>
        <v>0</v>
      </c>
      <c r="EJ122" s="32">
        <f t="shared" ca="1" si="76"/>
        <v>0</v>
      </c>
      <c r="EK122" s="32">
        <f t="shared" ca="1" si="76"/>
        <v>-14428.530000000002</v>
      </c>
      <c r="EL122" s="32">
        <f t="shared" ca="1" si="76"/>
        <v>-16192.880000000001</v>
      </c>
      <c r="EM122" s="32">
        <f t="shared" ca="1" si="60"/>
        <v>-62395.83</v>
      </c>
      <c r="EN122" s="32">
        <f t="shared" ca="1" si="60"/>
        <v>-25582.32</v>
      </c>
      <c r="EO122" s="32">
        <f t="shared" ca="1" si="60"/>
        <v>-10981.870000000003</v>
      </c>
      <c r="EP122" s="32">
        <f t="shared" ca="1" si="60"/>
        <v>-2235.8000000000002</v>
      </c>
      <c r="EQ122" s="32">
        <f t="shared" ca="1" si="60"/>
        <v>0</v>
      </c>
      <c r="ER122" s="32">
        <f t="shared" ca="1" si="60"/>
        <v>0</v>
      </c>
    </row>
    <row r="123" spans="1:148" x14ac:dyDescent="0.25">
      <c r="A123" t="s">
        <v>505</v>
      </c>
      <c r="B123" s="1" t="s">
        <v>112</v>
      </c>
      <c r="C123" t="str">
        <f t="shared" ca="1" si="52"/>
        <v>SCL1</v>
      </c>
      <c r="D123" t="str">
        <f t="shared" ca="1" si="53"/>
        <v>Syncrude Industrial System</v>
      </c>
      <c r="E123" s="51">
        <v>16538.848000000002</v>
      </c>
      <c r="F123" s="51">
        <v>19284.202000000001</v>
      </c>
      <c r="G123" s="51">
        <v>41391.627999999997</v>
      </c>
      <c r="H123" s="51">
        <v>22367.252</v>
      </c>
      <c r="I123" s="51">
        <v>30943.46</v>
      </c>
      <c r="J123" s="51">
        <v>31837.168000000001</v>
      </c>
      <c r="K123" s="51">
        <v>28328.708600000002</v>
      </c>
      <c r="L123" s="51">
        <v>16552.467000000001</v>
      </c>
      <c r="M123" s="51">
        <v>14510.068600000001</v>
      </c>
      <c r="N123" s="51">
        <v>11500.728499999999</v>
      </c>
      <c r="O123" s="51">
        <v>6875.4345000000003</v>
      </c>
      <c r="P123" s="51">
        <v>11105.747300000001</v>
      </c>
      <c r="Q123" s="32">
        <v>903409.72</v>
      </c>
      <c r="R123" s="32">
        <v>1661953.98</v>
      </c>
      <c r="S123" s="32">
        <v>1863610.19</v>
      </c>
      <c r="T123" s="32">
        <v>658492.32999999996</v>
      </c>
      <c r="U123" s="32">
        <v>1326098.68</v>
      </c>
      <c r="V123" s="32">
        <v>1591461.12</v>
      </c>
      <c r="W123" s="32">
        <v>2727710.26</v>
      </c>
      <c r="X123" s="32">
        <v>700777.96</v>
      </c>
      <c r="Y123" s="32">
        <v>319090.38</v>
      </c>
      <c r="Z123" s="32">
        <v>324367.84000000003</v>
      </c>
      <c r="AA123" s="32">
        <v>366860.73</v>
      </c>
      <c r="AB123" s="32">
        <v>285758.98</v>
      </c>
      <c r="AC123" s="2">
        <v>3.33</v>
      </c>
      <c r="AD123" s="2">
        <v>3.33</v>
      </c>
      <c r="AE123" s="2">
        <v>3.33</v>
      </c>
      <c r="AF123" s="2">
        <v>3.33</v>
      </c>
      <c r="AG123" s="2">
        <v>3.33</v>
      </c>
      <c r="AH123" s="2">
        <v>2.65</v>
      </c>
      <c r="AI123" s="2">
        <v>2.65</v>
      </c>
      <c r="AJ123" s="2">
        <v>2.65</v>
      </c>
      <c r="AK123" s="2">
        <v>2.65</v>
      </c>
      <c r="AL123" s="2">
        <v>2.65</v>
      </c>
      <c r="AM123" s="2">
        <v>2.65</v>
      </c>
      <c r="AN123" s="2">
        <v>2.65</v>
      </c>
      <c r="AO123" s="33">
        <v>30083.54</v>
      </c>
      <c r="AP123" s="33">
        <v>55343.07</v>
      </c>
      <c r="AQ123" s="33">
        <v>62058.22</v>
      </c>
      <c r="AR123" s="33">
        <v>21927.79</v>
      </c>
      <c r="AS123" s="33">
        <v>44159.09</v>
      </c>
      <c r="AT123" s="33">
        <v>42173.72</v>
      </c>
      <c r="AU123" s="33">
        <v>72284.320000000007</v>
      </c>
      <c r="AV123" s="33">
        <v>18570.62</v>
      </c>
      <c r="AW123" s="33">
        <v>8455.9</v>
      </c>
      <c r="AX123" s="33">
        <v>8595.75</v>
      </c>
      <c r="AY123" s="33">
        <v>9721.81</v>
      </c>
      <c r="AZ123" s="33">
        <v>7572.61</v>
      </c>
      <c r="BA123" s="31">
        <f t="shared" si="65"/>
        <v>-993.75</v>
      </c>
      <c r="BB123" s="31">
        <f t="shared" si="65"/>
        <v>-1828.15</v>
      </c>
      <c r="BC123" s="31">
        <f t="shared" si="65"/>
        <v>-2049.9699999999998</v>
      </c>
      <c r="BD123" s="31">
        <f t="shared" si="63"/>
        <v>-987.74</v>
      </c>
      <c r="BE123" s="31">
        <f t="shared" si="63"/>
        <v>-1989.15</v>
      </c>
      <c r="BF123" s="31">
        <f t="shared" si="63"/>
        <v>-2387.19</v>
      </c>
      <c r="BG123" s="31">
        <f t="shared" si="63"/>
        <v>4091.57</v>
      </c>
      <c r="BH123" s="31">
        <f t="shared" si="63"/>
        <v>1051.17</v>
      </c>
      <c r="BI123" s="31">
        <f t="shared" si="63"/>
        <v>478.64</v>
      </c>
      <c r="BJ123" s="31">
        <f t="shared" si="69"/>
        <v>2173.2600000000002</v>
      </c>
      <c r="BK123" s="31">
        <f t="shared" si="69"/>
        <v>2457.9699999999998</v>
      </c>
      <c r="BL123" s="31">
        <f t="shared" si="69"/>
        <v>1914.59</v>
      </c>
      <c r="BM123" s="6">
        <f t="shared" ca="1" si="68"/>
        <v>8.8300000000000003E-2</v>
      </c>
      <c r="BN123" s="6">
        <f t="shared" ca="1" si="68"/>
        <v>8.8300000000000003E-2</v>
      </c>
      <c r="BO123" s="6">
        <f t="shared" ca="1" si="68"/>
        <v>8.8300000000000003E-2</v>
      </c>
      <c r="BP123" s="6">
        <f t="shared" ca="1" si="68"/>
        <v>8.8300000000000003E-2</v>
      </c>
      <c r="BQ123" s="6">
        <f t="shared" ca="1" si="68"/>
        <v>8.8300000000000003E-2</v>
      </c>
      <c r="BR123" s="6">
        <f t="shared" ca="1" si="68"/>
        <v>8.8300000000000003E-2</v>
      </c>
      <c r="BS123" s="6">
        <f t="shared" ca="1" si="68"/>
        <v>8.8300000000000003E-2</v>
      </c>
      <c r="BT123" s="6">
        <f t="shared" ca="1" si="68"/>
        <v>8.8300000000000003E-2</v>
      </c>
      <c r="BU123" s="6">
        <f t="shared" ca="1" si="68"/>
        <v>8.8300000000000003E-2</v>
      </c>
      <c r="BV123" s="6">
        <f t="shared" ca="1" si="68"/>
        <v>8.8300000000000003E-2</v>
      </c>
      <c r="BW123" s="6">
        <f t="shared" ca="1" si="68"/>
        <v>8.8300000000000003E-2</v>
      </c>
      <c r="BX123" s="6">
        <f t="shared" ca="1" si="68"/>
        <v>8.8300000000000003E-2</v>
      </c>
      <c r="BY123" s="31">
        <f t="shared" ca="1" si="72"/>
        <v>79771.08</v>
      </c>
      <c r="BZ123" s="31">
        <f t="shared" ca="1" si="72"/>
        <v>146750.54</v>
      </c>
      <c r="CA123" s="31">
        <f t="shared" ca="1" si="72"/>
        <v>164556.78</v>
      </c>
      <c r="CB123" s="31">
        <f t="shared" ca="1" si="70"/>
        <v>58144.87</v>
      </c>
      <c r="CC123" s="31">
        <f t="shared" ca="1" si="70"/>
        <v>117094.51</v>
      </c>
      <c r="CD123" s="31">
        <f t="shared" ca="1" si="70"/>
        <v>140526.01999999999</v>
      </c>
      <c r="CE123" s="31">
        <f t="shared" ca="1" si="70"/>
        <v>240856.82</v>
      </c>
      <c r="CF123" s="31">
        <f t="shared" ca="1" si="70"/>
        <v>61878.69</v>
      </c>
      <c r="CG123" s="31">
        <f t="shared" ca="1" si="70"/>
        <v>28175.68</v>
      </c>
      <c r="CH123" s="31">
        <f t="shared" ca="1" si="70"/>
        <v>28641.68</v>
      </c>
      <c r="CI123" s="31">
        <f t="shared" ca="1" si="70"/>
        <v>32393.8</v>
      </c>
      <c r="CJ123" s="31">
        <f t="shared" ca="1" si="70"/>
        <v>25232.52</v>
      </c>
      <c r="CK123" s="32">
        <f t="shared" ca="1" si="66"/>
        <v>632.39</v>
      </c>
      <c r="CL123" s="32">
        <f t="shared" ca="1" si="66"/>
        <v>1163.3699999999999</v>
      </c>
      <c r="CM123" s="32">
        <f t="shared" ca="1" si="66"/>
        <v>1304.53</v>
      </c>
      <c r="CN123" s="32">
        <f t="shared" ca="1" si="64"/>
        <v>460.94</v>
      </c>
      <c r="CO123" s="32">
        <f t="shared" ca="1" si="64"/>
        <v>928.27</v>
      </c>
      <c r="CP123" s="32">
        <f t="shared" ca="1" si="64"/>
        <v>1114.02</v>
      </c>
      <c r="CQ123" s="32">
        <f t="shared" ca="1" si="64"/>
        <v>1909.4</v>
      </c>
      <c r="CR123" s="32">
        <f t="shared" ca="1" si="64"/>
        <v>490.54</v>
      </c>
      <c r="CS123" s="32">
        <f t="shared" ca="1" si="64"/>
        <v>223.36</v>
      </c>
      <c r="CT123" s="32">
        <f t="shared" ca="1" si="71"/>
        <v>227.06</v>
      </c>
      <c r="CU123" s="32">
        <f t="shared" ca="1" si="71"/>
        <v>256.8</v>
      </c>
      <c r="CV123" s="32">
        <f t="shared" ca="1" si="71"/>
        <v>200.03</v>
      </c>
      <c r="CW123" s="31">
        <f t="shared" ca="1" si="62"/>
        <v>51313.68</v>
      </c>
      <c r="CX123" s="31">
        <f t="shared" ca="1" si="62"/>
        <v>94398.989999999991</v>
      </c>
      <c r="CY123" s="31">
        <f t="shared" ca="1" si="62"/>
        <v>105853.06</v>
      </c>
      <c r="CZ123" s="31">
        <f t="shared" ca="1" si="62"/>
        <v>37665.760000000002</v>
      </c>
      <c r="DA123" s="31">
        <f t="shared" ca="1" si="62"/>
        <v>75852.84</v>
      </c>
      <c r="DB123" s="31">
        <f t="shared" ca="1" si="62"/>
        <v>101853.50999999998</v>
      </c>
      <c r="DC123" s="31">
        <f t="shared" ca="1" si="62"/>
        <v>166390.32999999999</v>
      </c>
      <c r="DD123" s="31">
        <f t="shared" ca="1" si="62"/>
        <v>42747.44</v>
      </c>
      <c r="DE123" s="31">
        <f t="shared" ca="1" si="62"/>
        <v>19464.5</v>
      </c>
      <c r="DF123" s="31">
        <f t="shared" ca="1" si="73"/>
        <v>18099.730000000003</v>
      </c>
      <c r="DG123" s="31">
        <f t="shared" ca="1" si="73"/>
        <v>20470.82</v>
      </c>
      <c r="DH123" s="31">
        <f t="shared" ca="1" si="73"/>
        <v>15945.349999999999</v>
      </c>
      <c r="DI123" s="32">
        <f t="shared" ca="1" si="77"/>
        <v>2565.6799999999998</v>
      </c>
      <c r="DJ123" s="32">
        <f t="shared" ca="1" si="77"/>
        <v>4719.95</v>
      </c>
      <c r="DK123" s="32">
        <f t="shared" ca="1" si="77"/>
        <v>5292.65</v>
      </c>
      <c r="DL123" s="32">
        <f t="shared" ca="1" si="74"/>
        <v>1883.29</v>
      </c>
      <c r="DM123" s="32">
        <f t="shared" ca="1" si="74"/>
        <v>3792.64</v>
      </c>
      <c r="DN123" s="32">
        <f t="shared" ca="1" si="74"/>
        <v>5092.68</v>
      </c>
      <c r="DO123" s="32">
        <f t="shared" ca="1" si="58"/>
        <v>8319.52</v>
      </c>
      <c r="DP123" s="32">
        <f t="shared" ca="1" si="58"/>
        <v>2137.37</v>
      </c>
      <c r="DQ123" s="32">
        <f t="shared" ca="1" si="58"/>
        <v>973.23</v>
      </c>
      <c r="DR123" s="32">
        <f t="shared" ca="1" si="58"/>
        <v>904.99</v>
      </c>
      <c r="DS123" s="32">
        <f t="shared" ca="1" si="58"/>
        <v>1023.54</v>
      </c>
      <c r="DT123" s="32">
        <f t="shared" ca="1" si="58"/>
        <v>797.27</v>
      </c>
      <c r="DU123" s="31">
        <f t="shared" ca="1" si="78"/>
        <v>9565.6200000000008</v>
      </c>
      <c r="DV123" s="31">
        <f t="shared" ca="1" si="78"/>
        <v>17376.87</v>
      </c>
      <c r="DW123" s="31">
        <f t="shared" ca="1" si="78"/>
        <v>19262.009999999998</v>
      </c>
      <c r="DX123" s="31">
        <f t="shared" ca="1" si="75"/>
        <v>6766.04</v>
      </c>
      <c r="DY123" s="31">
        <f t="shared" ca="1" si="75"/>
        <v>13454.28</v>
      </c>
      <c r="DZ123" s="31">
        <f t="shared" ca="1" si="75"/>
        <v>17828.22</v>
      </c>
      <c r="EA123" s="31">
        <f t="shared" ca="1" si="59"/>
        <v>28748.52</v>
      </c>
      <c r="EB123" s="31">
        <f t="shared" ca="1" si="59"/>
        <v>7285.96</v>
      </c>
      <c r="EC123" s="31">
        <f t="shared" ca="1" si="59"/>
        <v>3272.11</v>
      </c>
      <c r="ED123" s="31">
        <f t="shared" ca="1" si="59"/>
        <v>3001.77</v>
      </c>
      <c r="EE123" s="31">
        <f t="shared" ca="1" si="59"/>
        <v>3347.19</v>
      </c>
      <c r="EF123" s="31">
        <f t="shared" ca="1" si="59"/>
        <v>2571.19</v>
      </c>
      <c r="EG123" s="32">
        <f t="shared" ca="1" si="79"/>
        <v>63444.98</v>
      </c>
      <c r="EH123" s="32">
        <f t="shared" ca="1" si="79"/>
        <v>116495.80999999998</v>
      </c>
      <c r="EI123" s="32">
        <f t="shared" ca="1" si="79"/>
        <v>130407.71999999999</v>
      </c>
      <c r="EJ123" s="32">
        <f t="shared" ca="1" si="76"/>
        <v>46315.090000000004</v>
      </c>
      <c r="EK123" s="32">
        <f t="shared" ca="1" si="76"/>
        <v>93099.76</v>
      </c>
      <c r="EL123" s="32">
        <f t="shared" ca="1" si="76"/>
        <v>124774.40999999997</v>
      </c>
      <c r="EM123" s="32">
        <f t="shared" ca="1" si="60"/>
        <v>203458.36999999997</v>
      </c>
      <c r="EN123" s="32">
        <f t="shared" ca="1" si="60"/>
        <v>52170.770000000004</v>
      </c>
      <c r="EO123" s="32">
        <f t="shared" ca="1" si="60"/>
        <v>23709.84</v>
      </c>
      <c r="EP123" s="32">
        <f t="shared" ca="1" si="60"/>
        <v>22006.490000000005</v>
      </c>
      <c r="EQ123" s="32">
        <f t="shared" ca="1" si="60"/>
        <v>24841.55</v>
      </c>
      <c r="ER123" s="32">
        <f t="shared" ca="1" si="60"/>
        <v>19313.809999999998</v>
      </c>
    </row>
    <row r="124" spans="1:148" x14ac:dyDescent="0.25">
      <c r="A124" t="s">
        <v>506</v>
      </c>
      <c r="B124" s="1" t="s">
        <v>113</v>
      </c>
      <c r="C124" t="str">
        <f t="shared" ca="1" si="52"/>
        <v>SCR1</v>
      </c>
      <c r="D124" t="str">
        <f t="shared" ca="1" si="53"/>
        <v>Suncor Industrial System</v>
      </c>
      <c r="E124" s="51">
        <v>270657.44939999998</v>
      </c>
      <c r="F124" s="51">
        <v>270192.43400000001</v>
      </c>
      <c r="G124" s="51">
        <v>341509.3138</v>
      </c>
      <c r="H124" s="51">
        <v>282534.49680000002</v>
      </c>
      <c r="I124" s="51">
        <v>254639.67879999999</v>
      </c>
      <c r="J124" s="51">
        <v>249512.54060000001</v>
      </c>
      <c r="K124" s="51">
        <v>247075.77840000001</v>
      </c>
      <c r="L124" s="51">
        <v>158373.7372</v>
      </c>
      <c r="M124" s="51">
        <v>199875.65299999999</v>
      </c>
      <c r="N124" s="51">
        <v>301660.114</v>
      </c>
      <c r="O124" s="51">
        <v>213630.4865</v>
      </c>
      <c r="P124" s="51">
        <v>297754.6041</v>
      </c>
      <c r="Q124" s="32">
        <v>12048847.960000001</v>
      </c>
      <c r="R124" s="32">
        <v>27598381.859999999</v>
      </c>
      <c r="S124" s="32">
        <v>14982521.98</v>
      </c>
      <c r="T124" s="32">
        <v>8486782.0099999998</v>
      </c>
      <c r="U124" s="32">
        <v>12515405</v>
      </c>
      <c r="V124" s="32">
        <v>10391361.859999999</v>
      </c>
      <c r="W124" s="32">
        <v>29935661.93</v>
      </c>
      <c r="X124" s="32">
        <v>7078108.3700000001</v>
      </c>
      <c r="Y124" s="32">
        <v>4919708.03</v>
      </c>
      <c r="Z124" s="32">
        <v>8264863.2199999997</v>
      </c>
      <c r="AA124" s="32">
        <v>8099882.7199999997</v>
      </c>
      <c r="AB124" s="32">
        <v>7991978.4500000002</v>
      </c>
      <c r="AC124" s="2">
        <v>3.54</v>
      </c>
      <c r="AD124" s="2">
        <v>3.54</v>
      </c>
      <c r="AE124" s="2">
        <v>3.54</v>
      </c>
      <c r="AF124" s="2">
        <v>3.54</v>
      </c>
      <c r="AG124" s="2">
        <v>3.54</v>
      </c>
      <c r="AH124" s="2">
        <v>3.01</v>
      </c>
      <c r="AI124" s="2">
        <v>3.01</v>
      </c>
      <c r="AJ124" s="2">
        <v>3.01</v>
      </c>
      <c r="AK124" s="2">
        <v>3.01</v>
      </c>
      <c r="AL124" s="2">
        <v>3.01</v>
      </c>
      <c r="AM124" s="2">
        <v>3.01</v>
      </c>
      <c r="AN124" s="2">
        <v>3.01</v>
      </c>
      <c r="AO124" s="33">
        <v>426529.22</v>
      </c>
      <c r="AP124" s="33">
        <v>976982.72</v>
      </c>
      <c r="AQ124" s="33">
        <v>530381.28</v>
      </c>
      <c r="AR124" s="33">
        <v>300432.08</v>
      </c>
      <c r="AS124" s="33">
        <v>443045.34</v>
      </c>
      <c r="AT124" s="33">
        <v>312779.99</v>
      </c>
      <c r="AU124" s="33">
        <v>901063.42</v>
      </c>
      <c r="AV124" s="33">
        <v>213051.06</v>
      </c>
      <c r="AW124" s="33">
        <v>148083.21</v>
      </c>
      <c r="AX124" s="33">
        <v>248772.38</v>
      </c>
      <c r="AY124" s="33">
        <v>243806.47</v>
      </c>
      <c r="AZ124" s="33">
        <v>240558.55</v>
      </c>
      <c r="BA124" s="31">
        <f t="shared" si="65"/>
        <v>-13253.73</v>
      </c>
      <c r="BB124" s="31">
        <f t="shared" si="65"/>
        <v>-30358.22</v>
      </c>
      <c r="BC124" s="31">
        <f t="shared" si="65"/>
        <v>-16480.77</v>
      </c>
      <c r="BD124" s="31">
        <f t="shared" si="63"/>
        <v>-12730.17</v>
      </c>
      <c r="BE124" s="31">
        <f t="shared" si="63"/>
        <v>-18773.11</v>
      </c>
      <c r="BF124" s="31">
        <f t="shared" si="63"/>
        <v>-15587.04</v>
      </c>
      <c r="BG124" s="31">
        <f t="shared" si="63"/>
        <v>44903.49</v>
      </c>
      <c r="BH124" s="31">
        <f t="shared" si="63"/>
        <v>10617.16</v>
      </c>
      <c r="BI124" s="31">
        <f t="shared" si="63"/>
        <v>7379.56</v>
      </c>
      <c r="BJ124" s="31">
        <f t="shared" si="69"/>
        <v>55374.58</v>
      </c>
      <c r="BK124" s="31">
        <f t="shared" si="69"/>
        <v>54269.21</v>
      </c>
      <c r="BL124" s="31">
        <f t="shared" si="69"/>
        <v>53546.26</v>
      </c>
      <c r="BM124" s="6">
        <f t="shared" ca="1" si="68"/>
        <v>3.15E-2</v>
      </c>
      <c r="BN124" s="6">
        <f t="shared" ca="1" si="68"/>
        <v>3.15E-2</v>
      </c>
      <c r="BO124" s="6">
        <f t="shared" ca="1" si="68"/>
        <v>3.15E-2</v>
      </c>
      <c r="BP124" s="6">
        <f t="shared" ca="1" si="68"/>
        <v>3.15E-2</v>
      </c>
      <c r="BQ124" s="6">
        <f t="shared" ca="1" si="68"/>
        <v>3.15E-2</v>
      </c>
      <c r="BR124" s="6">
        <f t="shared" ca="1" si="68"/>
        <v>3.15E-2</v>
      </c>
      <c r="BS124" s="6">
        <f t="shared" ca="1" si="68"/>
        <v>3.15E-2</v>
      </c>
      <c r="BT124" s="6">
        <f t="shared" ca="1" si="68"/>
        <v>3.15E-2</v>
      </c>
      <c r="BU124" s="6">
        <f t="shared" ca="1" si="68"/>
        <v>3.15E-2</v>
      </c>
      <c r="BV124" s="6">
        <f t="shared" ca="1" si="68"/>
        <v>3.15E-2</v>
      </c>
      <c r="BW124" s="6">
        <f t="shared" ca="1" si="68"/>
        <v>3.15E-2</v>
      </c>
      <c r="BX124" s="6">
        <f t="shared" ca="1" si="68"/>
        <v>3.15E-2</v>
      </c>
      <c r="BY124" s="31">
        <f t="shared" ca="1" si="72"/>
        <v>379538.71</v>
      </c>
      <c r="BZ124" s="31">
        <f t="shared" ca="1" si="72"/>
        <v>869349.03</v>
      </c>
      <c r="CA124" s="31">
        <f t="shared" ca="1" si="72"/>
        <v>471949.44</v>
      </c>
      <c r="CB124" s="31">
        <f t="shared" ca="1" si="70"/>
        <v>267333.63</v>
      </c>
      <c r="CC124" s="31">
        <f t="shared" ca="1" si="70"/>
        <v>394235.26</v>
      </c>
      <c r="CD124" s="31">
        <f t="shared" ca="1" si="70"/>
        <v>327327.90000000002</v>
      </c>
      <c r="CE124" s="31">
        <f t="shared" ca="1" si="70"/>
        <v>942973.35</v>
      </c>
      <c r="CF124" s="31">
        <f t="shared" ca="1" si="70"/>
        <v>222960.41</v>
      </c>
      <c r="CG124" s="31">
        <f t="shared" ca="1" si="70"/>
        <v>154970.79999999999</v>
      </c>
      <c r="CH124" s="31">
        <f t="shared" ca="1" si="70"/>
        <v>260343.19</v>
      </c>
      <c r="CI124" s="31">
        <f t="shared" ca="1" si="70"/>
        <v>255146.31</v>
      </c>
      <c r="CJ124" s="31">
        <f t="shared" ca="1" si="70"/>
        <v>251747.32</v>
      </c>
      <c r="CK124" s="32">
        <f t="shared" ca="1" si="66"/>
        <v>8434.19</v>
      </c>
      <c r="CL124" s="32">
        <f t="shared" ca="1" si="66"/>
        <v>19318.87</v>
      </c>
      <c r="CM124" s="32">
        <f t="shared" ca="1" si="66"/>
        <v>10487.77</v>
      </c>
      <c r="CN124" s="32">
        <f t="shared" ca="1" si="64"/>
        <v>5940.75</v>
      </c>
      <c r="CO124" s="32">
        <f t="shared" ca="1" si="64"/>
        <v>8760.7800000000007</v>
      </c>
      <c r="CP124" s="32">
        <f t="shared" ca="1" si="64"/>
        <v>7273.95</v>
      </c>
      <c r="CQ124" s="32">
        <f t="shared" ca="1" si="64"/>
        <v>20954.96</v>
      </c>
      <c r="CR124" s="32">
        <f t="shared" ca="1" si="64"/>
        <v>4954.68</v>
      </c>
      <c r="CS124" s="32">
        <f t="shared" ca="1" si="64"/>
        <v>3443.8</v>
      </c>
      <c r="CT124" s="32">
        <f t="shared" ca="1" si="71"/>
        <v>5785.4</v>
      </c>
      <c r="CU124" s="32">
        <f t="shared" ca="1" si="71"/>
        <v>5669.92</v>
      </c>
      <c r="CV124" s="32">
        <f t="shared" ca="1" si="71"/>
        <v>5594.38</v>
      </c>
      <c r="CW124" s="31">
        <f t="shared" ca="1" si="62"/>
        <v>-25302.589999999949</v>
      </c>
      <c r="CX124" s="31">
        <f t="shared" ca="1" si="62"/>
        <v>-57956.599999999948</v>
      </c>
      <c r="CY124" s="31">
        <f t="shared" ca="1" si="62"/>
        <v>-31463.300000000007</v>
      </c>
      <c r="CZ124" s="31">
        <f t="shared" ca="1" si="62"/>
        <v>-14427.530000000012</v>
      </c>
      <c r="DA124" s="31">
        <f t="shared" ca="1" si="62"/>
        <v>-21276.189999999988</v>
      </c>
      <c r="DB124" s="31">
        <f t="shared" ca="1" si="62"/>
        <v>37408.900000000045</v>
      </c>
      <c r="DC124" s="31">
        <f t="shared" ca="1" si="62"/>
        <v>17961.3999999999</v>
      </c>
      <c r="DD124" s="31">
        <f t="shared" ca="1" si="62"/>
        <v>4246.869999999999</v>
      </c>
      <c r="DE124" s="31">
        <f t="shared" ca="1" si="62"/>
        <v>2951.8299999999845</v>
      </c>
      <c r="DF124" s="31">
        <f t="shared" ca="1" si="73"/>
        <v>-38018.369999999981</v>
      </c>
      <c r="DG124" s="31">
        <f t="shared" ca="1" si="73"/>
        <v>-37259.44999999999</v>
      </c>
      <c r="DH124" s="31">
        <f t="shared" ca="1" si="73"/>
        <v>-36763.109999999979</v>
      </c>
      <c r="DI124" s="32">
        <f t="shared" ca="1" si="77"/>
        <v>-1265.1300000000001</v>
      </c>
      <c r="DJ124" s="32">
        <f t="shared" ca="1" si="77"/>
        <v>-2897.83</v>
      </c>
      <c r="DK124" s="32">
        <f t="shared" ca="1" si="77"/>
        <v>-1573.17</v>
      </c>
      <c r="DL124" s="32">
        <f t="shared" ca="1" si="74"/>
        <v>-721.38</v>
      </c>
      <c r="DM124" s="32">
        <f t="shared" ca="1" si="74"/>
        <v>-1063.81</v>
      </c>
      <c r="DN124" s="32">
        <f t="shared" ca="1" si="74"/>
        <v>1870.45</v>
      </c>
      <c r="DO124" s="32">
        <f t="shared" ca="1" si="58"/>
        <v>898.07</v>
      </c>
      <c r="DP124" s="32">
        <f t="shared" ca="1" si="58"/>
        <v>212.34</v>
      </c>
      <c r="DQ124" s="32">
        <f t="shared" ca="1" si="58"/>
        <v>147.59</v>
      </c>
      <c r="DR124" s="32">
        <f t="shared" ca="1" si="58"/>
        <v>-1900.92</v>
      </c>
      <c r="DS124" s="32">
        <f t="shared" ca="1" si="58"/>
        <v>-1862.97</v>
      </c>
      <c r="DT124" s="32">
        <f t="shared" ca="1" si="58"/>
        <v>-1838.16</v>
      </c>
      <c r="DU124" s="31">
        <f t="shared" ca="1" si="78"/>
        <v>-4716.7700000000004</v>
      </c>
      <c r="DV124" s="31">
        <f t="shared" ca="1" si="78"/>
        <v>-10668.59</v>
      </c>
      <c r="DW124" s="31">
        <f t="shared" ca="1" si="78"/>
        <v>-5725.36</v>
      </c>
      <c r="DX124" s="31">
        <f t="shared" ca="1" si="75"/>
        <v>-2591.67</v>
      </c>
      <c r="DY124" s="31">
        <f t="shared" ca="1" si="75"/>
        <v>-3773.83</v>
      </c>
      <c r="DZ124" s="31">
        <f t="shared" ca="1" si="75"/>
        <v>6547.97</v>
      </c>
      <c r="EA124" s="31">
        <f t="shared" ca="1" si="59"/>
        <v>3103.33</v>
      </c>
      <c r="EB124" s="31">
        <f t="shared" ca="1" si="59"/>
        <v>723.84</v>
      </c>
      <c r="EC124" s="31">
        <f t="shared" ca="1" si="59"/>
        <v>496.22</v>
      </c>
      <c r="ED124" s="31">
        <f t="shared" ca="1" si="59"/>
        <v>-6305.2</v>
      </c>
      <c r="EE124" s="31">
        <f t="shared" ca="1" si="59"/>
        <v>-6092.31</v>
      </c>
      <c r="EF124" s="31">
        <f t="shared" ca="1" si="59"/>
        <v>-5928.06</v>
      </c>
      <c r="EG124" s="32">
        <f t="shared" ca="1" si="79"/>
        <v>-31284.489999999951</v>
      </c>
      <c r="EH124" s="32">
        <f t="shared" ca="1" si="79"/>
        <v>-71523.019999999946</v>
      </c>
      <c r="EI124" s="32">
        <f t="shared" ca="1" si="79"/>
        <v>-38761.830000000009</v>
      </c>
      <c r="EJ124" s="32">
        <f t="shared" ca="1" si="76"/>
        <v>-17740.580000000009</v>
      </c>
      <c r="EK124" s="32">
        <f t="shared" ca="1" si="76"/>
        <v>-26113.829999999987</v>
      </c>
      <c r="EL124" s="32">
        <f t="shared" ca="1" si="76"/>
        <v>45827.320000000043</v>
      </c>
      <c r="EM124" s="32">
        <f t="shared" ca="1" si="60"/>
        <v>21962.799999999901</v>
      </c>
      <c r="EN124" s="32">
        <f t="shared" ca="1" si="60"/>
        <v>5183.0499999999993</v>
      </c>
      <c r="EO124" s="32">
        <f t="shared" ca="1" si="60"/>
        <v>3595.6399999999849</v>
      </c>
      <c r="EP124" s="32">
        <f t="shared" ca="1" si="60"/>
        <v>-46224.489999999976</v>
      </c>
      <c r="EQ124" s="32">
        <f t="shared" ca="1" si="60"/>
        <v>-45214.729999999989</v>
      </c>
      <c r="ER124" s="32">
        <f t="shared" ca="1" si="60"/>
        <v>-44529.32999999998</v>
      </c>
    </row>
    <row r="125" spans="1:148" x14ac:dyDescent="0.25">
      <c r="A125" t="s">
        <v>507</v>
      </c>
      <c r="B125" s="1" t="s">
        <v>114</v>
      </c>
      <c r="C125" t="str">
        <f t="shared" ca="1" si="52"/>
        <v>SCR2</v>
      </c>
      <c r="D125" t="str">
        <f t="shared" ca="1" si="53"/>
        <v>Magrath Wind Facility</v>
      </c>
      <c r="E125" s="51">
        <v>10640.9275</v>
      </c>
      <c r="F125" s="51">
        <v>4545.4645</v>
      </c>
      <c r="G125" s="51">
        <v>6719.1261000000004</v>
      </c>
      <c r="H125" s="51">
        <v>9367.1381000000001</v>
      </c>
      <c r="I125" s="51">
        <v>4577.4666999999999</v>
      </c>
      <c r="J125" s="51">
        <v>5586.9197000000004</v>
      </c>
      <c r="K125" s="51">
        <v>5097.7327999999998</v>
      </c>
      <c r="L125" s="51">
        <v>4263.1988000000001</v>
      </c>
      <c r="M125" s="51">
        <v>6451.0349999999999</v>
      </c>
      <c r="N125" s="51">
        <v>8265.2302</v>
      </c>
      <c r="O125" s="51">
        <v>7794.8804</v>
      </c>
      <c r="P125" s="51">
        <v>10181.003000000001</v>
      </c>
      <c r="Q125" s="32">
        <v>329747.86</v>
      </c>
      <c r="R125" s="32">
        <v>300072.25</v>
      </c>
      <c r="S125" s="32">
        <v>179199.61</v>
      </c>
      <c r="T125" s="32">
        <v>236755.13</v>
      </c>
      <c r="U125" s="32">
        <v>200916.51</v>
      </c>
      <c r="V125" s="32">
        <v>146740.62</v>
      </c>
      <c r="W125" s="32">
        <v>274798.13</v>
      </c>
      <c r="X125" s="32">
        <v>137814.41</v>
      </c>
      <c r="Y125" s="32">
        <v>135079.79999999999</v>
      </c>
      <c r="Z125" s="32">
        <v>194996.05</v>
      </c>
      <c r="AA125" s="32">
        <v>206483.57</v>
      </c>
      <c r="AB125" s="32">
        <v>261824.69</v>
      </c>
      <c r="AC125" s="2">
        <v>3.02</v>
      </c>
      <c r="AD125" s="2">
        <v>3.02</v>
      </c>
      <c r="AE125" s="2">
        <v>3.02</v>
      </c>
      <c r="AF125" s="2">
        <v>3.02</v>
      </c>
      <c r="AG125" s="2">
        <v>3.02</v>
      </c>
      <c r="AH125" s="2">
        <v>3.02</v>
      </c>
      <c r="AI125" s="2">
        <v>3.02</v>
      </c>
      <c r="AJ125" s="2">
        <v>3.02</v>
      </c>
      <c r="AK125" s="2">
        <v>3.02</v>
      </c>
      <c r="AL125" s="2">
        <v>3.02</v>
      </c>
      <c r="AM125" s="2">
        <v>3.02</v>
      </c>
      <c r="AN125" s="2">
        <v>3.02</v>
      </c>
      <c r="AO125" s="33">
        <v>9958.39</v>
      </c>
      <c r="AP125" s="33">
        <v>9062.18</v>
      </c>
      <c r="AQ125" s="33">
        <v>5411.83</v>
      </c>
      <c r="AR125" s="33">
        <v>7150</v>
      </c>
      <c r="AS125" s="33">
        <v>6067.68</v>
      </c>
      <c r="AT125" s="33">
        <v>4431.57</v>
      </c>
      <c r="AU125" s="33">
        <v>8298.9</v>
      </c>
      <c r="AV125" s="33">
        <v>4162</v>
      </c>
      <c r="AW125" s="33">
        <v>4079.41</v>
      </c>
      <c r="AX125" s="33">
        <v>5888.88</v>
      </c>
      <c r="AY125" s="33">
        <v>6235.8</v>
      </c>
      <c r="AZ125" s="33">
        <v>7907.11</v>
      </c>
      <c r="BA125" s="31">
        <f t="shared" si="65"/>
        <v>-362.72</v>
      </c>
      <c r="BB125" s="31">
        <f t="shared" si="65"/>
        <v>-330.08</v>
      </c>
      <c r="BC125" s="31">
        <f t="shared" si="65"/>
        <v>-197.12</v>
      </c>
      <c r="BD125" s="31">
        <f t="shared" si="63"/>
        <v>-355.13</v>
      </c>
      <c r="BE125" s="31">
        <f t="shared" si="63"/>
        <v>-301.37</v>
      </c>
      <c r="BF125" s="31">
        <f t="shared" si="63"/>
        <v>-220.11</v>
      </c>
      <c r="BG125" s="31">
        <f t="shared" si="63"/>
        <v>412.2</v>
      </c>
      <c r="BH125" s="31">
        <f t="shared" si="63"/>
        <v>206.72</v>
      </c>
      <c r="BI125" s="31">
        <f t="shared" si="63"/>
        <v>202.62</v>
      </c>
      <c r="BJ125" s="31">
        <f t="shared" si="69"/>
        <v>1306.47</v>
      </c>
      <c r="BK125" s="31">
        <f t="shared" si="69"/>
        <v>1383.44</v>
      </c>
      <c r="BL125" s="31">
        <f t="shared" si="69"/>
        <v>1754.23</v>
      </c>
      <c r="BM125" s="6">
        <f t="shared" ca="1" si="68"/>
        <v>2.1600000000000001E-2</v>
      </c>
      <c r="BN125" s="6">
        <f t="shared" ca="1" si="68"/>
        <v>2.1600000000000001E-2</v>
      </c>
      <c r="BO125" s="6">
        <f t="shared" ca="1" si="68"/>
        <v>2.1600000000000001E-2</v>
      </c>
      <c r="BP125" s="6">
        <f t="shared" ca="1" si="68"/>
        <v>2.1600000000000001E-2</v>
      </c>
      <c r="BQ125" s="6">
        <f t="shared" ca="1" si="68"/>
        <v>2.1600000000000001E-2</v>
      </c>
      <c r="BR125" s="6">
        <f t="shared" ca="1" si="68"/>
        <v>2.1600000000000001E-2</v>
      </c>
      <c r="BS125" s="6">
        <f t="shared" ca="1" si="68"/>
        <v>2.1600000000000001E-2</v>
      </c>
      <c r="BT125" s="6">
        <f t="shared" ca="1" si="68"/>
        <v>2.1600000000000001E-2</v>
      </c>
      <c r="BU125" s="6">
        <f t="shared" ca="1" si="68"/>
        <v>2.1600000000000001E-2</v>
      </c>
      <c r="BV125" s="6">
        <f t="shared" ca="1" si="68"/>
        <v>2.1600000000000001E-2</v>
      </c>
      <c r="BW125" s="6">
        <f t="shared" ca="1" si="68"/>
        <v>2.1600000000000001E-2</v>
      </c>
      <c r="BX125" s="6">
        <f t="shared" ca="1" si="68"/>
        <v>2.1600000000000001E-2</v>
      </c>
      <c r="BY125" s="31">
        <f t="shared" ca="1" si="72"/>
        <v>7122.55</v>
      </c>
      <c r="BZ125" s="31">
        <f t="shared" ca="1" si="72"/>
        <v>6481.56</v>
      </c>
      <c r="CA125" s="31">
        <f t="shared" ca="1" si="72"/>
        <v>3870.71</v>
      </c>
      <c r="CB125" s="31">
        <f t="shared" ca="1" si="70"/>
        <v>5113.91</v>
      </c>
      <c r="CC125" s="31">
        <f t="shared" ca="1" si="70"/>
        <v>4339.8</v>
      </c>
      <c r="CD125" s="31">
        <f t="shared" ca="1" si="70"/>
        <v>3169.6</v>
      </c>
      <c r="CE125" s="31">
        <f t="shared" ca="1" si="70"/>
        <v>5935.64</v>
      </c>
      <c r="CF125" s="31">
        <f t="shared" ca="1" si="70"/>
        <v>2976.79</v>
      </c>
      <c r="CG125" s="31">
        <f t="shared" ca="1" si="70"/>
        <v>2917.72</v>
      </c>
      <c r="CH125" s="31">
        <f t="shared" ca="1" si="70"/>
        <v>4211.91</v>
      </c>
      <c r="CI125" s="31">
        <f t="shared" ca="1" si="70"/>
        <v>4460.05</v>
      </c>
      <c r="CJ125" s="31">
        <f t="shared" ca="1" si="70"/>
        <v>5655.41</v>
      </c>
      <c r="CK125" s="32">
        <f t="shared" ca="1" si="66"/>
        <v>230.82</v>
      </c>
      <c r="CL125" s="32">
        <f t="shared" ca="1" si="66"/>
        <v>210.05</v>
      </c>
      <c r="CM125" s="32">
        <f t="shared" ca="1" si="66"/>
        <v>125.44</v>
      </c>
      <c r="CN125" s="32">
        <f t="shared" ca="1" si="64"/>
        <v>165.73</v>
      </c>
      <c r="CO125" s="32">
        <f t="shared" ca="1" si="64"/>
        <v>140.63999999999999</v>
      </c>
      <c r="CP125" s="32">
        <f t="shared" ca="1" si="64"/>
        <v>102.72</v>
      </c>
      <c r="CQ125" s="32">
        <f t="shared" ca="1" si="64"/>
        <v>192.36</v>
      </c>
      <c r="CR125" s="32">
        <f t="shared" ca="1" si="64"/>
        <v>96.47</v>
      </c>
      <c r="CS125" s="32">
        <f t="shared" ca="1" si="64"/>
        <v>94.56</v>
      </c>
      <c r="CT125" s="32">
        <f t="shared" ca="1" si="71"/>
        <v>136.5</v>
      </c>
      <c r="CU125" s="32">
        <f t="shared" ca="1" si="71"/>
        <v>144.54</v>
      </c>
      <c r="CV125" s="32">
        <f t="shared" ca="1" si="71"/>
        <v>183.28</v>
      </c>
      <c r="CW125" s="31">
        <f t="shared" ca="1" si="62"/>
        <v>-2242.2999999999993</v>
      </c>
      <c r="CX125" s="31">
        <f t="shared" ca="1" si="62"/>
        <v>-2040.4899999999998</v>
      </c>
      <c r="CY125" s="31">
        <f t="shared" ca="1" si="62"/>
        <v>-1218.56</v>
      </c>
      <c r="CZ125" s="31">
        <f t="shared" ca="1" si="62"/>
        <v>-1515.2300000000005</v>
      </c>
      <c r="DA125" s="31">
        <f t="shared" ca="1" si="62"/>
        <v>-1285.8699999999999</v>
      </c>
      <c r="DB125" s="31">
        <f t="shared" ca="1" si="62"/>
        <v>-939.14</v>
      </c>
      <c r="DC125" s="31">
        <f t="shared" ca="1" si="62"/>
        <v>-2583.0999999999995</v>
      </c>
      <c r="DD125" s="31">
        <f t="shared" ca="1" si="62"/>
        <v>-1295.4600000000003</v>
      </c>
      <c r="DE125" s="31">
        <f t="shared" ca="1" si="62"/>
        <v>-1269.75</v>
      </c>
      <c r="DF125" s="31">
        <f t="shared" ca="1" si="73"/>
        <v>-2846.9400000000005</v>
      </c>
      <c r="DG125" s="31">
        <f t="shared" ca="1" si="73"/>
        <v>-3014.65</v>
      </c>
      <c r="DH125" s="31">
        <f t="shared" ca="1" si="73"/>
        <v>-3822.65</v>
      </c>
      <c r="DI125" s="32">
        <f t="shared" ca="1" si="77"/>
        <v>-112.12</v>
      </c>
      <c r="DJ125" s="32">
        <f t="shared" ca="1" si="77"/>
        <v>-102.02</v>
      </c>
      <c r="DK125" s="32">
        <f t="shared" ca="1" si="77"/>
        <v>-60.93</v>
      </c>
      <c r="DL125" s="32">
        <f t="shared" ca="1" si="74"/>
        <v>-75.760000000000005</v>
      </c>
      <c r="DM125" s="32">
        <f t="shared" ca="1" si="74"/>
        <v>-64.290000000000006</v>
      </c>
      <c r="DN125" s="32">
        <f t="shared" ca="1" si="74"/>
        <v>-46.96</v>
      </c>
      <c r="DO125" s="32">
        <f t="shared" ca="1" si="58"/>
        <v>-129.16</v>
      </c>
      <c r="DP125" s="32">
        <f t="shared" ca="1" si="58"/>
        <v>-64.77</v>
      </c>
      <c r="DQ125" s="32">
        <f t="shared" ca="1" si="58"/>
        <v>-63.49</v>
      </c>
      <c r="DR125" s="32">
        <f t="shared" ca="1" si="58"/>
        <v>-142.35</v>
      </c>
      <c r="DS125" s="32">
        <f t="shared" ca="1" si="58"/>
        <v>-150.72999999999999</v>
      </c>
      <c r="DT125" s="32">
        <f t="shared" ca="1" si="58"/>
        <v>-191.13</v>
      </c>
      <c r="DU125" s="31">
        <f t="shared" ca="1" si="78"/>
        <v>-418</v>
      </c>
      <c r="DV125" s="31">
        <f t="shared" ca="1" si="78"/>
        <v>-375.61</v>
      </c>
      <c r="DW125" s="31">
        <f t="shared" ca="1" si="78"/>
        <v>-221.74</v>
      </c>
      <c r="DX125" s="31">
        <f t="shared" ca="1" si="75"/>
        <v>-272.19</v>
      </c>
      <c r="DY125" s="31">
        <f t="shared" ca="1" si="75"/>
        <v>-228.08</v>
      </c>
      <c r="DZ125" s="31">
        <f t="shared" ca="1" si="75"/>
        <v>-164.39</v>
      </c>
      <c r="EA125" s="31">
        <f t="shared" ca="1" si="59"/>
        <v>-446.3</v>
      </c>
      <c r="EB125" s="31">
        <f t="shared" ca="1" si="59"/>
        <v>-220.8</v>
      </c>
      <c r="EC125" s="31">
        <f t="shared" ca="1" si="59"/>
        <v>-213.45</v>
      </c>
      <c r="ED125" s="31">
        <f t="shared" ca="1" si="59"/>
        <v>-472.15</v>
      </c>
      <c r="EE125" s="31">
        <f t="shared" ca="1" si="59"/>
        <v>-492.93</v>
      </c>
      <c r="EF125" s="31">
        <f t="shared" ca="1" si="59"/>
        <v>-616.4</v>
      </c>
      <c r="EG125" s="32">
        <f t="shared" ca="1" si="79"/>
        <v>-2772.4199999999992</v>
      </c>
      <c r="EH125" s="32">
        <f t="shared" ca="1" si="79"/>
        <v>-2518.12</v>
      </c>
      <c r="EI125" s="32">
        <f t="shared" ca="1" si="79"/>
        <v>-1501.23</v>
      </c>
      <c r="EJ125" s="32">
        <f t="shared" ca="1" si="76"/>
        <v>-1863.1800000000005</v>
      </c>
      <c r="EK125" s="32">
        <f t="shared" ca="1" si="76"/>
        <v>-1578.2399999999998</v>
      </c>
      <c r="EL125" s="32">
        <f t="shared" ca="1" si="76"/>
        <v>-1150.49</v>
      </c>
      <c r="EM125" s="32">
        <f t="shared" ca="1" si="60"/>
        <v>-3158.5599999999995</v>
      </c>
      <c r="EN125" s="32">
        <f t="shared" ca="1" si="60"/>
        <v>-1581.0300000000002</v>
      </c>
      <c r="EO125" s="32">
        <f t="shared" ca="1" si="60"/>
        <v>-1546.69</v>
      </c>
      <c r="EP125" s="32">
        <f t="shared" ca="1" si="60"/>
        <v>-3461.4400000000005</v>
      </c>
      <c r="EQ125" s="32">
        <f t="shared" ca="1" si="60"/>
        <v>-3658.31</v>
      </c>
      <c r="ER125" s="32">
        <f t="shared" ca="1" si="60"/>
        <v>-4630.18</v>
      </c>
    </row>
    <row r="126" spans="1:148" x14ac:dyDescent="0.25">
      <c r="A126" t="s">
        <v>507</v>
      </c>
      <c r="B126" s="1" t="s">
        <v>115</v>
      </c>
      <c r="C126" t="str">
        <f t="shared" ca="1" si="52"/>
        <v>SCR3</v>
      </c>
      <c r="D126" t="str">
        <f t="shared" ca="1" si="53"/>
        <v>Chin Chute Wind Facility</v>
      </c>
      <c r="E126" s="51">
        <v>10119.7284</v>
      </c>
      <c r="F126" s="51">
        <v>6708.2583000000004</v>
      </c>
      <c r="G126" s="51">
        <v>6515.2374</v>
      </c>
      <c r="H126" s="51">
        <v>8944.3799999999992</v>
      </c>
      <c r="I126" s="51">
        <v>5219.4161000000004</v>
      </c>
      <c r="J126" s="51">
        <v>4900.5693000000001</v>
      </c>
      <c r="K126" s="51">
        <v>4985.2735000000002</v>
      </c>
      <c r="L126" s="51">
        <v>4344.2869000000001</v>
      </c>
      <c r="M126" s="51">
        <v>6437.9598999999998</v>
      </c>
      <c r="N126" s="51">
        <v>9653.7170999999998</v>
      </c>
      <c r="O126" s="51">
        <v>7947.9062999999996</v>
      </c>
      <c r="P126" s="51">
        <v>10966.6824</v>
      </c>
      <c r="Q126" s="32">
        <v>340231.39</v>
      </c>
      <c r="R126" s="32">
        <v>391363.47</v>
      </c>
      <c r="S126" s="32">
        <v>174729.73</v>
      </c>
      <c r="T126" s="32">
        <v>233898.66</v>
      </c>
      <c r="U126" s="32">
        <v>165908.99</v>
      </c>
      <c r="V126" s="32">
        <v>133734.32</v>
      </c>
      <c r="W126" s="32">
        <v>193968.42</v>
      </c>
      <c r="X126" s="32">
        <v>132985.78</v>
      </c>
      <c r="Y126" s="32">
        <v>134949.1</v>
      </c>
      <c r="Z126" s="32">
        <v>228534.91</v>
      </c>
      <c r="AA126" s="32">
        <v>213797.1</v>
      </c>
      <c r="AB126" s="32">
        <v>283498.14</v>
      </c>
      <c r="AC126" s="2">
        <v>2.13</v>
      </c>
      <c r="AD126" s="2">
        <v>2.13</v>
      </c>
      <c r="AE126" s="2">
        <v>2.13</v>
      </c>
      <c r="AF126" s="2">
        <v>2.13</v>
      </c>
      <c r="AG126" s="2">
        <v>2.13</v>
      </c>
      <c r="AH126" s="2">
        <v>2.13</v>
      </c>
      <c r="AI126" s="2">
        <v>2.13</v>
      </c>
      <c r="AJ126" s="2">
        <v>2.13</v>
      </c>
      <c r="AK126" s="2">
        <v>2.13</v>
      </c>
      <c r="AL126" s="2">
        <v>2.13</v>
      </c>
      <c r="AM126" s="2">
        <v>2.13</v>
      </c>
      <c r="AN126" s="2">
        <v>2.13</v>
      </c>
      <c r="AO126" s="33">
        <v>7246.93</v>
      </c>
      <c r="AP126" s="33">
        <v>8336.0400000000009</v>
      </c>
      <c r="AQ126" s="33">
        <v>3721.74</v>
      </c>
      <c r="AR126" s="33">
        <v>4982.04</v>
      </c>
      <c r="AS126" s="33">
        <v>3533.86</v>
      </c>
      <c r="AT126" s="33">
        <v>2848.54</v>
      </c>
      <c r="AU126" s="33">
        <v>4131.53</v>
      </c>
      <c r="AV126" s="33">
        <v>2832.6</v>
      </c>
      <c r="AW126" s="33">
        <v>2874.42</v>
      </c>
      <c r="AX126" s="33">
        <v>4867.79</v>
      </c>
      <c r="AY126" s="33">
        <v>4553.88</v>
      </c>
      <c r="AZ126" s="33">
        <v>6038.51</v>
      </c>
      <c r="BA126" s="31">
        <f t="shared" si="65"/>
        <v>-374.25</v>
      </c>
      <c r="BB126" s="31">
        <f t="shared" si="65"/>
        <v>-430.5</v>
      </c>
      <c r="BC126" s="31">
        <f t="shared" si="65"/>
        <v>-192.2</v>
      </c>
      <c r="BD126" s="31">
        <f t="shared" si="63"/>
        <v>-350.85</v>
      </c>
      <c r="BE126" s="31">
        <f t="shared" si="63"/>
        <v>-248.86</v>
      </c>
      <c r="BF126" s="31">
        <f t="shared" si="63"/>
        <v>-200.6</v>
      </c>
      <c r="BG126" s="31">
        <f t="shared" si="63"/>
        <v>290.95</v>
      </c>
      <c r="BH126" s="31">
        <f t="shared" si="63"/>
        <v>199.48</v>
      </c>
      <c r="BI126" s="31">
        <f t="shared" si="63"/>
        <v>202.42</v>
      </c>
      <c r="BJ126" s="31">
        <f t="shared" si="69"/>
        <v>1531.18</v>
      </c>
      <c r="BK126" s="31">
        <f t="shared" si="69"/>
        <v>1432.44</v>
      </c>
      <c r="BL126" s="31">
        <f t="shared" si="69"/>
        <v>1899.44</v>
      </c>
      <c r="BM126" s="6">
        <f t="shared" ca="1" si="68"/>
        <v>2.3E-3</v>
      </c>
      <c r="BN126" s="6">
        <f t="shared" ca="1" si="68"/>
        <v>2.3E-3</v>
      </c>
      <c r="BO126" s="6">
        <f t="shared" ca="1" si="68"/>
        <v>2.3E-3</v>
      </c>
      <c r="BP126" s="6">
        <f t="shared" ca="1" si="68"/>
        <v>2.3E-3</v>
      </c>
      <c r="BQ126" s="6">
        <f t="shared" ca="1" si="68"/>
        <v>2.3E-3</v>
      </c>
      <c r="BR126" s="6">
        <f t="shared" ca="1" si="68"/>
        <v>2.3E-3</v>
      </c>
      <c r="BS126" s="6">
        <f t="shared" ca="1" si="68"/>
        <v>2.3E-3</v>
      </c>
      <c r="BT126" s="6">
        <f t="shared" ca="1" si="68"/>
        <v>2.3E-3</v>
      </c>
      <c r="BU126" s="6">
        <f t="shared" ca="1" si="68"/>
        <v>2.3E-3</v>
      </c>
      <c r="BV126" s="6">
        <f t="shared" ca="1" si="68"/>
        <v>2.3E-3</v>
      </c>
      <c r="BW126" s="6">
        <f t="shared" ca="1" si="68"/>
        <v>2.3E-3</v>
      </c>
      <c r="BX126" s="6">
        <f t="shared" ca="1" si="68"/>
        <v>2.3E-3</v>
      </c>
      <c r="BY126" s="31">
        <f t="shared" ca="1" si="72"/>
        <v>782.53</v>
      </c>
      <c r="BZ126" s="31">
        <f t="shared" ca="1" si="72"/>
        <v>900.14</v>
      </c>
      <c r="CA126" s="31">
        <f t="shared" ca="1" si="72"/>
        <v>401.88</v>
      </c>
      <c r="CB126" s="31">
        <f t="shared" ca="1" si="70"/>
        <v>537.97</v>
      </c>
      <c r="CC126" s="31">
        <f t="shared" ca="1" si="70"/>
        <v>381.59</v>
      </c>
      <c r="CD126" s="31">
        <f t="shared" ca="1" si="70"/>
        <v>307.58999999999997</v>
      </c>
      <c r="CE126" s="31">
        <f t="shared" ca="1" si="70"/>
        <v>446.13</v>
      </c>
      <c r="CF126" s="31">
        <f t="shared" ca="1" si="70"/>
        <v>305.87</v>
      </c>
      <c r="CG126" s="31">
        <f t="shared" ca="1" si="70"/>
        <v>310.38</v>
      </c>
      <c r="CH126" s="31">
        <f t="shared" ca="1" si="70"/>
        <v>525.63</v>
      </c>
      <c r="CI126" s="31">
        <f t="shared" ca="1" si="70"/>
        <v>491.73</v>
      </c>
      <c r="CJ126" s="31">
        <f t="shared" ca="1" si="70"/>
        <v>652.04999999999995</v>
      </c>
      <c r="CK126" s="32">
        <f t="shared" ca="1" si="66"/>
        <v>238.16</v>
      </c>
      <c r="CL126" s="32">
        <f t="shared" ca="1" si="66"/>
        <v>273.95</v>
      </c>
      <c r="CM126" s="32">
        <f t="shared" ca="1" si="66"/>
        <v>122.31</v>
      </c>
      <c r="CN126" s="32">
        <f t="shared" ca="1" si="64"/>
        <v>163.72999999999999</v>
      </c>
      <c r="CO126" s="32">
        <f t="shared" ca="1" si="64"/>
        <v>116.14</v>
      </c>
      <c r="CP126" s="32">
        <f t="shared" ca="1" si="64"/>
        <v>93.61</v>
      </c>
      <c r="CQ126" s="32">
        <f t="shared" ca="1" si="64"/>
        <v>135.78</v>
      </c>
      <c r="CR126" s="32">
        <f t="shared" ca="1" si="64"/>
        <v>93.09</v>
      </c>
      <c r="CS126" s="32">
        <f t="shared" ca="1" si="64"/>
        <v>94.46</v>
      </c>
      <c r="CT126" s="32">
        <f t="shared" ca="1" si="71"/>
        <v>159.97</v>
      </c>
      <c r="CU126" s="32">
        <f t="shared" ca="1" si="71"/>
        <v>149.66</v>
      </c>
      <c r="CV126" s="32">
        <f t="shared" ca="1" si="71"/>
        <v>198.45</v>
      </c>
      <c r="CW126" s="31">
        <f t="shared" ca="1" si="62"/>
        <v>-5851.9900000000007</v>
      </c>
      <c r="CX126" s="31">
        <f t="shared" ca="1" si="62"/>
        <v>-6731.4500000000007</v>
      </c>
      <c r="CY126" s="31">
        <f t="shared" ca="1" si="62"/>
        <v>-3005.35</v>
      </c>
      <c r="CZ126" s="31">
        <f t="shared" ca="1" si="62"/>
        <v>-3929.4900000000002</v>
      </c>
      <c r="DA126" s="31">
        <f t="shared" ca="1" si="62"/>
        <v>-2787.27</v>
      </c>
      <c r="DB126" s="31">
        <f t="shared" ca="1" si="62"/>
        <v>-2246.7400000000002</v>
      </c>
      <c r="DC126" s="31">
        <f t="shared" ca="1" si="62"/>
        <v>-3840.5699999999997</v>
      </c>
      <c r="DD126" s="31">
        <f t="shared" ca="1" si="62"/>
        <v>-2633.12</v>
      </c>
      <c r="DE126" s="31">
        <f t="shared" ca="1" si="62"/>
        <v>-2672</v>
      </c>
      <c r="DF126" s="31">
        <f t="shared" ca="1" si="73"/>
        <v>-5713.37</v>
      </c>
      <c r="DG126" s="31">
        <f t="shared" ca="1" si="73"/>
        <v>-5344.93</v>
      </c>
      <c r="DH126" s="31">
        <f t="shared" ca="1" si="73"/>
        <v>-7087.4500000000007</v>
      </c>
      <c r="DI126" s="32">
        <f t="shared" ca="1" si="77"/>
        <v>-292.60000000000002</v>
      </c>
      <c r="DJ126" s="32">
        <f t="shared" ca="1" si="77"/>
        <v>-336.57</v>
      </c>
      <c r="DK126" s="32">
        <f t="shared" ca="1" si="77"/>
        <v>-150.27000000000001</v>
      </c>
      <c r="DL126" s="32">
        <f t="shared" ca="1" si="74"/>
        <v>-196.47</v>
      </c>
      <c r="DM126" s="32">
        <f t="shared" ca="1" si="74"/>
        <v>-139.36000000000001</v>
      </c>
      <c r="DN126" s="32">
        <f t="shared" ca="1" si="74"/>
        <v>-112.34</v>
      </c>
      <c r="DO126" s="32">
        <f t="shared" ca="1" si="58"/>
        <v>-192.03</v>
      </c>
      <c r="DP126" s="32">
        <f t="shared" ca="1" si="58"/>
        <v>-131.66</v>
      </c>
      <c r="DQ126" s="32">
        <f t="shared" ca="1" si="58"/>
        <v>-133.6</v>
      </c>
      <c r="DR126" s="32">
        <f t="shared" ca="1" si="58"/>
        <v>-285.67</v>
      </c>
      <c r="DS126" s="32">
        <f t="shared" ca="1" si="58"/>
        <v>-267.25</v>
      </c>
      <c r="DT126" s="32">
        <f t="shared" ca="1" si="58"/>
        <v>-354.37</v>
      </c>
      <c r="DU126" s="31">
        <f t="shared" ca="1" si="78"/>
        <v>-1090.9000000000001</v>
      </c>
      <c r="DV126" s="31">
        <f t="shared" ca="1" si="78"/>
        <v>-1239.1199999999999</v>
      </c>
      <c r="DW126" s="31">
        <f t="shared" ca="1" si="78"/>
        <v>-546.88</v>
      </c>
      <c r="DX126" s="31">
        <f t="shared" ca="1" si="75"/>
        <v>-705.87</v>
      </c>
      <c r="DY126" s="31">
        <f t="shared" ca="1" si="75"/>
        <v>-494.39</v>
      </c>
      <c r="DZ126" s="31">
        <f t="shared" ca="1" si="75"/>
        <v>-393.26</v>
      </c>
      <c r="EA126" s="31">
        <f t="shared" ca="1" si="59"/>
        <v>-663.56</v>
      </c>
      <c r="EB126" s="31">
        <f t="shared" ca="1" si="59"/>
        <v>-448.79</v>
      </c>
      <c r="EC126" s="31">
        <f t="shared" ca="1" si="59"/>
        <v>-449.18</v>
      </c>
      <c r="ED126" s="31">
        <f t="shared" ca="1" si="59"/>
        <v>-947.54</v>
      </c>
      <c r="EE126" s="31">
        <f t="shared" ca="1" si="59"/>
        <v>-873.95</v>
      </c>
      <c r="EF126" s="31">
        <f t="shared" ca="1" si="59"/>
        <v>-1142.8499999999999</v>
      </c>
      <c r="EG126" s="32">
        <f t="shared" ca="1" si="79"/>
        <v>-7235.4900000000016</v>
      </c>
      <c r="EH126" s="32">
        <f t="shared" ca="1" si="79"/>
        <v>-8307.14</v>
      </c>
      <c r="EI126" s="32">
        <f t="shared" ca="1" si="79"/>
        <v>-3702.5</v>
      </c>
      <c r="EJ126" s="32">
        <f t="shared" ca="1" si="76"/>
        <v>-4831.83</v>
      </c>
      <c r="EK126" s="32">
        <f t="shared" ca="1" si="76"/>
        <v>-3421.02</v>
      </c>
      <c r="EL126" s="32">
        <f t="shared" ca="1" si="76"/>
        <v>-2752.34</v>
      </c>
      <c r="EM126" s="32">
        <f t="shared" ca="1" si="60"/>
        <v>-4696.16</v>
      </c>
      <c r="EN126" s="32">
        <f t="shared" ca="1" si="60"/>
        <v>-3213.5699999999997</v>
      </c>
      <c r="EO126" s="32">
        <f t="shared" ca="1" si="60"/>
        <v>-3254.7799999999997</v>
      </c>
      <c r="EP126" s="32">
        <f t="shared" ca="1" si="60"/>
        <v>-6946.58</v>
      </c>
      <c r="EQ126" s="32">
        <f t="shared" ca="1" si="60"/>
        <v>-6486.13</v>
      </c>
      <c r="ER126" s="32">
        <f t="shared" ca="1" si="60"/>
        <v>-8584.67</v>
      </c>
    </row>
    <row r="127" spans="1:148" x14ac:dyDescent="0.25">
      <c r="A127" t="s">
        <v>507</v>
      </c>
      <c r="B127" s="1" t="s">
        <v>120</v>
      </c>
      <c r="C127" t="str">
        <f t="shared" ca="1" si="52"/>
        <v>SCR4</v>
      </c>
      <c r="D127" t="str">
        <f t="shared" ca="1" si="53"/>
        <v>Wintering Hills Wind Facility</v>
      </c>
      <c r="E127" s="51">
        <v>35802.789400000001</v>
      </c>
      <c r="F127" s="51">
        <v>22603.412499999999</v>
      </c>
      <c r="G127" s="51">
        <v>21092.7173</v>
      </c>
      <c r="H127" s="51">
        <v>19714.198199999999</v>
      </c>
      <c r="I127" s="51">
        <v>18295.0854</v>
      </c>
      <c r="J127" s="51">
        <v>21719.126400000001</v>
      </c>
      <c r="K127" s="51">
        <v>20477.084599999998</v>
      </c>
      <c r="L127" s="51">
        <v>12990.628199999999</v>
      </c>
      <c r="M127" s="51">
        <v>21041.275699999998</v>
      </c>
      <c r="N127" s="51">
        <v>28823.3639</v>
      </c>
      <c r="O127" s="51">
        <v>26958.665099999998</v>
      </c>
      <c r="P127" s="51">
        <v>27821.8694</v>
      </c>
      <c r="Q127" s="32">
        <v>1461381.63</v>
      </c>
      <c r="R127" s="32">
        <v>1860566.68</v>
      </c>
      <c r="S127" s="32">
        <v>731587.17</v>
      </c>
      <c r="T127" s="32">
        <v>528026.32999999996</v>
      </c>
      <c r="U127" s="32">
        <v>607052.52</v>
      </c>
      <c r="V127" s="32">
        <v>668770.47</v>
      </c>
      <c r="W127" s="32">
        <v>1145227.1499999999</v>
      </c>
      <c r="X127" s="32">
        <v>412406.45</v>
      </c>
      <c r="Y127" s="32">
        <v>486295.51</v>
      </c>
      <c r="Z127" s="32">
        <v>761391.74</v>
      </c>
      <c r="AA127" s="32">
        <v>794175.98</v>
      </c>
      <c r="AB127" s="32">
        <v>737087.33</v>
      </c>
      <c r="AC127" s="2">
        <v>5.19</v>
      </c>
      <c r="AD127" s="2">
        <v>5.19</v>
      </c>
      <c r="AE127" s="2">
        <v>5.19</v>
      </c>
      <c r="AF127" s="2">
        <v>5.19</v>
      </c>
      <c r="AG127" s="2">
        <v>5.19</v>
      </c>
      <c r="AH127" s="2">
        <v>5.19</v>
      </c>
      <c r="AI127" s="2">
        <v>5.19</v>
      </c>
      <c r="AJ127" s="2">
        <v>5.19</v>
      </c>
      <c r="AK127" s="2">
        <v>5.19</v>
      </c>
      <c r="AL127" s="2">
        <v>5.19</v>
      </c>
      <c r="AM127" s="2">
        <v>5.19</v>
      </c>
      <c r="AN127" s="2">
        <v>5.19</v>
      </c>
      <c r="AO127" s="33">
        <v>75845.710000000006</v>
      </c>
      <c r="AP127" s="33">
        <v>96563.41</v>
      </c>
      <c r="AQ127" s="33">
        <v>37969.370000000003</v>
      </c>
      <c r="AR127" s="33">
        <v>27404.57</v>
      </c>
      <c r="AS127" s="33">
        <v>31506.03</v>
      </c>
      <c r="AT127" s="33">
        <v>34709.19</v>
      </c>
      <c r="AU127" s="33">
        <v>59437.29</v>
      </c>
      <c r="AV127" s="33">
        <v>21403.89</v>
      </c>
      <c r="AW127" s="33">
        <v>25238.74</v>
      </c>
      <c r="AX127" s="33">
        <v>39516.230000000003</v>
      </c>
      <c r="AY127" s="33">
        <v>41217.730000000003</v>
      </c>
      <c r="AZ127" s="33">
        <v>38254.83</v>
      </c>
      <c r="BA127" s="31">
        <f t="shared" si="65"/>
        <v>-1607.52</v>
      </c>
      <c r="BB127" s="31">
        <f t="shared" si="65"/>
        <v>-2046.62</v>
      </c>
      <c r="BC127" s="31">
        <f t="shared" si="65"/>
        <v>-804.75</v>
      </c>
      <c r="BD127" s="31">
        <f t="shared" si="63"/>
        <v>-792.04</v>
      </c>
      <c r="BE127" s="31">
        <f t="shared" si="63"/>
        <v>-910.58</v>
      </c>
      <c r="BF127" s="31">
        <f t="shared" si="63"/>
        <v>-1003.16</v>
      </c>
      <c r="BG127" s="31">
        <f t="shared" si="63"/>
        <v>1717.84</v>
      </c>
      <c r="BH127" s="31">
        <f t="shared" si="63"/>
        <v>618.61</v>
      </c>
      <c r="BI127" s="31">
        <f t="shared" si="63"/>
        <v>729.44</v>
      </c>
      <c r="BJ127" s="31">
        <f t="shared" si="69"/>
        <v>5101.32</v>
      </c>
      <c r="BK127" s="31">
        <f t="shared" si="69"/>
        <v>5320.98</v>
      </c>
      <c r="BL127" s="31">
        <f t="shared" si="69"/>
        <v>4938.49</v>
      </c>
      <c r="BM127" s="6">
        <f t="shared" ca="1" si="68"/>
        <v>4.2599999999999999E-2</v>
      </c>
      <c r="BN127" s="6">
        <f t="shared" ca="1" si="68"/>
        <v>4.2599999999999999E-2</v>
      </c>
      <c r="BO127" s="6">
        <f t="shared" ca="1" si="68"/>
        <v>4.2599999999999999E-2</v>
      </c>
      <c r="BP127" s="6">
        <f t="shared" ca="1" si="68"/>
        <v>4.2599999999999999E-2</v>
      </c>
      <c r="BQ127" s="6">
        <f t="shared" ca="1" si="68"/>
        <v>4.2599999999999999E-2</v>
      </c>
      <c r="BR127" s="6">
        <f t="shared" ca="1" si="68"/>
        <v>4.2599999999999999E-2</v>
      </c>
      <c r="BS127" s="6">
        <f t="shared" ca="1" si="68"/>
        <v>4.2599999999999999E-2</v>
      </c>
      <c r="BT127" s="6">
        <f t="shared" ca="1" si="68"/>
        <v>4.2599999999999999E-2</v>
      </c>
      <c r="BU127" s="6">
        <f t="shared" ca="1" si="68"/>
        <v>4.2599999999999999E-2</v>
      </c>
      <c r="BV127" s="6">
        <f t="shared" ca="1" si="68"/>
        <v>4.2599999999999999E-2</v>
      </c>
      <c r="BW127" s="6">
        <f t="shared" ca="1" si="68"/>
        <v>4.2599999999999999E-2</v>
      </c>
      <c r="BX127" s="6">
        <f t="shared" ca="1" si="68"/>
        <v>4.2599999999999999E-2</v>
      </c>
      <c r="BY127" s="31">
        <f t="shared" ca="1" si="72"/>
        <v>62254.86</v>
      </c>
      <c r="BZ127" s="31">
        <f t="shared" ca="1" si="72"/>
        <v>79260.14</v>
      </c>
      <c r="CA127" s="31">
        <f t="shared" ca="1" si="72"/>
        <v>31165.61</v>
      </c>
      <c r="CB127" s="31">
        <f t="shared" ca="1" si="70"/>
        <v>22493.919999999998</v>
      </c>
      <c r="CC127" s="31">
        <f t="shared" ca="1" si="70"/>
        <v>25860.44</v>
      </c>
      <c r="CD127" s="31">
        <f t="shared" ca="1" si="70"/>
        <v>28489.62</v>
      </c>
      <c r="CE127" s="31">
        <f t="shared" ca="1" si="70"/>
        <v>48786.68</v>
      </c>
      <c r="CF127" s="31">
        <f t="shared" ca="1" si="70"/>
        <v>17568.509999999998</v>
      </c>
      <c r="CG127" s="31">
        <f t="shared" ca="1" si="70"/>
        <v>20716.189999999999</v>
      </c>
      <c r="CH127" s="31">
        <f t="shared" ca="1" si="70"/>
        <v>32435.29</v>
      </c>
      <c r="CI127" s="31">
        <f t="shared" ca="1" si="70"/>
        <v>33831.9</v>
      </c>
      <c r="CJ127" s="31">
        <f t="shared" ca="1" si="70"/>
        <v>31399.919999999998</v>
      </c>
      <c r="CK127" s="32">
        <f t="shared" ca="1" si="66"/>
        <v>1022.97</v>
      </c>
      <c r="CL127" s="32">
        <f t="shared" ca="1" si="66"/>
        <v>1302.4000000000001</v>
      </c>
      <c r="CM127" s="32">
        <f t="shared" ca="1" si="66"/>
        <v>512.11</v>
      </c>
      <c r="CN127" s="32">
        <f t="shared" ca="1" si="64"/>
        <v>369.62</v>
      </c>
      <c r="CO127" s="32">
        <f t="shared" ca="1" si="64"/>
        <v>424.94</v>
      </c>
      <c r="CP127" s="32">
        <f t="shared" ca="1" si="64"/>
        <v>468.14</v>
      </c>
      <c r="CQ127" s="32">
        <f t="shared" ca="1" si="64"/>
        <v>801.66</v>
      </c>
      <c r="CR127" s="32">
        <f t="shared" ca="1" si="64"/>
        <v>288.68</v>
      </c>
      <c r="CS127" s="32">
        <f t="shared" ca="1" si="64"/>
        <v>340.41</v>
      </c>
      <c r="CT127" s="32">
        <f t="shared" ca="1" si="71"/>
        <v>532.97</v>
      </c>
      <c r="CU127" s="32">
        <f t="shared" ca="1" si="71"/>
        <v>555.91999999999996</v>
      </c>
      <c r="CV127" s="32">
        <f t="shared" ca="1" si="71"/>
        <v>515.96</v>
      </c>
      <c r="CW127" s="31">
        <f t="shared" ca="1" si="62"/>
        <v>-10960.360000000004</v>
      </c>
      <c r="CX127" s="31">
        <f t="shared" ca="1" si="62"/>
        <v>-13954.250000000011</v>
      </c>
      <c r="CY127" s="31">
        <f t="shared" ca="1" si="62"/>
        <v>-5486.9000000000015</v>
      </c>
      <c r="CZ127" s="31">
        <f t="shared" ca="1" si="62"/>
        <v>-3748.9900000000025</v>
      </c>
      <c r="DA127" s="31">
        <f t="shared" ca="1" si="62"/>
        <v>-4310.0700000000015</v>
      </c>
      <c r="DB127" s="31">
        <f t="shared" ca="1" si="62"/>
        <v>-4748.2700000000041</v>
      </c>
      <c r="DC127" s="31">
        <f t="shared" ca="1" si="62"/>
        <v>-11566.789999999997</v>
      </c>
      <c r="DD127" s="31">
        <f t="shared" ca="1" si="62"/>
        <v>-4165.3100000000004</v>
      </c>
      <c r="DE127" s="31">
        <f t="shared" ca="1" si="62"/>
        <v>-4911.5800000000036</v>
      </c>
      <c r="DF127" s="31">
        <f t="shared" ca="1" si="73"/>
        <v>-11649.29</v>
      </c>
      <c r="DG127" s="31">
        <f t="shared" ca="1" si="73"/>
        <v>-12150.890000000003</v>
      </c>
      <c r="DH127" s="31">
        <f t="shared" ca="1" si="73"/>
        <v>-11277.440000000004</v>
      </c>
      <c r="DI127" s="32">
        <f t="shared" ca="1" si="77"/>
        <v>-548.02</v>
      </c>
      <c r="DJ127" s="32">
        <f t="shared" ca="1" si="77"/>
        <v>-697.71</v>
      </c>
      <c r="DK127" s="32">
        <f t="shared" ca="1" si="77"/>
        <v>-274.35000000000002</v>
      </c>
      <c r="DL127" s="32">
        <f t="shared" ca="1" si="74"/>
        <v>-187.45</v>
      </c>
      <c r="DM127" s="32">
        <f t="shared" ca="1" si="74"/>
        <v>-215.5</v>
      </c>
      <c r="DN127" s="32">
        <f t="shared" ca="1" si="74"/>
        <v>-237.41</v>
      </c>
      <c r="DO127" s="32">
        <f t="shared" ca="1" si="58"/>
        <v>-578.34</v>
      </c>
      <c r="DP127" s="32">
        <f t="shared" ca="1" si="58"/>
        <v>-208.27</v>
      </c>
      <c r="DQ127" s="32">
        <f t="shared" ca="1" si="58"/>
        <v>-245.58</v>
      </c>
      <c r="DR127" s="32">
        <f t="shared" ca="1" si="58"/>
        <v>-582.46</v>
      </c>
      <c r="DS127" s="32">
        <f t="shared" ca="1" si="58"/>
        <v>-607.54</v>
      </c>
      <c r="DT127" s="32">
        <f t="shared" ca="1" si="58"/>
        <v>-563.87</v>
      </c>
      <c r="DU127" s="31">
        <f t="shared" ca="1" si="78"/>
        <v>-2043.17</v>
      </c>
      <c r="DV127" s="31">
        <f t="shared" ca="1" si="78"/>
        <v>-2568.6799999999998</v>
      </c>
      <c r="DW127" s="31">
        <f t="shared" ca="1" si="78"/>
        <v>-998.45</v>
      </c>
      <c r="DX127" s="31">
        <f t="shared" ca="1" si="75"/>
        <v>-673.45</v>
      </c>
      <c r="DY127" s="31">
        <f t="shared" ca="1" si="75"/>
        <v>-764.49</v>
      </c>
      <c r="DZ127" s="31">
        <f t="shared" ca="1" si="75"/>
        <v>-831.13</v>
      </c>
      <c r="EA127" s="31">
        <f t="shared" ca="1" si="59"/>
        <v>-1998.48</v>
      </c>
      <c r="EB127" s="31">
        <f t="shared" ca="1" si="59"/>
        <v>-709.94</v>
      </c>
      <c r="EC127" s="31">
        <f t="shared" ca="1" si="59"/>
        <v>-825.67</v>
      </c>
      <c r="ED127" s="31">
        <f t="shared" ca="1" si="59"/>
        <v>-1931.99</v>
      </c>
      <c r="EE127" s="31">
        <f t="shared" ca="1" si="59"/>
        <v>-1986.8</v>
      </c>
      <c r="EF127" s="31">
        <f t="shared" ca="1" si="59"/>
        <v>-1818.49</v>
      </c>
      <c r="EG127" s="32">
        <f t="shared" ca="1" si="79"/>
        <v>-13551.550000000005</v>
      </c>
      <c r="EH127" s="32">
        <f t="shared" ca="1" si="79"/>
        <v>-17220.64000000001</v>
      </c>
      <c r="EI127" s="32">
        <f t="shared" ca="1" si="79"/>
        <v>-6759.7000000000016</v>
      </c>
      <c r="EJ127" s="32">
        <f t="shared" ca="1" si="76"/>
        <v>-4609.8900000000021</v>
      </c>
      <c r="EK127" s="32">
        <f t="shared" ca="1" si="76"/>
        <v>-5290.0600000000013</v>
      </c>
      <c r="EL127" s="32">
        <f t="shared" ca="1" si="76"/>
        <v>-5816.810000000004</v>
      </c>
      <c r="EM127" s="32">
        <f t="shared" ca="1" si="60"/>
        <v>-14143.609999999997</v>
      </c>
      <c r="EN127" s="32">
        <f t="shared" ca="1" si="60"/>
        <v>-5083.5200000000004</v>
      </c>
      <c r="EO127" s="32">
        <f t="shared" ca="1" si="60"/>
        <v>-5982.8300000000036</v>
      </c>
      <c r="EP127" s="32">
        <f t="shared" ca="1" si="60"/>
        <v>-14163.74</v>
      </c>
      <c r="EQ127" s="32">
        <f t="shared" ca="1" si="60"/>
        <v>-14745.230000000003</v>
      </c>
      <c r="ER127" s="32">
        <f t="shared" ca="1" si="60"/>
        <v>-13659.800000000005</v>
      </c>
    </row>
    <row r="128" spans="1:148" x14ac:dyDescent="0.25">
      <c r="A128" t="s">
        <v>508</v>
      </c>
      <c r="B128" s="1" t="s">
        <v>116</v>
      </c>
      <c r="C128" t="str">
        <f t="shared" ca="1" si="52"/>
        <v>SCTG</v>
      </c>
      <c r="D128" t="str">
        <f t="shared" ca="1" si="53"/>
        <v>Scotford Industrial System</v>
      </c>
      <c r="E128" s="51">
        <v>5.9234</v>
      </c>
      <c r="F128" s="51">
        <v>188.3536</v>
      </c>
      <c r="G128" s="51">
        <v>54.098199999999999</v>
      </c>
      <c r="H128" s="51">
        <v>0</v>
      </c>
      <c r="I128" s="51">
        <v>32.728499999999997</v>
      </c>
      <c r="J128" s="51">
        <v>2.6349999999999998</v>
      </c>
      <c r="K128" s="51">
        <v>29.892199999999999</v>
      </c>
      <c r="L128" s="51">
        <v>251.02379999999999</v>
      </c>
      <c r="M128" s="51">
        <v>0</v>
      </c>
      <c r="N128" s="51">
        <v>44.023299999999999</v>
      </c>
      <c r="O128" s="51">
        <v>88.103099999999998</v>
      </c>
      <c r="P128" s="51">
        <v>3.1049000000000002</v>
      </c>
      <c r="Q128" s="32">
        <v>348.86</v>
      </c>
      <c r="R128" s="32">
        <v>23155.49</v>
      </c>
      <c r="S128" s="32">
        <v>7172.11</v>
      </c>
      <c r="T128" s="32">
        <v>0</v>
      </c>
      <c r="U128" s="32">
        <v>1436.85</v>
      </c>
      <c r="V128" s="32">
        <v>117.86</v>
      </c>
      <c r="W128" s="32">
        <v>21519.59</v>
      </c>
      <c r="X128" s="32">
        <v>175205.82</v>
      </c>
      <c r="Y128" s="32">
        <v>0</v>
      </c>
      <c r="Z128" s="32">
        <v>1711.39</v>
      </c>
      <c r="AA128" s="32">
        <v>28620.33</v>
      </c>
      <c r="AB128" s="32">
        <v>159.59</v>
      </c>
      <c r="AC128" s="2">
        <v>2.91</v>
      </c>
      <c r="AD128" s="2">
        <v>2.91</v>
      </c>
      <c r="AE128" s="2">
        <v>2.91</v>
      </c>
      <c r="AF128" s="2">
        <v>2.91</v>
      </c>
      <c r="AG128" s="2">
        <v>2.91</v>
      </c>
      <c r="AH128" s="2">
        <v>2.5099999999999998</v>
      </c>
      <c r="AI128" s="2">
        <v>2.5099999999999998</v>
      </c>
      <c r="AJ128" s="2">
        <v>2.5099999999999998</v>
      </c>
      <c r="AK128" s="2">
        <v>2.5099999999999998</v>
      </c>
      <c r="AL128" s="2">
        <v>2.5099999999999998</v>
      </c>
      <c r="AM128" s="2">
        <v>2.5099999999999998</v>
      </c>
      <c r="AN128" s="2">
        <v>2.5099999999999998</v>
      </c>
      <c r="AO128" s="33">
        <v>10.15</v>
      </c>
      <c r="AP128" s="33">
        <v>673.82</v>
      </c>
      <c r="AQ128" s="33">
        <v>208.71</v>
      </c>
      <c r="AR128" s="33">
        <v>0</v>
      </c>
      <c r="AS128" s="33">
        <v>41.81</v>
      </c>
      <c r="AT128" s="33">
        <v>2.96</v>
      </c>
      <c r="AU128" s="33">
        <v>540.14</v>
      </c>
      <c r="AV128" s="33">
        <v>4397.67</v>
      </c>
      <c r="AW128" s="33">
        <v>0</v>
      </c>
      <c r="AX128" s="33">
        <v>42.96</v>
      </c>
      <c r="AY128" s="33">
        <v>718.37</v>
      </c>
      <c r="AZ128" s="33">
        <v>4.01</v>
      </c>
      <c r="BA128" s="31">
        <f t="shared" si="65"/>
        <v>-0.38</v>
      </c>
      <c r="BB128" s="31">
        <f t="shared" si="65"/>
        <v>-25.47</v>
      </c>
      <c r="BC128" s="31">
        <f t="shared" si="65"/>
        <v>-7.89</v>
      </c>
      <c r="BD128" s="31">
        <f t="shared" si="63"/>
        <v>0</v>
      </c>
      <c r="BE128" s="31">
        <f t="shared" si="63"/>
        <v>-2.16</v>
      </c>
      <c r="BF128" s="31">
        <f t="shared" si="63"/>
        <v>-0.18</v>
      </c>
      <c r="BG128" s="31">
        <f t="shared" si="63"/>
        <v>32.28</v>
      </c>
      <c r="BH128" s="31">
        <f t="shared" si="63"/>
        <v>262.81</v>
      </c>
      <c r="BI128" s="31">
        <f t="shared" si="63"/>
        <v>0</v>
      </c>
      <c r="BJ128" s="31">
        <f t="shared" si="69"/>
        <v>11.47</v>
      </c>
      <c r="BK128" s="31">
        <f t="shared" si="69"/>
        <v>191.76</v>
      </c>
      <c r="BL128" s="31">
        <f t="shared" si="69"/>
        <v>1.07</v>
      </c>
      <c r="BM128" s="6">
        <f t="shared" ca="1" si="68"/>
        <v>4.8500000000000001E-2</v>
      </c>
      <c r="BN128" s="6">
        <f t="shared" ca="1" si="68"/>
        <v>4.8500000000000001E-2</v>
      </c>
      <c r="BO128" s="6">
        <f t="shared" ca="1" si="68"/>
        <v>4.8500000000000001E-2</v>
      </c>
      <c r="BP128" s="6">
        <f t="shared" ref="BM128:CA149" ca="1" si="80">VLOOKUP($C128,LossFactorLookup,3,FALSE)</f>
        <v>4.8500000000000001E-2</v>
      </c>
      <c r="BQ128" s="6">
        <f t="shared" ca="1" si="80"/>
        <v>4.8500000000000001E-2</v>
      </c>
      <c r="BR128" s="6">
        <f t="shared" ca="1" si="80"/>
        <v>4.8500000000000001E-2</v>
      </c>
      <c r="BS128" s="6">
        <f t="shared" ca="1" si="80"/>
        <v>4.8500000000000001E-2</v>
      </c>
      <c r="BT128" s="6">
        <f t="shared" ca="1" si="80"/>
        <v>4.8500000000000001E-2</v>
      </c>
      <c r="BU128" s="6">
        <f t="shared" ca="1" si="80"/>
        <v>4.8500000000000001E-2</v>
      </c>
      <c r="BV128" s="6">
        <f t="shared" ca="1" si="80"/>
        <v>4.8500000000000001E-2</v>
      </c>
      <c r="BW128" s="6">
        <f t="shared" ca="1" si="80"/>
        <v>4.8500000000000001E-2</v>
      </c>
      <c r="BX128" s="6">
        <f t="shared" ca="1" si="80"/>
        <v>4.8500000000000001E-2</v>
      </c>
      <c r="BY128" s="31">
        <f t="shared" ca="1" si="72"/>
        <v>16.920000000000002</v>
      </c>
      <c r="BZ128" s="31">
        <f t="shared" ca="1" si="72"/>
        <v>1123.04</v>
      </c>
      <c r="CA128" s="31">
        <f t="shared" ca="1" si="72"/>
        <v>347.85</v>
      </c>
      <c r="CB128" s="31">
        <f t="shared" ca="1" si="70"/>
        <v>0</v>
      </c>
      <c r="CC128" s="31">
        <f t="shared" ca="1" si="70"/>
        <v>69.69</v>
      </c>
      <c r="CD128" s="31">
        <f t="shared" ca="1" si="70"/>
        <v>5.72</v>
      </c>
      <c r="CE128" s="31">
        <f t="shared" ca="1" si="70"/>
        <v>1043.7</v>
      </c>
      <c r="CF128" s="31">
        <f t="shared" ca="1" si="70"/>
        <v>8497.48</v>
      </c>
      <c r="CG128" s="31">
        <f t="shared" ca="1" si="70"/>
        <v>0</v>
      </c>
      <c r="CH128" s="31">
        <f t="shared" ca="1" si="70"/>
        <v>83</v>
      </c>
      <c r="CI128" s="31">
        <f t="shared" ca="1" si="70"/>
        <v>1388.09</v>
      </c>
      <c r="CJ128" s="31">
        <f t="shared" ca="1" si="70"/>
        <v>7.74</v>
      </c>
      <c r="CK128" s="32">
        <f t="shared" ca="1" si="66"/>
        <v>0.24</v>
      </c>
      <c r="CL128" s="32">
        <f t="shared" ca="1" si="66"/>
        <v>16.21</v>
      </c>
      <c r="CM128" s="32">
        <f t="shared" ca="1" si="66"/>
        <v>5.0199999999999996</v>
      </c>
      <c r="CN128" s="32">
        <f t="shared" ca="1" si="64"/>
        <v>0</v>
      </c>
      <c r="CO128" s="32">
        <f t="shared" ca="1" si="64"/>
        <v>1.01</v>
      </c>
      <c r="CP128" s="32">
        <f t="shared" ca="1" si="64"/>
        <v>0.08</v>
      </c>
      <c r="CQ128" s="32">
        <f t="shared" ca="1" si="64"/>
        <v>15.06</v>
      </c>
      <c r="CR128" s="32">
        <f t="shared" ca="1" si="64"/>
        <v>122.64</v>
      </c>
      <c r="CS128" s="32">
        <f t="shared" ca="1" si="64"/>
        <v>0</v>
      </c>
      <c r="CT128" s="32">
        <f t="shared" ca="1" si="71"/>
        <v>1.2</v>
      </c>
      <c r="CU128" s="32">
        <f t="shared" ca="1" si="71"/>
        <v>20.03</v>
      </c>
      <c r="CV128" s="32">
        <f t="shared" ca="1" si="71"/>
        <v>0.11</v>
      </c>
      <c r="CW128" s="31">
        <f t="shared" ca="1" si="62"/>
        <v>7.39</v>
      </c>
      <c r="CX128" s="31">
        <f t="shared" ca="1" si="62"/>
        <v>490.9</v>
      </c>
      <c r="CY128" s="31">
        <f t="shared" ca="1" si="62"/>
        <v>152.04999999999998</v>
      </c>
      <c r="CZ128" s="31">
        <f t="shared" ca="1" si="62"/>
        <v>0</v>
      </c>
      <c r="DA128" s="31">
        <f t="shared" ca="1" si="62"/>
        <v>31.05</v>
      </c>
      <c r="DB128" s="31">
        <f t="shared" ca="1" si="62"/>
        <v>3.02</v>
      </c>
      <c r="DC128" s="31">
        <f t="shared" ca="1" si="62"/>
        <v>486.34000000000003</v>
      </c>
      <c r="DD128" s="31">
        <f t="shared" ca="1" si="62"/>
        <v>3959.639999999999</v>
      </c>
      <c r="DE128" s="31">
        <f t="shared" ca="1" si="62"/>
        <v>0</v>
      </c>
      <c r="DF128" s="31">
        <f t="shared" ca="1" si="73"/>
        <v>29.770000000000003</v>
      </c>
      <c r="DG128" s="31">
        <f t="shared" ca="1" si="73"/>
        <v>497.9899999999999</v>
      </c>
      <c r="DH128" s="31">
        <f t="shared" ca="1" si="73"/>
        <v>2.7700000000000005</v>
      </c>
      <c r="DI128" s="32">
        <f t="shared" ca="1" si="77"/>
        <v>0.37</v>
      </c>
      <c r="DJ128" s="32">
        <f t="shared" ca="1" si="77"/>
        <v>24.55</v>
      </c>
      <c r="DK128" s="32">
        <f t="shared" ca="1" si="77"/>
        <v>7.6</v>
      </c>
      <c r="DL128" s="32">
        <f t="shared" ca="1" si="74"/>
        <v>0</v>
      </c>
      <c r="DM128" s="32">
        <f t="shared" ca="1" si="74"/>
        <v>1.55</v>
      </c>
      <c r="DN128" s="32">
        <f t="shared" ca="1" si="74"/>
        <v>0.15</v>
      </c>
      <c r="DO128" s="32">
        <f t="shared" ca="1" si="58"/>
        <v>24.32</v>
      </c>
      <c r="DP128" s="32">
        <f t="shared" ca="1" si="58"/>
        <v>197.98</v>
      </c>
      <c r="DQ128" s="32">
        <f t="shared" ca="1" si="58"/>
        <v>0</v>
      </c>
      <c r="DR128" s="32">
        <f t="shared" ca="1" si="58"/>
        <v>1.49</v>
      </c>
      <c r="DS128" s="32">
        <f t="shared" ca="1" si="58"/>
        <v>24.9</v>
      </c>
      <c r="DT128" s="32">
        <f t="shared" ca="1" si="58"/>
        <v>0.14000000000000001</v>
      </c>
      <c r="DU128" s="31">
        <f t="shared" ca="1" si="78"/>
        <v>1.38</v>
      </c>
      <c r="DV128" s="31">
        <f t="shared" ca="1" si="78"/>
        <v>90.36</v>
      </c>
      <c r="DW128" s="31">
        <f t="shared" ca="1" si="78"/>
        <v>27.67</v>
      </c>
      <c r="DX128" s="31">
        <f t="shared" ca="1" si="75"/>
        <v>0</v>
      </c>
      <c r="DY128" s="31">
        <f t="shared" ca="1" si="75"/>
        <v>5.51</v>
      </c>
      <c r="DZ128" s="31">
        <f t="shared" ca="1" si="75"/>
        <v>0.53</v>
      </c>
      <c r="EA128" s="31">
        <f t="shared" ca="1" si="59"/>
        <v>84.03</v>
      </c>
      <c r="EB128" s="31">
        <f t="shared" ca="1" si="59"/>
        <v>674.89</v>
      </c>
      <c r="EC128" s="31">
        <f t="shared" ca="1" si="59"/>
        <v>0</v>
      </c>
      <c r="ED128" s="31">
        <f t="shared" ca="1" si="59"/>
        <v>4.9400000000000004</v>
      </c>
      <c r="EE128" s="31">
        <f t="shared" ca="1" si="59"/>
        <v>81.430000000000007</v>
      </c>
      <c r="EF128" s="31">
        <f t="shared" ca="1" si="59"/>
        <v>0.45</v>
      </c>
      <c r="EG128" s="32">
        <f t="shared" ca="1" si="79"/>
        <v>9.14</v>
      </c>
      <c r="EH128" s="32">
        <f t="shared" ca="1" si="79"/>
        <v>605.80999999999995</v>
      </c>
      <c r="EI128" s="32">
        <f t="shared" ca="1" si="79"/>
        <v>187.32</v>
      </c>
      <c r="EJ128" s="32">
        <f t="shared" ca="1" si="76"/>
        <v>0</v>
      </c>
      <c r="EK128" s="32">
        <f t="shared" ca="1" si="76"/>
        <v>38.11</v>
      </c>
      <c r="EL128" s="32">
        <f t="shared" ca="1" si="76"/>
        <v>3.7</v>
      </c>
      <c r="EM128" s="32">
        <f t="shared" ca="1" si="60"/>
        <v>594.69000000000005</v>
      </c>
      <c r="EN128" s="32">
        <f t="shared" ca="1" si="60"/>
        <v>4832.5099999999993</v>
      </c>
      <c r="EO128" s="32">
        <f t="shared" ca="1" si="60"/>
        <v>0</v>
      </c>
      <c r="EP128" s="32">
        <f t="shared" ca="1" si="60"/>
        <v>36.200000000000003</v>
      </c>
      <c r="EQ128" s="32">
        <f t="shared" ca="1" si="60"/>
        <v>604.31999999999994</v>
      </c>
      <c r="ER128" s="32">
        <f t="shared" ca="1" si="60"/>
        <v>3.3600000000000008</v>
      </c>
    </row>
    <row r="129" spans="1:148" x14ac:dyDescent="0.25">
      <c r="A129" t="s">
        <v>462</v>
      </c>
      <c r="B129" s="1" t="s">
        <v>26</v>
      </c>
      <c r="C129" t="str">
        <f t="shared" ca="1" si="52"/>
        <v>SD1</v>
      </c>
      <c r="D129" t="str">
        <f t="shared" ca="1" si="53"/>
        <v>Sundance #1</v>
      </c>
      <c r="E129" s="51">
        <v>166344.49191000001</v>
      </c>
      <c r="F129" s="51">
        <v>137770.40937770001</v>
      </c>
      <c r="G129" s="51">
        <v>175098.1502</v>
      </c>
      <c r="H129" s="51">
        <v>167782.10073000001</v>
      </c>
      <c r="I129" s="51">
        <v>108094.62815999999</v>
      </c>
      <c r="J129" s="51">
        <v>151812.42378000001</v>
      </c>
      <c r="K129" s="51">
        <v>133727.1484677</v>
      </c>
      <c r="L129" s="51">
        <v>161327.2082702</v>
      </c>
      <c r="M129" s="51">
        <v>156376.26437349999</v>
      </c>
      <c r="N129" s="51">
        <v>188739.89172000001</v>
      </c>
      <c r="O129" s="51">
        <v>178590.55721999999</v>
      </c>
      <c r="P129" s="51">
        <v>191809.61650999999</v>
      </c>
      <c r="Q129" s="32">
        <v>7644579.7199999997</v>
      </c>
      <c r="R129" s="32">
        <v>13252938.76</v>
      </c>
      <c r="S129" s="32">
        <v>7692735.4699999997</v>
      </c>
      <c r="T129" s="32">
        <v>5283841.76</v>
      </c>
      <c r="U129" s="32">
        <v>3723882.9</v>
      </c>
      <c r="V129" s="32">
        <v>6464534.1500000004</v>
      </c>
      <c r="W129" s="32">
        <v>17515971.949999999</v>
      </c>
      <c r="X129" s="32">
        <v>7194078.7800000003</v>
      </c>
      <c r="Y129" s="32">
        <v>3725741.57</v>
      </c>
      <c r="Z129" s="32">
        <v>5181889.47</v>
      </c>
      <c r="AA129" s="32">
        <v>6832027.9800000004</v>
      </c>
      <c r="AB129" s="32">
        <v>5260662.1100000003</v>
      </c>
      <c r="AC129" s="2">
        <v>3.95</v>
      </c>
      <c r="AD129" s="2">
        <v>3.95</v>
      </c>
      <c r="AE129" s="2">
        <v>3.95</v>
      </c>
      <c r="AF129" s="2">
        <v>3.95</v>
      </c>
      <c r="AG129" s="2">
        <v>3.95</v>
      </c>
      <c r="AH129" s="2">
        <v>3.95</v>
      </c>
      <c r="AI129" s="2">
        <v>3.95</v>
      </c>
      <c r="AJ129" s="2">
        <v>3.95</v>
      </c>
      <c r="AK129" s="2">
        <v>3.95</v>
      </c>
      <c r="AL129" s="2">
        <v>3.95</v>
      </c>
      <c r="AM129" s="2">
        <v>3.95</v>
      </c>
      <c r="AN129" s="2">
        <v>3.95</v>
      </c>
      <c r="AO129" s="33">
        <v>301960.90000000002</v>
      </c>
      <c r="AP129" s="33">
        <v>523491.08</v>
      </c>
      <c r="AQ129" s="33">
        <v>303863.05</v>
      </c>
      <c r="AR129" s="33">
        <v>208711.75</v>
      </c>
      <c r="AS129" s="33">
        <v>147093.37</v>
      </c>
      <c r="AT129" s="33">
        <v>255349.1</v>
      </c>
      <c r="AU129" s="33">
        <v>691880.89</v>
      </c>
      <c r="AV129" s="33">
        <v>284166.11</v>
      </c>
      <c r="AW129" s="33">
        <v>147166.79</v>
      </c>
      <c r="AX129" s="33">
        <v>204684.63</v>
      </c>
      <c r="AY129" s="33">
        <v>269865.11</v>
      </c>
      <c r="AZ129" s="33">
        <v>207796.15</v>
      </c>
      <c r="BA129" s="31">
        <f t="shared" si="65"/>
        <v>-8409.0400000000009</v>
      </c>
      <c r="BB129" s="31">
        <f t="shared" si="65"/>
        <v>-14578.23</v>
      </c>
      <c r="BC129" s="31">
        <f t="shared" si="65"/>
        <v>-8462.01</v>
      </c>
      <c r="BD129" s="31">
        <f t="shared" si="63"/>
        <v>-7925.76</v>
      </c>
      <c r="BE129" s="31">
        <f t="shared" si="63"/>
        <v>-5585.82</v>
      </c>
      <c r="BF129" s="31">
        <f t="shared" si="63"/>
        <v>-9696.7999999999993</v>
      </c>
      <c r="BG129" s="31">
        <f t="shared" si="63"/>
        <v>26273.96</v>
      </c>
      <c r="BH129" s="31">
        <f t="shared" si="63"/>
        <v>10791.12</v>
      </c>
      <c r="BI129" s="31">
        <f t="shared" si="63"/>
        <v>5588.61</v>
      </c>
      <c r="BJ129" s="31">
        <f t="shared" si="69"/>
        <v>34718.660000000003</v>
      </c>
      <c r="BK129" s="31">
        <f t="shared" si="69"/>
        <v>45774.59</v>
      </c>
      <c r="BL129" s="31">
        <f t="shared" si="69"/>
        <v>35246.44</v>
      </c>
      <c r="BM129" s="6">
        <f t="shared" ca="1" si="80"/>
        <v>6.8500000000000005E-2</v>
      </c>
      <c r="BN129" s="6">
        <f t="shared" ca="1" si="80"/>
        <v>6.8500000000000005E-2</v>
      </c>
      <c r="BO129" s="6">
        <f t="shared" ca="1" si="80"/>
        <v>6.8500000000000005E-2</v>
      </c>
      <c r="BP129" s="6">
        <f t="shared" ca="1" si="80"/>
        <v>6.8500000000000005E-2</v>
      </c>
      <c r="BQ129" s="6">
        <f t="shared" ca="1" si="80"/>
        <v>6.8500000000000005E-2</v>
      </c>
      <c r="BR129" s="6">
        <f t="shared" ca="1" si="80"/>
        <v>6.8500000000000005E-2</v>
      </c>
      <c r="BS129" s="6">
        <f t="shared" ca="1" si="80"/>
        <v>6.8500000000000005E-2</v>
      </c>
      <c r="BT129" s="6">
        <f t="shared" ca="1" si="80"/>
        <v>6.8500000000000005E-2</v>
      </c>
      <c r="BU129" s="6">
        <f t="shared" ca="1" si="80"/>
        <v>6.8500000000000005E-2</v>
      </c>
      <c r="BV129" s="6">
        <f t="shared" ca="1" si="80"/>
        <v>6.8500000000000005E-2</v>
      </c>
      <c r="BW129" s="6">
        <f t="shared" ca="1" si="80"/>
        <v>6.8500000000000005E-2</v>
      </c>
      <c r="BX129" s="6">
        <f t="shared" ca="1" si="80"/>
        <v>6.8500000000000005E-2</v>
      </c>
      <c r="BY129" s="31">
        <f t="shared" ca="1" si="72"/>
        <v>523653.71</v>
      </c>
      <c r="BZ129" s="31">
        <f t="shared" ca="1" si="72"/>
        <v>907826.31</v>
      </c>
      <c r="CA129" s="31">
        <f t="shared" ca="1" si="72"/>
        <v>526952.38</v>
      </c>
      <c r="CB129" s="31">
        <f t="shared" ca="1" si="70"/>
        <v>361943.16</v>
      </c>
      <c r="CC129" s="31">
        <f t="shared" ca="1" si="70"/>
        <v>255085.98</v>
      </c>
      <c r="CD129" s="31">
        <f t="shared" ca="1" si="70"/>
        <v>442820.59</v>
      </c>
      <c r="CE129" s="31">
        <f t="shared" ca="1" si="70"/>
        <v>1199844.08</v>
      </c>
      <c r="CF129" s="31">
        <f t="shared" ca="1" si="70"/>
        <v>492794.4</v>
      </c>
      <c r="CG129" s="31">
        <f t="shared" ca="1" si="70"/>
        <v>255213.3</v>
      </c>
      <c r="CH129" s="31">
        <f t="shared" ca="1" si="70"/>
        <v>354959.43</v>
      </c>
      <c r="CI129" s="31">
        <f t="shared" ca="1" si="70"/>
        <v>467993.92</v>
      </c>
      <c r="CJ129" s="31">
        <f t="shared" ca="1" si="70"/>
        <v>360355.35</v>
      </c>
      <c r="CK129" s="32">
        <f t="shared" ca="1" si="66"/>
        <v>5351.21</v>
      </c>
      <c r="CL129" s="32">
        <f t="shared" ca="1" si="66"/>
        <v>9277.06</v>
      </c>
      <c r="CM129" s="32">
        <f t="shared" ca="1" si="66"/>
        <v>5384.91</v>
      </c>
      <c r="CN129" s="32">
        <f t="shared" ca="1" si="64"/>
        <v>3698.69</v>
      </c>
      <c r="CO129" s="32">
        <f t="shared" ca="1" si="64"/>
        <v>2606.7199999999998</v>
      </c>
      <c r="CP129" s="32">
        <f t="shared" ca="1" si="64"/>
        <v>4525.17</v>
      </c>
      <c r="CQ129" s="32">
        <f t="shared" ca="1" si="64"/>
        <v>12261.18</v>
      </c>
      <c r="CR129" s="32">
        <f t="shared" ca="1" si="64"/>
        <v>5035.8599999999997</v>
      </c>
      <c r="CS129" s="32">
        <f t="shared" ca="1" si="64"/>
        <v>2608.02</v>
      </c>
      <c r="CT129" s="32">
        <f t="shared" ca="1" si="71"/>
        <v>3627.32</v>
      </c>
      <c r="CU129" s="32">
        <f t="shared" ca="1" si="71"/>
        <v>4782.42</v>
      </c>
      <c r="CV129" s="32">
        <f t="shared" ca="1" si="71"/>
        <v>3682.46</v>
      </c>
      <c r="CW129" s="31">
        <f t="shared" ca="1" si="62"/>
        <v>235453.06000000003</v>
      </c>
      <c r="CX129" s="31">
        <f t="shared" ca="1" si="62"/>
        <v>408190.52000000008</v>
      </c>
      <c r="CY129" s="31">
        <f t="shared" ca="1" si="62"/>
        <v>236936.25000000006</v>
      </c>
      <c r="CZ129" s="31">
        <f t="shared" ca="1" si="62"/>
        <v>164855.85999999999</v>
      </c>
      <c r="DA129" s="31">
        <f t="shared" ca="1" si="62"/>
        <v>116185.15000000002</v>
      </c>
      <c r="DB129" s="31">
        <f t="shared" ca="1" si="62"/>
        <v>201693.46</v>
      </c>
      <c r="DC129" s="31">
        <f t="shared" ca="1" si="62"/>
        <v>493950.41</v>
      </c>
      <c r="DD129" s="31">
        <f t="shared" ca="1" si="62"/>
        <v>202873.03000000003</v>
      </c>
      <c r="DE129" s="31">
        <f t="shared" ca="1" si="62"/>
        <v>105065.91999999997</v>
      </c>
      <c r="DF129" s="31">
        <f t="shared" ca="1" si="73"/>
        <v>119183.45999999999</v>
      </c>
      <c r="DG129" s="31">
        <f t="shared" ca="1" si="73"/>
        <v>157136.63999999998</v>
      </c>
      <c r="DH129" s="31">
        <f t="shared" ca="1" si="73"/>
        <v>120995.22</v>
      </c>
      <c r="DI129" s="32">
        <f t="shared" ca="1" si="77"/>
        <v>11772.65</v>
      </c>
      <c r="DJ129" s="32">
        <f t="shared" ca="1" si="77"/>
        <v>20409.53</v>
      </c>
      <c r="DK129" s="32">
        <f t="shared" ca="1" si="77"/>
        <v>11846.81</v>
      </c>
      <c r="DL129" s="32">
        <f t="shared" ca="1" si="74"/>
        <v>8242.7900000000009</v>
      </c>
      <c r="DM129" s="32">
        <f t="shared" ca="1" si="74"/>
        <v>5809.26</v>
      </c>
      <c r="DN129" s="32">
        <f t="shared" ca="1" si="74"/>
        <v>10084.67</v>
      </c>
      <c r="DO129" s="32">
        <f t="shared" ca="1" si="58"/>
        <v>24697.52</v>
      </c>
      <c r="DP129" s="32">
        <f t="shared" ca="1" si="58"/>
        <v>10143.65</v>
      </c>
      <c r="DQ129" s="32">
        <f t="shared" ca="1" si="58"/>
        <v>5253.3</v>
      </c>
      <c r="DR129" s="32">
        <f t="shared" ca="1" si="58"/>
        <v>5959.17</v>
      </c>
      <c r="DS129" s="32">
        <f t="shared" ca="1" si="58"/>
        <v>7856.83</v>
      </c>
      <c r="DT129" s="32">
        <f t="shared" ca="1" si="58"/>
        <v>6049.76</v>
      </c>
      <c r="DU129" s="31">
        <f t="shared" ca="1" si="78"/>
        <v>43891.88</v>
      </c>
      <c r="DV129" s="31">
        <f t="shared" ca="1" si="78"/>
        <v>75139.28</v>
      </c>
      <c r="DW129" s="31">
        <f t="shared" ca="1" si="78"/>
        <v>43115.13</v>
      </c>
      <c r="DX129" s="31">
        <f t="shared" ca="1" si="75"/>
        <v>29613.67</v>
      </c>
      <c r="DY129" s="31">
        <f t="shared" ca="1" si="75"/>
        <v>20608.16</v>
      </c>
      <c r="DZ129" s="31">
        <f t="shared" ca="1" si="75"/>
        <v>35303.99</v>
      </c>
      <c r="EA129" s="31">
        <f t="shared" ca="1" si="59"/>
        <v>85343.55</v>
      </c>
      <c r="EB129" s="31">
        <f t="shared" ca="1" si="59"/>
        <v>34578.07</v>
      </c>
      <c r="EC129" s="31">
        <f t="shared" ca="1" si="59"/>
        <v>17662.25</v>
      </c>
      <c r="ED129" s="31">
        <f t="shared" ca="1" si="59"/>
        <v>19766.11</v>
      </c>
      <c r="EE129" s="31">
        <f t="shared" ca="1" si="59"/>
        <v>25693.48</v>
      </c>
      <c r="EF129" s="31">
        <f t="shared" ca="1" si="59"/>
        <v>19510.5</v>
      </c>
      <c r="EG129" s="32">
        <f t="shared" ca="1" si="79"/>
        <v>291117.59000000003</v>
      </c>
      <c r="EH129" s="32">
        <f t="shared" ca="1" si="79"/>
        <v>503739.33000000007</v>
      </c>
      <c r="EI129" s="32">
        <f t="shared" ca="1" si="79"/>
        <v>291898.19000000006</v>
      </c>
      <c r="EJ129" s="32">
        <f t="shared" ca="1" si="76"/>
        <v>202712.32000000001</v>
      </c>
      <c r="EK129" s="32">
        <f t="shared" ca="1" si="76"/>
        <v>142602.57</v>
      </c>
      <c r="EL129" s="32">
        <f t="shared" ca="1" si="76"/>
        <v>247082.12</v>
      </c>
      <c r="EM129" s="32">
        <f t="shared" ca="1" si="60"/>
        <v>603991.48</v>
      </c>
      <c r="EN129" s="32">
        <f t="shared" ca="1" si="60"/>
        <v>247594.75000000003</v>
      </c>
      <c r="EO129" s="32">
        <f t="shared" ca="1" si="60"/>
        <v>127981.46999999997</v>
      </c>
      <c r="EP129" s="32">
        <f t="shared" ca="1" si="60"/>
        <v>144908.74</v>
      </c>
      <c r="EQ129" s="32">
        <f t="shared" ca="1" si="60"/>
        <v>190686.94999999998</v>
      </c>
      <c r="ER129" s="32">
        <f t="shared" ca="1" si="60"/>
        <v>146555.47999999998</v>
      </c>
    </row>
    <row r="130" spans="1:148" x14ac:dyDescent="0.25">
      <c r="A130" t="s">
        <v>462</v>
      </c>
      <c r="B130" s="1" t="s">
        <v>27</v>
      </c>
      <c r="C130" t="str">
        <f t="shared" ca="1" si="52"/>
        <v>SD2</v>
      </c>
      <c r="D130" t="str">
        <f t="shared" ca="1" si="53"/>
        <v>Sundance #2</v>
      </c>
      <c r="E130" s="51">
        <v>142771.90652799999</v>
      </c>
      <c r="F130" s="51">
        <v>155306.33976999999</v>
      </c>
      <c r="G130" s="51">
        <v>144732.24640880001</v>
      </c>
      <c r="H130" s="51">
        <v>149383.08887489999</v>
      </c>
      <c r="I130" s="51">
        <v>161365.38265760001</v>
      </c>
      <c r="J130" s="51">
        <v>147671.27233000001</v>
      </c>
      <c r="K130" s="51">
        <v>142867.84419999999</v>
      </c>
      <c r="L130" s="51">
        <v>174092.22229999999</v>
      </c>
      <c r="M130" s="51">
        <v>165224.97563</v>
      </c>
      <c r="N130" s="51">
        <v>159178.25163509999</v>
      </c>
      <c r="O130" s="51">
        <v>179139.91880000001</v>
      </c>
      <c r="P130" s="51">
        <v>186788.7985</v>
      </c>
      <c r="Q130" s="32">
        <v>6413331.79</v>
      </c>
      <c r="R130" s="32">
        <v>13883121.34</v>
      </c>
      <c r="S130" s="32">
        <v>6852532.5499999998</v>
      </c>
      <c r="T130" s="32">
        <v>4836804.68</v>
      </c>
      <c r="U130" s="32">
        <v>8658690.0899999999</v>
      </c>
      <c r="V130" s="32">
        <v>6429955.7400000002</v>
      </c>
      <c r="W130" s="32">
        <v>17599862.059999999</v>
      </c>
      <c r="X130" s="32">
        <v>7460172.4800000004</v>
      </c>
      <c r="Y130" s="32">
        <v>4094534.63</v>
      </c>
      <c r="Z130" s="32">
        <v>4382030.05</v>
      </c>
      <c r="AA130" s="32">
        <v>6813905.3399999999</v>
      </c>
      <c r="AB130" s="32">
        <v>5089542.5</v>
      </c>
      <c r="AC130" s="2">
        <v>3.95</v>
      </c>
      <c r="AD130" s="2">
        <v>3.95</v>
      </c>
      <c r="AE130" s="2">
        <v>3.95</v>
      </c>
      <c r="AF130" s="2">
        <v>3.95</v>
      </c>
      <c r="AG130" s="2">
        <v>3.95</v>
      </c>
      <c r="AH130" s="2">
        <v>3.95</v>
      </c>
      <c r="AI130" s="2">
        <v>3.95</v>
      </c>
      <c r="AJ130" s="2">
        <v>3.95</v>
      </c>
      <c r="AK130" s="2">
        <v>3.95</v>
      </c>
      <c r="AL130" s="2">
        <v>3.95</v>
      </c>
      <c r="AM130" s="2">
        <v>3.95</v>
      </c>
      <c r="AN130" s="2">
        <v>3.95</v>
      </c>
      <c r="AO130" s="33">
        <v>253326.61</v>
      </c>
      <c r="AP130" s="33">
        <v>548383.29</v>
      </c>
      <c r="AQ130" s="33">
        <v>270675.03999999998</v>
      </c>
      <c r="AR130" s="33">
        <v>191053.79</v>
      </c>
      <c r="AS130" s="33">
        <v>342018.26</v>
      </c>
      <c r="AT130" s="33">
        <v>253983.25</v>
      </c>
      <c r="AU130" s="33">
        <v>695194.55</v>
      </c>
      <c r="AV130" s="33">
        <v>294676.81</v>
      </c>
      <c r="AW130" s="33">
        <v>161734.12</v>
      </c>
      <c r="AX130" s="33">
        <v>173090.19</v>
      </c>
      <c r="AY130" s="33">
        <v>269149.26</v>
      </c>
      <c r="AZ130" s="33">
        <v>201036.93</v>
      </c>
      <c r="BA130" s="31">
        <f t="shared" si="65"/>
        <v>-7054.66</v>
      </c>
      <c r="BB130" s="31">
        <f t="shared" si="65"/>
        <v>-15271.43</v>
      </c>
      <c r="BC130" s="31">
        <f t="shared" si="65"/>
        <v>-7537.79</v>
      </c>
      <c r="BD130" s="31">
        <f t="shared" si="63"/>
        <v>-7255.21</v>
      </c>
      <c r="BE130" s="31">
        <f t="shared" si="63"/>
        <v>-12988.04</v>
      </c>
      <c r="BF130" s="31">
        <f t="shared" si="63"/>
        <v>-9644.93</v>
      </c>
      <c r="BG130" s="31">
        <f t="shared" si="63"/>
        <v>26399.79</v>
      </c>
      <c r="BH130" s="31">
        <f t="shared" si="63"/>
        <v>11190.26</v>
      </c>
      <c r="BI130" s="31">
        <f t="shared" si="63"/>
        <v>6141.8</v>
      </c>
      <c r="BJ130" s="31">
        <f t="shared" si="69"/>
        <v>29359.599999999999</v>
      </c>
      <c r="BK130" s="31">
        <f t="shared" si="69"/>
        <v>45653.17</v>
      </c>
      <c r="BL130" s="31">
        <f t="shared" si="69"/>
        <v>34099.93</v>
      </c>
      <c r="BM130" s="6">
        <f t="shared" ca="1" si="80"/>
        <v>6.7900000000000002E-2</v>
      </c>
      <c r="BN130" s="6">
        <f t="shared" ca="1" si="80"/>
        <v>6.7900000000000002E-2</v>
      </c>
      <c r="BO130" s="6">
        <f t="shared" ca="1" si="80"/>
        <v>6.7900000000000002E-2</v>
      </c>
      <c r="BP130" s="6">
        <f t="shared" ca="1" si="80"/>
        <v>6.7900000000000002E-2</v>
      </c>
      <c r="BQ130" s="6">
        <f t="shared" ca="1" si="80"/>
        <v>6.7900000000000002E-2</v>
      </c>
      <c r="BR130" s="6">
        <f t="shared" ca="1" si="80"/>
        <v>6.7900000000000002E-2</v>
      </c>
      <c r="BS130" s="6">
        <f t="shared" ca="1" si="80"/>
        <v>6.7900000000000002E-2</v>
      </c>
      <c r="BT130" s="6">
        <f t="shared" ca="1" si="80"/>
        <v>6.7900000000000002E-2</v>
      </c>
      <c r="BU130" s="6">
        <f t="shared" ca="1" si="80"/>
        <v>6.7900000000000002E-2</v>
      </c>
      <c r="BV130" s="6">
        <f t="shared" ca="1" si="80"/>
        <v>6.7900000000000002E-2</v>
      </c>
      <c r="BW130" s="6">
        <f t="shared" ca="1" si="80"/>
        <v>6.7900000000000002E-2</v>
      </c>
      <c r="BX130" s="6">
        <f t="shared" ca="1" si="80"/>
        <v>6.7900000000000002E-2</v>
      </c>
      <c r="BY130" s="31">
        <f t="shared" ca="1" si="72"/>
        <v>435465.23</v>
      </c>
      <c r="BZ130" s="31">
        <f t="shared" ca="1" si="72"/>
        <v>942663.94</v>
      </c>
      <c r="CA130" s="31">
        <f t="shared" ca="1" si="72"/>
        <v>465286.96</v>
      </c>
      <c r="CB130" s="31">
        <f t="shared" ca="1" si="70"/>
        <v>328419.03999999998</v>
      </c>
      <c r="CC130" s="31">
        <f t="shared" ca="1" si="70"/>
        <v>587925.06000000006</v>
      </c>
      <c r="CD130" s="31">
        <f t="shared" ca="1" si="70"/>
        <v>436593.99</v>
      </c>
      <c r="CE130" s="31">
        <f t="shared" ca="1" si="70"/>
        <v>1195030.6299999999</v>
      </c>
      <c r="CF130" s="31">
        <f t="shared" ca="1" si="70"/>
        <v>506545.71</v>
      </c>
      <c r="CG130" s="31">
        <f t="shared" ca="1" si="70"/>
        <v>278018.90000000002</v>
      </c>
      <c r="CH130" s="31">
        <f t="shared" ca="1" si="70"/>
        <v>297539.84000000003</v>
      </c>
      <c r="CI130" s="31">
        <f t="shared" ca="1" si="70"/>
        <v>462664.17</v>
      </c>
      <c r="CJ130" s="31">
        <f t="shared" ca="1" si="70"/>
        <v>345579.94</v>
      </c>
      <c r="CK130" s="32">
        <f t="shared" ca="1" si="66"/>
        <v>4489.33</v>
      </c>
      <c r="CL130" s="32">
        <f t="shared" ca="1" si="66"/>
        <v>9718.18</v>
      </c>
      <c r="CM130" s="32">
        <f t="shared" ca="1" si="66"/>
        <v>4796.7700000000004</v>
      </c>
      <c r="CN130" s="32">
        <f t="shared" ca="1" si="64"/>
        <v>3385.76</v>
      </c>
      <c r="CO130" s="32">
        <f t="shared" ca="1" si="64"/>
        <v>6061.08</v>
      </c>
      <c r="CP130" s="32">
        <f t="shared" ca="1" si="64"/>
        <v>4500.97</v>
      </c>
      <c r="CQ130" s="32">
        <f t="shared" ca="1" si="64"/>
        <v>12319.9</v>
      </c>
      <c r="CR130" s="32">
        <f t="shared" ca="1" si="64"/>
        <v>5222.12</v>
      </c>
      <c r="CS130" s="32">
        <f t="shared" ca="1" si="64"/>
        <v>2866.17</v>
      </c>
      <c r="CT130" s="32">
        <f t="shared" ca="1" si="71"/>
        <v>3067.42</v>
      </c>
      <c r="CU130" s="32">
        <f t="shared" ca="1" si="71"/>
        <v>4769.7299999999996</v>
      </c>
      <c r="CV130" s="32">
        <f t="shared" ca="1" si="71"/>
        <v>3562.68</v>
      </c>
      <c r="CW130" s="31">
        <f t="shared" ca="1" si="62"/>
        <v>193682.61000000002</v>
      </c>
      <c r="CX130" s="31">
        <f t="shared" ca="1" si="62"/>
        <v>419270.25999999995</v>
      </c>
      <c r="CY130" s="31">
        <f t="shared" ca="1" si="62"/>
        <v>206946.48000000007</v>
      </c>
      <c r="CZ130" s="31">
        <f t="shared" ca="1" si="62"/>
        <v>148006.21999999997</v>
      </c>
      <c r="DA130" s="31">
        <f t="shared" ca="1" si="62"/>
        <v>264955.92</v>
      </c>
      <c r="DB130" s="31">
        <f t="shared" ca="1" si="62"/>
        <v>196756.63999999996</v>
      </c>
      <c r="DC130" s="31">
        <f t="shared" ca="1" si="62"/>
        <v>485756.18999999977</v>
      </c>
      <c r="DD130" s="31">
        <f t="shared" ca="1" si="62"/>
        <v>205900.76</v>
      </c>
      <c r="DE130" s="31">
        <f t="shared" ca="1" si="62"/>
        <v>113009.15000000001</v>
      </c>
      <c r="DF130" s="31">
        <f t="shared" ca="1" si="73"/>
        <v>98157.47</v>
      </c>
      <c r="DG130" s="31">
        <f t="shared" ca="1" si="73"/>
        <v>152631.46999999997</v>
      </c>
      <c r="DH130" s="31">
        <f t="shared" ca="1" si="73"/>
        <v>114005.76000000001</v>
      </c>
      <c r="DI130" s="32">
        <f t="shared" ca="1" si="77"/>
        <v>9684.1299999999992</v>
      </c>
      <c r="DJ130" s="32">
        <f t="shared" ca="1" si="77"/>
        <v>20963.509999999998</v>
      </c>
      <c r="DK130" s="32">
        <f t="shared" ca="1" si="77"/>
        <v>10347.32</v>
      </c>
      <c r="DL130" s="32">
        <f t="shared" ca="1" si="74"/>
        <v>7400.31</v>
      </c>
      <c r="DM130" s="32">
        <f t="shared" ca="1" si="74"/>
        <v>13247.8</v>
      </c>
      <c r="DN130" s="32">
        <f t="shared" ca="1" si="74"/>
        <v>9837.83</v>
      </c>
      <c r="DO130" s="32">
        <f t="shared" ca="1" si="58"/>
        <v>24287.81</v>
      </c>
      <c r="DP130" s="32">
        <f t="shared" ca="1" si="58"/>
        <v>10295.040000000001</v>
      </c>
      <c r="DQ130" s="32">
        <f t="shared" ca="1" si="58"/>
        <v>5650.46</v>
      </c>
      <c r="DR130" s="32">
        <f t="shared" ca="1" si="58"/>
        <v>4907.87</v>
      </c>
      <c r="DS130" s="32">
        <f t="shared" ca="1" si="58"/>
        <v>7631.57</v>
      </c>
      <c r="DT130" s="32">
        <f t="shared" ca="1" si="58"/>
        <v>5700.29</v>
      </c>
      <c r="DU130" s="31">
        <f t="shared" ca="1" si="78"/>
        <v>36105.26</v>
      </c>
      <c r="DV130" s="31">
        <f t="shared" ca="1" si="78"/>
        <v>77178.820000000007</v>
      </c>
      <c r="DW130" s="31">
        <f t="shared" ca="1" si="78"/>
        <v>37657.919999999998</v>
      </c>
      <c r="DX130" s="31">
        <f t="shared" ca="1" si="75"/>
        <v>26586.91</v>
      </c>
      <c r="DY130" s="31">
        <f t="shared" ca="1" si="75"/>
        <v>46996.15</v>
      </c>
      <c r="DZ130" s="31">
        <f t="shared" ca="1" si="75"/>
        <v>34439.86</v>
      </c>
      <c r="EA130" s="31">
        <f t="shared" ca="1" si="59"/>
        <v>83927.77</v>
      </c>
      <c r="EB130" s="31">
        <f t="shared" ca="1" si="59"/>
        <v>35094.129999999997</v>
      </c>
      <c r="EC130" s="31">
        <f t="shared" ca="1" si="59"/>
        <v>18997.55</v>
      </c>
      <c r="ED130" s="31">
        <f t="shared" ca="1" si="59"/>
        <v>16279.03</v>
      </c>
      <c r="EE130" s="31">
        <f t="shared" ca="1" si="59"/>
        <v>24956.84</v>
      </c>
      <c r="EF130" s="31">
        <f t="shared" ca="1" si="59"/>
        <v>18383.45</v>
      </c>
      <c r="EG130" s="32">
        <f t="shared" ca="1" si="79"/>
        <v>239472.00000000003</v>
      </c>
      <c r="EH130" s="32">
        <f t="shared" ca="1" si="79"/>
        <v>517412.58999999997</v>
      </c>
      <c r="EI130" s="32">
        <f t="shared" ca="1" si="79"/>
        <v>254951.72000000009</v>
      </c>
      <c r="EJ130" s="32">
        <f t="shared" ca="1" si="76"/>
        <v>181993.43999999997</v>
      </c>
      <c r="EK130" s="32">
        <f t="shared" ca="1" si="76"/>
        <v>325199.87</v>
      </c>
      <c r="EL130" s="32">
        <f t="shared" ca="1" si="76"/>
        <v>241034.32999999996</v>
      </c>
      <c r="EM130" s="32">
        <f t="shared" ca="1" si="60"/>
        <v>593971.76999999979</v>
      </c>
      <c r="EN130" s="32">
        <f t="shared" ca="1" si="60"/>
        <v>251289.93000000002</v>
      </c>
      <c r="EO130" s="32">
        <f t="shared" ca="1" si="60"/>
        <v>137657.16</v>
      </c>
      <c r="EP130" s="32">
        <f t="shared" ca="1" si="60"/>
        <v>119344.37</v>
      </c>
      <c r="EQ130" s="32">
        <f t="shared" ca="1" si="60"/>
        <v>185219.87999999998</v>
      </c>
      <c r="ER130" s="32">
        <f t="shared" ca="1" si="60"/>
        <v>138089.5</v>
      </c>
    </row>
    <row r="131" spans="1:148" x14ac:dyDescent="0.25">
      <c r="A131" t="s">
        <v>509</v>
      </c>
      <c r="B131" s="1" t="s">
        <v>23</v>
      </c>
      <c r="C131" t="str">
        <f t="shared" ca="1" si="52"/>
        <v>SD3</v>
      </c>
      <c r="D131" t="str">
        <f t="shared" ca="1" si="53"/>
        <v>Sundance #3</v>
      </c>
      <c r="E131" s="51">
        <v>161808.908937</v>
      </c>
      <c r="F131" s="51">
        <v>184596.72959999999</v>
      </c>
      <c r="G131" s="51">
        <v>206471.62346</v>
      </c>
      <c r="H131" s="51">
        <v>185481.71096999999</v>
      </c>
      <c r="I131" s="51">
        <v>186113.49583</v>
      </c>
      <c r="J131" s="51">
        <v>139428.331141</v>
      </c>
      <c r="K131" s="51">
        <v>153653.27593999999</v>
      </c>
      <c r="L131" s="51">
        <v>193239.57204629999</v>
      </c>
      <c r="M131" s="51">
        <v>139024.02377609999</v>
      </c>
      <c r="N131" s="51">
        <v>223761.97508</v>
      </c>
      <c r="O131" s="51">
        <v>187725.58664980001</v>
      </c>
      <c r="P131" s="51">
        <v>226718.83327599999</v>
      </c>
      <c r="Q131" s="32">
        <v>7642089.46</v>
      </c>
      <c r="R131" s="32">
        <v>16444091.83</v>
      </c>
      <c r="S131" s="32">
        <v>9037738.9399999995</v>
      </c>
      <c r="T131" s="32">
        <v>5932813.4299999997</v>
      </c>
      <c r="U131" s="32">
        <v>10978625.539999999</v>
      </c>
      <c r="V131" s="32">
        <v>5064148.74</v>
      </c>
      <c r="W131" s="32">
        <v>19807761.809999999</v>
      </c>
      <c r="X131" s="32">
        <v>9266820.1899999995</v>
      </c>
      <c r="Y131" s="32">
        <v>3094124.82</v>
      </c>
      <c r="Z131" s="32">
        <v>6113157.4100000001</v>
      </c>
      <c r="AA131" s="32">
        <v>6379060.4400000004</v>
      </c>
      <c r="AB131" s="32">
        <v>6072035.79</v>
      </c>
      <c r="AC131" s="2">
        <v>3.95</v>
      </c>
      <c r="AD131" s="2">
        <v>3.95</v>
      </c>
      <c r="AE131" s="2">
        <v>3.95</v>
      </c>
      <c r="AF131" s="2">
        <v>3.95</v>
      </c>
      <c r="AG131" s="2">
        <v>3.95</v>
      </c>
      <c r="AH131" s="2">
        <v>3.95</v>
      </c>
      <c r="AI131" s="2">
        <v>3.95</v>
      </c>
      <c r="AJ131" s="2">
        <v>3.95</v>
      </c>
      <c r="AK131" s="2">
        <v>3.95</v>
      </c>
      <c r="AL131" s="2">
        <v>3.95</v>
      </c>
      <c r="AM131" s="2">
        <v>3.95</v>
      </c>
      <c r="AN131" s="2">
        <v>3.95</v>
      </c>
      <c r="AO131" s="33">
        <v>301862.53000000003</v>
      </c>
      <c r="AP131" s="33">
        <v>649541.63</v>
      </c>
      <c r="AQ131" s="33">
        <v>356990.69</v>
      </c>
      <c r="AR131" s="33">
        <v>234346.13</v>
      </c>
      <c r="AS131" s="33">
        <v>433655.71</v>
      </c>
      <c r="AT131" s="33">
        <v>200033.88</v>
      </c>
      <c r="AU131" s="33">
        <v>782406.59</v>
      </c>
      <c r="AV131" s="33">
        <v>366039.4</v>
      </c>
      <c r="AW131" s="33">
        <v>122217.93</v>
      </c>
      <c r="AX131" s="33">
        <v>241469.72</v>
      </c>
      <c r="AY131" s="33">
        <v>251972.89</v>
      </c>
      <c r="AZ131" s="33">
        <v>239845.41</v>
      </c>
      <c r="BA131" s="31">
        <f t="shared" si="65"/>
        <v>-8406.2999999999993</v>
      </c>
      <c r="BB131" s="31">
        <f t="shared" si="65"/>
        <v>-18088.5</v>
      </c>
      <c r="BC131" s="31">
        <f t="shared" si="65"/>
        <v>-9941.51</v>
      </c>
      <c r="BD131" s="31">
        <f t="shared" si="63"/>
        <v>-8899.2199999999993</v>
      </c>
      <c r="BE131" s="31">
        <f t="shared" si="63"/>
        <v>-16467.939999999999</v>
      </c>
      <c r="BF131" s="31">
        <f t="shared" si="63"/>
        <v>-7596.22</v>
      </c>
      <c r="BG131" s="31">
        <f t="shared" si="63"/>
        <v>29711.64</v>
      </c>
      <c r="BH131" s="31">
        <f t="shared" si="63"/>
        <v>13900.23</v>
      </c>
      <c r="BI131" s="31">
        <f t="shared" si="63"/>
        <v>4641.1899999999996</v>
      </c>
      <c r="BJ131" s="31">
        <f t="shared" si="69"/>
        <v>40958.15</v>
      </c>
      <c r="BK131" s="31">
        <f t="shared" si="69"/>
        <v>42739.7</v>
      </c>
      <c r="BL131" s="31">
        <f t="shared" si="69"/>
        <v>40682.639999999999</v>
      </c>
      <c r="BM131" s="6">
        <f t="shared" ca="1" si="80"/>
        <v>6.88E-2</v>
      </c>
      <c r="BN131" s="6">
        <f t="shared" ca="1" si="80"/>
        <v>6.88E-2</v>
      </c>
      <c r="BO131" s="6">
        <f t="shared" ca="1" si="80"/>
        <v>6.88E-2</v>
      </c>
      <c r="BP131" s="6">
        <f t="shared" ca="1" si="80"/>
        <v>6.88E-2</v>
      </c>
      <c r="BQ131" s="6">
        <f t="shared" ca="1" si="80"/>
        <v>6.88E-2</v>
      </c>
      <c r="BR131" s="6">
        <f t="shared" ca="1" si="80"/>
        <v>6.88E-2</v>
      </c>
      <c r="BS131" s="6">
        <f t="shared" ca="1" si="80"/>
        <v>6.88E-2</v>
      </c>
      <c r="BT131" s="6">
        <f t="shared" ca="1" si="80"/>
        <v>6.88E-2</v>
      </c>
      <c r="BU131" s="6">
        <f t="shared" ca="1" si="80"/>
        <v>6.88E-2</v>
      </c>
      <c r="BV131" s="6">
        <f t="shared" ca="1" si="80"/>
        <v>6.88E-2</v>
      </c>
      <c r="BW131" s="6">
        <f t="shared" ca="1" si="80"/>
        <v>6.88E-2</v>
      </c>
      <c r="BX131" s="6">
        <f t="shared" ca="1" si="80"/>
        <v>6.88E-2</v>
      </c>
      <c r="BY131" s="31">
        <f t="shared" ca="1" si="72"/>
        <v>525775.75</v>
      </c>
      <c r="BZ131" s="31">
        <f t="shared" ca="1" si="72"/>
        <v>1131353.52</v>
      </c>
      <c r="CA131" s="31">
        <f t="shared" ca="1" si="72"/>
        <v>621796.43999999994</v>
      </c>
      <c r="CB131" s="31">
        <f t="shared" ca="1" si="70"/>
        <v>408177.56</v>
      </c>
      <c r="CC131" s="31">
        <f t="shared" ca="1" si="70"/>
        <v>755329.44</v>
      </c>
      <c r="CD131" s="31">
        <f t="shared" ca="1" si="70"/>
        <v>348413.43</v>
      </c>
      <c r="CE131" s="31">
        <f t="shared" ca="1" si="70"/>
        <v>1362774.01</v>
      </c>
      <c r="CF131" s="31">
        <f t="shared" ca="1" si="70"/>
        <v>637557.23</v>
      </c>
      <c r="CG131" s="31">
        <f t="shared" ca="1" si="70"/>
        <v>212875.79</v>
      </c>
      <c r="CH131" s="31">
        <f t="shared" ca="1" si="70"/>
        <v>420585.23</v>
      </c>
      <c r="CI131" s="31">
        <f t="shared" ca="1" si="70"/>
        <v>438879.36</v>
      </c>
      <c r="CJ131" s="31">
        <f t="shared" ca="1" si="70"/>
        <v>417756.06</v>
      </c>
      <c r="CK131" s="32">
        <f t="shared" ca="1" si="66"/>
        <v>5349.46</v>
      </c>
      <c r="CL131" s="32">
        <f t="shared" ca="1" si="66"/>
        <v>11510.86</v>
      </c>
      <c r="CM131" s="32">
        <f t="shared" ca="1" si="66"/>
        <v>6326.42</v>
      </c>
      <c r="CN131" s="32">
        <f t="shared" ca="1" si="64"/>
        <v>4152.97</v>
      </c>
      <c r="CO131" s="32">
        <f t="shared" ca="1" si="64"/>
        <v>7685.04</v>
      </c>
      <c r="CP131" s="32">
        <f t="shared" ca="1" si="64"/>
        <v>3544.9</v>
      </c>
      <c r="CQ131" s="32">
        <f t="shared" ca="1" si="64"/>
        <v>13865.43</v>
      </c>
      <c r="CR131" s="32">
        <f t="shared" ca="1" si="64"/>
        <v>6486.77</v>
      </c>
      <c r="CS131" s="32">
        <f t="shared" ca="1" si="64"/>
        <v>2165.89</v>
      </c>
      <c r="CT131" s="32">
        <f t="shared" ca="1" si="71"/>
        <v>4279.21</v>
      </c>
      <c r="CU131" s="32">
        <f t="shared" ca="1" si="71"/>
        <v>4465.34</v>
      </c>
      <c r="CV131" s="32">
        <f t="shared" ca="1" si="71"/>
        <v>4250.43</v>
      </c>
      <c r="CW131" s="31">
        <f t="shared" ca="1" si="62"/>
        <v>237668.97999999992</v>
      </c>
      <c r="CX131" s="31">
        <f t="shared" ca="1" si="62"/>
        <v>511411.25000000012</v>
      </c>
      <c r="CY131" s="31">
        <f t="shared" ca="1" si="62"/>
        <v>281073.68</v>
      </c>
      <c r="CZ131" s="31">
        <f t="shared" ca="1" si="62"/>
        <v>186883.61999999997</v>
      </c>
      <c r="DA131" s="31">
        <f t="shared" ca="1" si="62"/>
        <v>345826.70999999996</v>
      </c>
      <c r="DB131" s="31">
        <f t="shared" ca="1" si="62"/>
        <v>159520.67000000001</v>
      </c>
      <c r="DC131" s="31">
        <f t="shared" ref="DC131:DE194" ca="1" si="81">CE131+CQ131-AU131-BG131</f>
        <v>564521.21</v>
      </c>
      <c r="DD131" s="31">
        <f t="shared" ca="1" si="81"/>
        <v>264104.37</v>
      </c>
      <c r="DE131" s="31">
        <f t="shared" ca="1" si="81"/>
        <v>88182.560000000027</v>
      </c>
      <c r="DF131" s="31">
        <f t="shared" ca="1" si="73"/>
        <v>142436.57</v>
      </c>
      <c r="DG131" s="31">
        <f t="shared" ca="1" si="73"/>
        <v>148632.10999999999</v>
      </c>
      <c r="DH131" s="31">
        <f t="shared" ca="1" si="73"/>
        <v>141478.44</v>
      </c>
      <c r="DI131" s="32">
        <f t="shared" ca="1" si="77"/>
        <v>11883.45</v>
      </c>
      <c r="DJ131" s="32">
        <f t="shared" ca="1" si="77"/>
        <v>25570.560000000001</v>
      </c>
      <c r="DK131" s="32">
        <f t="shared" ca="1" si="77"/>
        <v>14053.68</v>
      </c>
      <c r="DL131" s="32">
        <f t="shared" ca="1" si="74"/>
        <v>9344.18</v>
      </c>
      <c r="DM131" s="32">
        <f t="shared" ca="1" si="74"/>
        <v>17291.34</v>
      </c>
      <c r="DN131" s="32">
        <f t="shared" ca="1" si="74"/>
        <v>7976.03</v>
      </c>
      <c r="DO131" s="32">
        <f t="shared" ca="1" si="58"/>
        <v>28226.06</v>
      </c>
      <c r="DP131" s="32">
        <f t="shared" ca="1" si="58"/>
        <v>13205.22</v>
      </c>
      <c r="DQ131" s="32">
        <f t="shared" ca="1" si="58"/>
        <v>4409.13</v>
      </c>
      <c r="DR131" s="32">
        <f t="shared" ca="1" si="58"/>
        <v>7121.83</v>
      </c>
      <c r="DS131" s="32">
        <f t="shared" ca="1" si="58"/>
        <v>7431.61</v>
      </c>
      <c r="DT131" s="32">
        <f t="shared" ca="1" si="58"/>
        <v>7073.92</v>
      </c>
      <c r="DU131" s="31">
        <f t="shared" ca="1" si="78"/>
        <v>44304.959999999999</v>
      </c>
      <c r="DV131" s="31">
        <f t="shared" ca="1" si="78"/>
        <v>94140.04</v>
      </c>
      <c r="DW131" s="31">
        <f t="shared" ca="1" si="78"/>
        <v>51146.79</v>
      </c>
      <c r="DX131" s="31">
        <f t="shared" ca="1" si="75"/>
        <v>33570.6</v>
      </c>
      <c r="DY131" s="31">
        <f t="shared" ca="1" si="75"/>
        <v>61340.480000000003</v>
      </c>
      <c r="DZ131" s="31">
        <f t="shared" ca="1" si="75"/>
        <v>27922.15</v>
      </c>
      <c r="EA131" s="31">
        <f t="shared" ca="1" si="59"/>
        <v>97536.6</v>
      </c>
      <c r="EB131" s="31">
        <f t="shared" ca="1" si="59"/>
        <v>45014.46</v>
      </c>
      <c r="EC131" s="31">
        <f t="shared" ca="1" si="59"/>
        <v>14824.05</v>
      </c>
      <c r="ED131" s="31">
        <f t="shared" ca="1" si="59"/>
        <v>23622.54</v>
      </c>
      <c r="EE131" s="31">
        <f t="shared" ca="1" si="59"/>
        <v>24302.9</v>
      </c>
      <c r="EF131" s="31">
        <f t="shared" ca="1" si="59"/>
        <v>22813.42</v>
      </c>
      <c r="EG131" s="32">
        <f t="shared" ca="1" si="79"/>
        <v>293857.38999999996</v>
      </c>
      <c r="EH131" s="32">
        <f t="shared" ca="1" si="79"/>
        <v>631121.85000000021</v>
      </c>
      <c r="EI131" s="32">
        <f t="shared" ca="1" si="79"/>
        <v>346274.14999999997</v>
      </c>
      <c r="EJ131" s="32">
        <f t="shared" ca="1" si="76"/>
        <v>229798.39999999997</v>
      </c>
      <c r="EK131" s="32">
        <f t="shared" ca="1" si="76"/>
        <v>424458.52999999997</v>
      </c>
      <c r="EL131" s="32">
        <f t="shared" ca="1" si="76"/>
        <v>195418.85</v>
      </c>
      <c r="EM131" s="32">
        <f t="shared" ca="1" si="60"/>
        <v>690283.87</v>
      </c>
      <c r="EN131" s="32">
        <f t="shared" ca="1" si="60"/>
        <v>322324.05</v>
      </c>
      <c r="EO131" s="32">
        <f t="shared" ca="1" si="60"/>
        <v>107415.74000000003</v>
      </c>
      <c r="EP131" s="32">
        <f t="shared" ca="1" si="60"/>
        <v>173180.94</v>
      </c>
      <c r="EQ131" s="32">
        <f t="shared" ca="1" si="60"/>
        <v>180366.61999999997</v>
      </c>
      <c r="ER131" s="32">
        <f t="shared" ca="1" si="60"/>
        <v>171365.78000000003</v>
      </c>
    </row>
    <row r="132" spans="1:148" x14ac:dyDescent="0.25">
      <c r="A132" t="s">
        <v>509</v>
      </c>
      <c r="B132" s="1" t="s">
        <v>24</v>
      </c>
      <c r="C132" t="str">
        <f t="shared" ca="1" si="52"/>
        <v>SD4</v>
      </c>
      <c r="D132" t="str">
        <f t="shared" ca="1" si="53"/>
        <v>Sundance #4</v>
      </c>
      <c r="E132" s="51">
        <v>238680.65979000001</v>
      </c>
      <c r="F132" s="51">
        <v>193781.17115000001</v>
      </c>
      <c r="G132" s="51">
        <v>221006.74822000001</v>
      </c>
      <c r="H132" s="51">
        <v>194777.00627000001</v>
      </c>
      <c r="I132" s="51">
        <v>195471.01277999999</v>
      </c>
      <c r="J132" s="51">
        <v>144678.446039</v>
      </c>
      <c r="K132" s="51">
        <v>169764.94450000001</v>
      </c>
      <c r="L132" s="51">
        <v>227399.39687</v>
      </c>
      <c r="M132" s="51">
        <v>205274.84450000001</v>
      </c>
      <c r="N132" s="51">
        <v>242298.48529000001</v>
      </c>
      <c r="O132" s="51">
        <v>239842.97242999999</v>
      </c>
      <c r="P132" s="51">
        <v>213604.658738</v>
      </c>
      <c r="Q132" s="32">
        <v>10337469.32</v>
      </c>
      <c r="R132" s="32">
        <v>17299336.940000001</v>
      </c>
      <c r="S132" s="32">
        <v>9744511.3000000007</v>
      </c>
      <c r="T132" s="32">
        <v>6359935.6399999997</v>
      </c>
      <c r="U132" s="32">
        <v>11394235.15</v>
      </c>
      <c r="V132" s="32">
        <v>6929901.1699999999</v>
      </c>
      <c r="W132" s="32">
        <v>21956589.859999999</v>
      </c>
      <c r="X132" s="32">
        <v>10773161.93</v>
      </c>
      <c r="Y132" s="32">
        <v>5266391.93</v>
      </c>
      <c r="Z132" s="32">
        <v>6754837.6399999997</v>
      </c>
      <c r="AA132" s="32">
        <v>9066755.7799999993</v>
      </c>
      <c r="AB132" s="32">
        <v>5957392.8799999999</v>
      </c>
      <c r="AC132" s="2">
        <v>3.95</v>
      </c>
      <c r="AD132" s="2">
        <v>3.95</v>
      </c>
      <c r="AE132" s="2">
        <v>3.95</v>
      </c>
      <c r="AF132" s="2">
        <v>3.95</v>
      </c>
      <c r="AG132" s="2">
        <v>3.95</v>
      </c>
      <c r="AH132" s="2">
        <v>3.95</v>
      </c>
      <c r="AI132" s="2">
        <v>3.95</v>
      </c>
      <c r="AJ132" s="2">
        <v>3.95</v>
      </c>
      <c r="AK132" s="2">
        <v>3.95</v>
      </c>
      <c r="AL132" s="2">
        <v>3.95</v>
      </c>
      <c r="AM132" s="2">
        <v>3.95</v>
      </c>
      <c r="AN132" s="2">
        <v>3.95</v>
      </c>
      <c r="AO132" s="33">
        <v>408330.04</v>
      </c>
      <c r="AP132" s="33">
        <v>683323.81</v>
      </c>
      <c r="AQ132" s="33">
        <v>384908.2</v>
      </c>
      <c r="AR132" s="33">
        <v>251217.46</v>
      </c>
      <c r="AS132" s="33">
        <v>450072.29</v>
      </c>
      <c r="AT132" s="33">
        <v>273731.09999999998</v>
      </c>
      <c r="AU132" s="33">
        <v>867285.3</v>
      </c>
      <c r="AV132" s="33">
        <v>425539.9</v>
      </c>
      <c r="AW132" s="33">
        <v>208022.48</v>
      </c>
      <c r="AX132" s="33">
        <v>266816.09000000003</v>
      </c>
      <c r="AY132" s="33">
        <v>358136.85</v>
      </c>
      <c r="AZ132" s="33">
        <v>235317.02</v>
      </c>
      <c r="BA132" s="31">
        <f t="shared" si="65"/>
        <v>-11371.22</v>
      </c>
      <c r="BB132" s="31">
        <f t="shared" si="65"/>
        <v>-19029.27</v>
      </c>
      <c r="BC132" s="31">
        <f t="shared" si="65"/>
        <v>-10718.96</v>
      </c>
      <c r="BD132" s="31">
        <f t="shared" si="63"/>
        <v>-9539.9</v>
      </c>
      <c r="BE132" s="31">
        <f t="shared" si="63"/>
        <v>-17091.349999999999</v>
      </c>
      <c r="BF132" s="31">
        <f t="shared" si="63"/>
        <v>-10394.85</v>
      </c>
      <c r="BG132" s="31">
        <f t="shared" si="63"/>
        <v>32934.879999999997</v>
      </c>
      <c r="BH132" s="31">
        <f t="shared" si="63"/>
        <v>16159.74</v>
      </c>
      <c r="BI132" s="31">
        <f t="shared" si="63"/>
        <v>7899.59</v>
      </c>
      <c r="BJ132" s="31">
        <f t="shared" si="69"/>
        <v>45257.41</v>
      </c>
      <c r="BK132" s="31">
        <f t="shared" si="69"/>
        <v>60747.26</v>
      </c>
      <c r="BL132" s="31">
        <f t="shared" si="69"/>
        <v>39914.53</v>
      </c>
      <c r="BM132" s="6">
        <f t="shared" ca="1" si="80"/>
        <v>6.8199999999999997E-2</v>
      </c>
      <c r="BN132" s="6">
        <f t="shared" ca="1" si="80"/>
        <v>6.8199999999999997E-2</v>
      </c>
      <c r="BO132" s="6">
        <f t="shared" ca="1" si="80"/>
        <v>6.8199999999999997E-2</v>
      </c>
      <c r="BP132" s="6">
        <f t="shared" ca="1" si="80"/>
        <v>6.8199999999999997E-2</v>
      </c>
      <c r="BQ132" s="6">
        <f t="shared" ca="1" si="80"/>
        <v>6.8199999999999997E-2</v>
      </c>
      <c r="BR132" s="6">
        <f t="shared" ca="1" si="80"/>
        <v>6.8199999999999997E-2</v>
      </c>
      <c r="BS132" s="6">
        <f t="shared" ca="1" si="80"/>
        <v>6.8199999999999997E-2</v>
      </c>
      <c r="BT132" s="6">
        <f t="shared" ca="1" si="80"/>
        <v>6.8199999999999997E-2</v>
      </c>
      <c r="BU132" s="6">
        <f t="shared" ca="1" si="80"/>
        <v>6.8199999999999997E-2</v>
      </c>
      <c r="BV132" s="6">
        <f t="shared" ca="1" si="80"/>
        <v>6.8199999999999997E-2</v>
      </c>
      <c r="BW132" s="6">
        <f t="shared" ca="1" si="80"/>
        <v>6.8199999999999997E-2</v>
      </c>
      <c r="BX132" s="6">
        <f t="shared" ca="1" si="80"/>
        <v>6.8199999999999997E-2</v>
      </c>
      <c r="BY132" s="31">
        <f t="shared" ca="1" si="72"/>
        <v>705015.41</v>
      </c>
      <c r="BZ132" s="31">
        <f t="shared" ca="1" si="72"/>
        <v>1179814.78</v>
      </c>
      <c r="CA132" s="31">
        <f t="shared" ca="1" si="72"/>
        <v>664575.67000000004</v>
      </c>
      <c r="CB132" s="31">
        <f t="shared" ca="1" si="70"/>
        <v>433747.61</v>
      </c>
      <c r="CC132" s="31">
        <f t="shared" ca="1" si="70"/>
        <v>777086.84</v>
      </c>
      <c r="CD132" s="31">
        <f t="shared" ca="1" si="70"/>
        <v>472619.26</v>
      </c>
      <c r="CE132" s="31">
        <f t="shared" ca="1" si="70"/>
        <v>1497439.43</v>
      </c>
      <c r="CF132" s="31">
        <f t="shared" ca="1" si="70"/>
        <v>734729.64</v>
      </c>
      <c r="CG132" s="31">
        <f t="shared" ca="1" si="70"/>
        <v>359167.93</v>
      </c>
      <c r="CH132" s="31">
        <f t="shared" ca="1" si="70"/>
        <v>460679.93</v>
      </c>
      <c r="CI132" s="31">
        <f t="shared" ca="1" si="70"/>
        <v>618352.74</v>
      </c>
      <c r="CJ132" s="31">
        <f t="shared" ca="1" si="70"/>
        <v>406294.19</v>
      </c>
      <c r="CK132" s="32">
        <f t="shared" ca="1" si="66"/>
        <v>7236.23</v>
      </c>
      <c r="CL132" s="32">
        <f t="shared" ca="1" si="66"/>
        <v>12109.54</v>
      </c>
      <c r="CM132" s="32">
        <f t="shared" ca="1" si="66"/>
        <v>6821.16</v>
      </c>
      <c r="CN132" s="32">
        <f t="shared" ca="1" si="64"/>
        <v>4451.95</v>
      </c>
      <c r="CO132" s="32">
        <f t="shared" ca="1" si="64"/>
        <v>7975.96</v>
      </c>
      <c r="CP132" s="32">
        <f t="shared" ca="1" si="64"/>
        <v>4850.93</v>
      </c>
      <c r="CQ132" s="32">
        <f t="shared" ca="1" si="64"/>
        <v>15369.61</v>
      </c>
      <c r="CR132" s="32">
        <f t="shared" ca="1" si="64"/>
        <v>7541.21</v>
      </c>
      <c r="CS132" s="32">
        <f t="shared" ca="1" si="64"/>
        <v>3686.47</v>
      </c>
      <c r="CT132" s="32">
        <f t="shared" ca="1" si="71"/>
        <v>4728.3900000000003</v>
      </c>
      <c r="CU132" s="32">
        <f t="shared" ca="1" si="71"/>
        <v>6346.73</v>
      </c>
      <c r="CV132" s="32">
        <f t="shared" ca="1" si="71"/>
        <v>4170.18</v>
      </c>
      <c r="CW132" s="31">
        <f t="shared" ref="CW132:DB195" ca="1" si="82">BY132+CK132-AO132-BA132</f>
        <v>315292.82</v>
      </c>
      <c r="CX132" s="31">
        <f t="shared" ca="1" si="82"/>
        <v>527629.78</v>
      </c>
      <c r="CY132" s="31">
        <f t="shared" ca="1" si="82"/>
        <v>297207.59000000008</v>
      </c>
      <c r="CZ132" s="31">
        <f t="shared" ca="1" si="82"/>
        <v>196522</v>
      </c>
      <c r="DA132" s="31">
        <f t="shared" ca="1" si="82"/>
        <v>352081.85999999993</v>
      </c>
      <c r="DB132" s="31">
        <f t="shared" ca="1" si="82"/>
        <v>214133.94000000003</v>
      </c>
      <c r="DC132" s="31">
        <f t="shared" ca="1" si="81"/>
        <v>612588.86</v>
      </c>
      <c r="DD132" s="31">
        <f t="shared" ca="1" si="81"/>
        <v>300571.20999999996</v>
      </c>
      <c r="DE132" s="31">
        <f t="shared" ca="1" si="81"/>
        <v>146932.32999999996</v>
      </c>
      <c r="DF132" s="31">
        <f t="shared" ca="1" si="73"/>
        <v>153334.81999999998</v>
      </c>
      <c r="DG132" s="31">
        <f t="shared" ca="1" si="73"/>
        <v>205815.36</v>
      </c>
      <c r="DH132" s="31">
        <f t="shared" ca="1" si="73"/>
        <v>135232.82</v>
      </c>
      <c r="DI132" s="32">
        <f t="shared" ca="1" si="77"/>
        <v>15764.64</v>
      </c>
      <c r="DJ132" s="32">
        <f t="shared" ca="1" si="77"/>
        <v>26381.49</v>
      </c>
      <c r="DK132" s="32">
        <f t="shared" ca="1" si="77"/>
        <v>14860.38</v>
      </c>
      <c r="DL132" s="32">
        <f t="shared" ca="1" si="74"/>
        <v>9826.1</v>
      </c>
      <c r="DM132" s="32">
        <f t="shared" ca="1" si="74"/>
        <v>17604.09</v>
      </c>
      <c r="DN132" s="32">
        <f t="shared" ca="1" si="74"/>
        <v>10706.7</v>
      </c>
      <c r="DO132" s="32">
        <f t="shared" ca="1" si="58"/>
        <v>30629.439999999999</v>
      </c>
      <c r="DP132" s="32">
        <f t="shared" ca="1" si="58"/>
        <v>15028.56</v>
      </c>
      <c r="DQ132" s="32">
        <f t="shared" ca="1" si="58"/>
        <v>7346.62</v>
      </c>
      <c r="DR132" s="32">
        <f t="shared" ref="DR132:DT195" ca="1" si="83">ROUND(DF132*5%,2)</f>
        <v>7666.74</v>
      </c>
      <c r="DS132" s="32">
        <f t="shared" ca="1" si="83"/>
        <v>10290.77</v>
      </c>
      <c r="DT132" s="32">
        <f t="shared" ca="1" si="83"/>
        <v>6761.64</v>
      </c>
      <c r="DU132" s="31">
        <f t="shared" ca="1" si="78"/>
        <v>58775.17</v>
      </c>
      <c r="DV132" s="31">
        <f t="shared" ca="1" si="78"/>
        <v>97125.53</v>
      </c>
      <c r="DW132" s="31">
        <f t="shared" ca="1" si="78"/>
        <v>54082.67</v>
      </c>
      <c r="DX132" s="31">
        <f t="shared" ca="1" si="75"/>
        <v>35301.980000000003</v>
      </c>
      <c r="DY132" s="31">
        <f t="shared" ca="1" si="75"/>
        <v>62449.98</v>
      </c>
      <c r="DZ132" s="31">
        <f t="shared" ca="1" si="75"/>
        <v>37481.54</v>
      </c>
      <c r="EA132" s="31">
        <f t="shared" ca="1" si="59"/>
        <v>105841.61</v>
      </c>
      <c r="EB132" s="31">
        <f t="shared" ca="1" si="59"/>
        <v>51229.94</v>
      </c>
      <c r="EC132" s="31">
        <f t="shared" ca="1" si="59"/>
        <v>24700.26</v>
      </c>
      <c r="ED132" s="31">
        <f t="shared" ref="ED132:EF195" ca="1" si="84">ROUND(DF132*ED$3,2)</f>
        <v>25429.98</v>
      </c>
      <c r="EE132" s="31">
        <f t="shared" ca="1" si="84"/>
        <v>33652.959999999999</v>
      </c>
      <c r="EF132" s="31">
        <f t="shared" ca="1" si="84"/>
        <v>21806.32</v>
      </c>
      <c r="EG132" s="32">
        <f t="shared" ca="1" si="79"/>
        <v>389832.63</v>
      </c>
      <c r="EH132" s="32">
        <f t="shared" ca="1" si="79"/>
        <v>651136.80000000005</v>
      </c>
      <c r="EI132" s="32">
        <f t="shared" ca="1" si="79"/>
        <v>366150.64000000007</v>
      </c>
      <c r="EJ132" s="32">
        <f t="shared" ca="1" si="76"/>
        <v>241650.08000000002</v>
      </c>
      <c r="EK132" s="32">
        <f t="shared" ca="1" si="76"/>
        <v>432135.92999999993</v>
      </c>
      <c r="EL132" s="32">
        <f t="shared" ca="1" si="76"/>
        <v>262322.18000000005</v>
      </c>
      <c r="EM132" s="32">
        <f t="shared" ca="1" si="60"/>
        <v>749059.90999999992</v>
      </c>
      <c r="EN132" s="32">
        <f t="shared" ca="1" si="60"/>
        <v>366829.70999999996</v>
      </c>
      <c r="EO132" s="32">
        <f t="shared" ca="1" si="60"/>
        <v>178979.20999999996</v>
      </c>
      <c r="EP132" s="32">
        <f t="shared" ref="EP132:ER195" ca="1" si="85">DF132+DR132+ED132</f>
        <v>186431.53999999998</v>
      </c>
      <c r="EQ132" s="32">
        <f t="shared" ca="1" si="85"/>
        <v>249759.08999999997</v>
      </c>
      <c r="ER132" s="32">
        <f t="shared" ca="1" si="85"/>
        <v>163800.78000000003</v>
      </c>
    </row>
    <row r="133" spans="1:148" x14ac:dyDescent="0.25">
      <c r="A133" t="s">
        <v>510</v>
      </c>
      <c r="B133" s="1" t="s">
        <v>28</v>
      </c>
      <c r="C133" t="str">
        <f t="shared" ref="C133:C164" ca="1" si="86">VLOOKUP($B133,LocationLookup,2,FALSE)</f>
        <v>SD5</v>
      </c>
      <c r="D133" t="str">
        <f t="shared" ref="D133:D164" ca="1" si="87">VLOOKUP($C133,LossFactorLookup,2,FALSE)</f>
        <v>Sundance #5</v>
      </c>
      <c r="E133" s="51">
        <v>200601.29734399999</v>
      </c>
      <c r="F133" s="51">
        <v>238628.464706</v>
      </c>
      <c r="G133" s="51">
        <v>284464.15974999999</v>
      </c>
      <c r="H133" s="51">
        <v>214883.73032890001</v>
      </c>
      <c r="I133" s="51">
        <v>239806.4707568</v>
      </c>
      <c r="J133" s="51">
        <v>223333.96760800001</v>
      </c>
      <c r="K133" s="51">
        <v>215626.55946700001</v>
      </c>
      <c r="L133" s="51">
        <v>251838.46901999999</v>
      </c>
      <c r="M133" s="51">
        <v>235398.18448930001</v>
      </c>
      <c r="N133" s="51">
        <v>275590.10394639999</v>
      </c>
      <c r="O133" s="51">
        <v>268959.72684000002</v>
      </c>
      <c r="P133" s="51">
        <v>270008.24936999998</v>
      </c>
      <c r="Q133" s="32">
        <v>8318990.6900000004</v>
      </c>
      <c r="R133" s="32">
        <v>15872392.91</v>
      </c>
      <c r="S133" s="32">
        <v>12572981.67</v>
      </c>
      <c r="T133" s="32">
        <v>6615650.7699999996</v>
      </c>
      <c r="U133" s="32">
        <v>9735132.3699999992</v>
      </c>
      <c r="V133" s="32">
        <v>7285167.7999999998</v>
      </c>
      <c r="W133" s="32">
        <v>16522528.4</v>
      </c>
      <c r="X133" s="32">
        <v>11471709.810000001</v>
      </c>
      <c r="Y133" s="32">
        <v>5765247.3499999996</v>
      </c>
      <c r="Z133" s="32">
        <v>7378245.8799999999</v>
      </c>
      <c r="AA133" s="32">
        <v>10267904.199999999</v>
      </c>
      <c r="AB133" s="32">
        <v>7275168.8300000001</v>
      </c>
      <c r="AC133" s="2">
        <v>3.95</v>
      </c>
      <c r="AD133" s="2">
        <v>3.95</v>
      </c>
      <c r="AE133" s="2">
        <v>3.95</v>
      </c>
      <c r="AF133" s="2">
        <v>3.95</v>
      </c>
      <c r="AG133" s="2">
        <v>3.95</v>
      </c>
      <c r="AH133" s="2">
        <v>3.95</v>
      </c>
      <c r="AI133" s="2">
        <v>3.95</v>
      </c>
      <c r="AJ133" s="2">
        <v>3.95</v>
      </c>
      <c r="AK133" s="2">
        <v>3.95</v>
      </c>
      <c r="AL133" s="2">
        <v>3.95</v>
      </c>
      <c r="AM133" s="2">
        <v>3.95</v>
      </c>
      <c r="AN133" s="2">
        <v>3.95</v>
      </c>
      <c r="AO133" s="33">
        <v>328600.13</v>
      </c>
      <c r="AP133" s="33">
        <v>626959.52</v>
      </c>
      <c r="AQ133" s="33">
        <v>496632.78</v>
      </c>
      <c r="AR133" s="33">
        <v>261318.21</v>
      </c>
      <c r="AS133" s="33">
        <v>384537.73</v>
      </c>
      <c r="AT133" s="33">
        <v>287764.13</v>
      </c>
      <c r="AU133" s="33">
        <v>652639.87</v>
      </c>
      <c r="AV133" s="33">
        <v>453132.54</v>
      </c>
      <c r="AW133" s="33">
        <v>227727.27</v>
      </c>
      <c r="AX133" s="33">
        <v>291440.71000000002</v>
      </c>
      <c r="AY133" s="33">
        <v>405582.22</v>
      </c>
      <c r="AZ133" s="33">
        <v>287369.17</v>
      </c>
      <c r="BA133" s="31">
        <f t="shared" si="65"/>
        <v>-9150.89</v>
      </c>
      <c r="BB133" s="31">
        <f t="shared" si="65"/>
        <v>-17459.63</v>
      </c>
      <c r="BC133" s="31">
        <f t="shared" si="65"/>
        <v>-13830.28</v>
      </c>
      <c r="BD133" s="31">
        <f t="shared" si="63"/>
        <v>-9923.48</v>
      </c>
      <c r="BE133" s="31">
        <f t="shared" si="63"/>
        <v>-14602.7</v>
      </c>
      <c r="BF133" s="31">
        <f t="shared" si="63"/>
        <v>-10927.75</v>
      </c>
      <c r="BG133" s="31">
        <f t="shared" si="63"/>
        <v>24783.79</v>
      </c>
      <c r="BH133" s="31">
        <f t="shared" si="63"/>
        <v>17207.560000000001</v>
      </c>
      <c r="BI133" s="31">
        <f t="shared" si="63"/>
        <v>8647.8700000000008</v>
      </c>
      <c r="BJ133" s="31">
        <f t="shared" si="69"/>
        <v>49434.25</v>
      </c>
      <c r="BK133" s="31">
        <f t="shared" si="69"/>
        <v>68794.960000000006</v>
      </c>
      <c r="BL133" s="31">
        <f t="shared" si="69"/>
        <v>48743.63</v>
      </c>
      <c r="BM133" s="6">
        <f t="shared" ca="1" si="80"/>
        <v>6.5199999999999994E-2</v>
      </c>
      <c r="BN133" s="6">
        <f t="shared" ca="1" si="80"/>
        <v>6.5199999999999994E-2</v>
      </c>
      <c r="BO133" s="6">
        <f t="shared" ca="1" si="80"/>
        <v>6.5199999999999994E-2</v>
      </c>
      <c r="BP133" s="6">
        <f t="shared" ca="1" si="80"/>
        <v>6.5199999999999994E-2</v>
      </c>
      <c r="BQ133" s="6">
        <f t="shared" ca="1" si="80"/>
        <v>6.5199999999999994E-2</v>
      </c>
      <c r="BR133" s="6">
        <f t="shared" ca="1" si="80"/>
        <v>6.5199999999999994E-2</v>
      </c>
      <c r="BS133" s="6">
        <f t="shared" ca="1" si="80"/>
        <v>6.5199999999999994E-2</v>
      </c>
      <c r="BT133" s="6">
        <f t="shared" ca="1" si="80"/>
        <v>6.5199999999999994E-2</v>
      </c>
      <c r="BU133" s="6">
        <f t="shared" ca="1" si="80"/>
        <v>6.5199999999999994E-2</v>
      </c>
      <c r="BV133" s="6">
        <f t="shared" ca="1" si="80"/>
        <v>6.5199999999999994E-2</v>
      </c>
      <c r="BW133" s="6">
        <f t="shared" ca="1" si="80"/>
        <v>6.5199999999999994E-2</v>
      </c>
      <c r="BX133" s="6">
        <f t="shared" ca="1" si="80"/>
        <v>6.5199999999999994E-2</v>
      </c>
      <c r="BY133" s="31">
        <f t="shared" ca="1" si="72"/>
        <v>542398.18999999994</v>
      </c>
      <c r="BZ133" s="31">
        <f t="shared" ca="1" si="72"/>
        <v>1034880.02</v>
      </c>
      <c r="CA133" s="31">
        <f t="shared" ca="1" si="72"/>
        <v>819758.4</v>
      </c>
      <c r="CB133" s="31">
        <f t="shared" ca="1" si="70"/>
        <v>431340.43</v>
      </c>
      <c r="CC133" s="31">
        <f t="shared" ca="1" si="70"/>
        <v>634730.63</v>
      </c>
      <c r="CD133" s="31">
        <f t="shared" ca="1" si="70"/>
        <v>474992.94</v>
      </c>
      <c r="CE133" s="31">
        <f t="shared" ca="1" si="70"/>
        <v>1077268.8500000001</v>
      </c>
      <c r="CF133" s="31">
        <f t="shared" ca="1" si="70"/>
        <v>747955.48</v>
      </c>
      <c r="CG133" s="31">
        <f t="shared" ca="1" si="70"/>
        <v>375894.13</v>
      </c>
      <c r="CH133" s="31">
        <f t="shared" ca="1" si="70"/>
        <v>481061.63</v>
      </c>
      <c r="CI133" s="31">
        <f t="shared" ca="1" si="70"/>
        <v>669467.35</v>
      </c>
      <c r="CJ133" s="31">
        <f t="shared" ca="1" si="70"/>
        <v>474341.01</v>
      </c>
      <c r="CK133" s="32">
        <f t="shared" ca="1" si="66"/>
        <v>5823.29</v>
      </c>
      <c r="CL133" s="32">
        <f t="shared" ca="1" si="66"/>
        <v>11110.68</v>
      </c>
      <c r="CM133" s="32">
        <f t="shared" ca="1" si="66"/>
        <v>8801.09</v>
      </c>
      <c r="CN133" s="32">
        <f t="shared" ca="1" si="64"/>
        <v>4630.96</v>
      </c>
      <c r="CO133" s="32">
        <f t="shared" ca="1" si="64"/>
        <v>6814.59</v>
      </c>
      <c r="CP133" s="32">
        <f t="shared" ca="1" si="64"/>
        <v>5099.62</v>
      </c>
      <c r="CQ133" s="32">
        <f t="shared" ca="1" si="64"/>
        <v>11565.77</v>
      </c>
      <c r="CR133" s="32">
        <f t="shared" ca="1" si="64"/>
        <v>8030.2</v>
      </c>
      <c r="CS133" s="32">
        <f t="shared" ca="1" si="64"/>
        <v>4035.67</v>
      </c>
      <c r="CT133" s="32">
        <f t="shared" ca="1" si="71"/>
        <v>5164.7700000000004</v>
      </c>
      <c r="CU133" s="32">
        <f t="shared" ca="1" si="71"/>
        <v>7187.53</v>
      </c>
      <c r="CV133" s="32">
        <f t="shared" ca="1" si="71"/>
        <v>5092.62</v>
      </c>
      <c r="CW133" s="31">
        <f t="shared" ca="1" si="82"/>
        <v>228772.24</v>
      </c>
      <c r="CX133" s="31">
        <f t="shared" ca="1" si="82"/>
        <v>436490.81000000006</v>
      </c>
      <c r="CY133" s="31">
        <f t="shared" ca="1" si="82"/>
        <v>345756.99</v>
      </c>
      <c r="CZ133" s="31">
        <f t="shared" ca="1" si="82"/>
        <v>184576.66000000003</v>
      </c>
      <c r="DA133" s="31">
        <f t="shared" ca="1" si="82"/>
        <v>271610.19</v>
      </c>
      <c r="DB133" s="31">
        <f t="shared" ca="1" si="82"/>
        <v>203256.18</v>
      </c>
      <c r="DC133" s="31">
        <f t="shared" ca="1" si="81"/>
        <v>411410.96000000014</v>
      </c>
      <c r="DD133" s="31">
        <f t="shared" ca="1" si="81"/>
        <v>285645.57999999996</v>
      </c>
      <c r="DE133" s="31">
        <f t="shared" ca="1" si="81"/>
        <v>143554.66</v>
      </c>
      <c r="DF133" s="31">
        <f t="shared" ca="1" si="73"/>
        <v>145351.44</v>
      </c>
      <c r="DG133" s="31">
        <f t="shared" ca="1" si="73"/>
        <v>202277.7</v>
      </c>
      <c r="DH133" s="31">
        <f t="shared" ca="1" si="73"/>
        <v>143320.83000000002</v>
      </c>
      <c r="DI133" s="32">
        <f t="shared" ca="1" si="77"/>
        <v>11438.61</v>
      </c>
      <c r="DJ133" s="32">
        <f t="shared" ca="1" si="77"/>
        <v>21824.54</v>
      </c>
      <c r="DK133" s="32">
        <f t="shared" ca="1" si="77"/>
        <v>17287.849999999999</v>
      </c>
      <c r="DL133" s="32">
        <f t="shared" ca="1" si="74"/>
        <v>9228.83</v>
      </c>
      <c r="DM133" s="32">
        <f t="shared" ca="1" si="74"/>
        <v>13580.51</v>
      </c>
      <c r="DN133" s="32">
        <f t="shared" ca="1" si="74"/>
        <v>10162.81</v>
      </c>
      <c r="DO133" s="32">
        <f t="shared" ca="1" si="74"/>
        <v>20570.55</v>
      </c>
      <c r="DP133" s="32">
        <f t="shared" ca="1" si="74"/>
        <v>14282.28</v>
      </c>
      <c r="DQ133" s="32">
        <f t="shared" ca="1" si="74"/>
        <v>7177.73</v>
      </c>
      <c r="DR133" s="32">
        <f t="shared" ca="1" si="83"/>
        <v>7267.57</v>
      </c>
      <c r="DS133" s="32">
        <f t="shared" ca="1" si="83"/>
        <v>10113.89</v>
      </c>
      <c r="DT133" s="32">
        <f t="shared" ca="1" si="83"/>
        <v>7166.04</v>
      </c>
      <c r="DU133" s="31">
        <f t="shared" ca="1" si="78"/>
        <v>42646.47</v>
      </c>
      <c r="DV133" s="31">
        <f t="shared" ca="1" si="78"/>
        <v>80348.759999999995</v>
      </c>
      <c r="DW133" s="31">
        <f t="shared" ca="1" si="78"/>
        <v>62917.17</v>
      </c>
      <c r="DX133" s="31">
        <f t="shared" ca="1" si="75"/>
        <v>33156.19</v>
      </c>
      <c r="DY133" s="31">
        <f t="shared" ca="1" si="75"/>
        <v>48176.44</v>
      </c>
      <c r="DZ133" s="31">
        <f t="shared" ca="1" si="75"/>
        <v>35577.519999999997</v>
      </c>
      <c r="EA133" s="31">
        <f t="shared" ca="1" si="75"/>
        <v>71082.58</v>
      </c>
      <c r="EB133" s="31">
        <f t="shared" ca="1" si="75"/>
        <v>48685.99</v>
      </c>
      <c r="EC133" s="31">
        <f t="shared" ca="1" si="75"/>
        <v>24132.45</v>
      </c>
      <c r="ED133" s="31">
        <f t="shared" ca="1" si="84"/>
        <v>24105.96</v>
      </c>
      <c r="EE133" s="31">
        <f t="shared" ca="1" si="84"/>
        <v>33074.519999999997</v>
      </c>
      <c r="EF133" s="31">
        <f t="shared" ca="1" si="84"/>
        <v>23110.51</v>
      </c>
      <c r="EG133" s="32">
        <f t="shared" ca="1" si="79"/>
        <v>282857.31999999995</v>
      </c>
      <c r="EH133" s="32">
        <f t="shared" ca="1" si="79"/>
        <v>538664.11</v>
      </c>
      <c r="EI133" s="32">
        <f t="shared" ca="1" si="79"/>
        <v>425962.00999999995</v>
      </c>
      <c r="EJ133" s="32">
        <f t="shared" ca="1" si="76"/>
        <v>226961.68000000002</v>
      </c>
      <c r="EK133" s="32">
        <f t="shared" ca="1" si="76"/>
        <v>333367.14</v>
      </c>
      <c r="EL133" s="32">
        <f t="shared" ca="1" si="76"/>
        <v>248996.50999999998</v>
      </c>
      <c r="EM133" s="32">
        <f t="shared" ca="1" si="76"/>
        <v>503064.09000000014</v>
      </c>
      <c r="EN133" s="32">
        <f t="shared" ca="1" si="76"/>
        <v>348613.85</v>
      </c>
      <c r="EO133" s="32">
        <f t="shared" ca="1" si="76"/>
        <v>174864.84000000003</v>
      </c>
      <c r="EP133" s="32">
        <f t="shared" ca="1" si="85"/>
        <v>176724.97</v>
      </c>
      <c r="EQ133" s="32">
        <f t="shared" ca="1" si="85"/>
        <v>245466.11000000002</v>
      </c>
      <c r="ER133" s="32">
        <f t="shared" ca="1" si="85"/>
        <v>173597.38000000003</v>
      </c>
    </row>
    <row r="134" spans="1:148" x14ac:dyDescent="0.25">
      <c r="A134" t="s">
        <v>510</v>
      </c>
      <c r="B134" s="1" t="s">
        <v>29</v>
      </c>
      <c r="C134" t="str">
        <f t="shared" ca="1" si="86"/>
        <v>SD6</v>
      </c>
      <c r="D134" t="str">
        <f t="shared" ca="1" si="87"/>
        <v>Sundance #6</v>
      </c>
      <c r="E134" s="51">
        <v>271343.72036099999</v>
      </c>
      <c r="F134" s="51">
        <v>223468.2731469</v>
      </c>
      <c r="G134" s="51">
        <v>222768.49002239999</v>
      </c>
      <c r="H134" s="51">
        <v>211757.98561500001</v>
      </c>
      <c r="I134" s="51">
        <v>107496.53810780001</v>
      </c>
      <c r="J134" s="51">
        <v>0</v>
      </c>
      <c r="K134" s="51">
        <v>110771.2545501</v>
      </c>
      <c r="L134" s="51">
        <v>214364.27943349999</v>
      </c>
      <c r="M134" s="51">
        <v>260420.98556</v>
      </c>
      <c r="N134" s="51">
        <v>258605.94559799999</v>
      </c>
      <c r="O134" s="51">
        <v>216494.27998270001</v>
      </c>
      <c r="P134" s="51">
        <v>277547.89214000001</v>
      </c>
      <c r="Q134" s="32">
        <v>12123481.720000001</v>
      </c>
      <c r="R134" s="32">
        <v>21981003.989999998</v>
      </c>
      <c r="S134" s="32">
        <v>10059611.390000001</v>
      </c>
      <c r="T134" s="32">
        <v>6506931.4199999999</v>
      </c>
      <c r="U134" s="32">
        <v>3418072.27</v>
      </c>
      <c r="V134" s="32">
        <v>0</v>
      </c>
      <c r="W134" s="32">
        <v>15043987.279999999</v>
      </c>
      <c r="X134" s="32">
        <v>6776511.4900000002</v>
      </c>
      <c r="Y134" s="32">
        <v>6376369.75</v>
      </c>
      <c r="Z134" s="32">
        <v>6945945.21</v>
      </c>
      <c r="AA134" s="32">
        <v>7907140.2300000004</v>
      </c>
      <c r="AB134" s="32">
        <v>7528740.2000000002</v>
      </c>
      <c r="AC134" s="2">
        <v>3.95</v>
      </c>
      <c r="AD134" s="2">
        <v>3.95</v>
      </c>
      <c r="AE134" s="2">
        <v>3.95</v>
      </c>
      <c r="AF134" s="2">
        <v>3.95</v>
      </c>
      <c r="AG134" s="2">
        <v>3.95</v>
      </c>
      <c r="AH134" s="2">
        <v>3.95</v>
      </c>
      <c r="AI134" s="2">
        <v>3.95</v>
      </c>
      <c r="AJ134" s="2">
        <v>3.95</v>
      </c>
      <c r="AK134" s="2">
        <v>3.95</v>
      </c>
      <c r="AL134" s="2">
        <v>3.95</v>
      </c>
      <c r="AM134" s="2">
        <v>3.95</v>
      </c>
      <c r="AN134" s="2">
        <v>3.95</v>
      </c>
      <c r="AO134" s="33">
        <v>478877.53</v>
      </c>
      <c r="AP134" s="33">
        <v>868249.66</v>
      </c>
      <c r="AQ134" s="33">
        <v>397354.65</v>
      </c>
      <c r="AR134" s="33">
        <v>257023.79</v>
      </c>
      <c r="AS134" s="33">
        <v>135013.85</v>
      </c>
      <c r="AT134" s="33">
        <v>0</v>
      </c>
      <c r="AU134" s="33">
        <v>594237.5</v>
      </c>
      <c r="AV134" s="33">
        <v>267672.2</v>
      </c>
      <c r="AW134" s="33">
        <v>251866.61</v>
      </c>
      <c r="AX134" s="33">
        <v>274364.84000000003</v>
      </c>
      <c r="AY134" s="33">
        <v>312332.03999999998</v>
      </c>
      <c r="AZ134" s="33">
        <v>297385.24</v>
      </c>
      <c r="BA134" s="31">
        <f t="shared" si="65"/>
        <v>-13335.83</v>
      </c>
      <c r="BB134" s="31">
        <f t="shared" si="65"/>
        <v>-24179.1</v>
      </c>
      <c r="BC134" s="31">
        <f t="shared" si="65"/>
        <v>-11065.57</v>
      </c>
      <c r="BD134" s="31">
        <f t="shared" si="63"/>
        <v>-9760.4</v>
      </c>
      <c r="BE134" s="31">
        <f t="shared" si="63"/>
        <v>-5127.1099999999997</v>
      </c>
      <c r="BF134" s="31">
        <f t="shared" si="63"/>
        <v>0</v>
      </c>
      <c r="BG134" s="31">
        <f t="shared" si="63"/>
        <v>22565.98</v>
      </c>
      <c r="BH134" s="31">
        <f t="shared" si="63"/>
        <v>10164.77</v>
      </c>
      <c r="BI134" s="31">
        <f t="shared" si="63"/>
        <v>9564.5499999999993</v>
      </c>
      <c r="BJ134" s="31">
        <f t="shared" si="69"/>
        <v>46537.83</v>
      </c>
      <c r="BK134" s="31">
        <f t="shared" si="69"/>
        <v>52977.84</v>
      </c>
      <c r="BL134" s="31">
        <f t="shared" si="69"/>
        <v>50442.559999999998</v>
      </c>
      <c r="BM134" s="6">
        <f t="shared" ca="1" si="80"/>
        <v>6.9500000000000006E-2</v>
      </c>
      <c r="BN134" s="6">
        <f t="shared" ca="1" si="80"/>
        <v>6.9500000000000006E-2</v>
      </c>
      <c r="BO134" s="6">
        <f t="shared" ca="1" si="80"/>
        <v>6.9500000000000006E-2</v>
      </c>
      <c r="BP134" s="6">
        <f t="shared" ca="1" si="80"/>
        <v>6.9500000000000006E-2</v>
      </c>
      <c r="BQ134" s="6">
        <f t="shared" ca="1" si="80"/>
        <v>6.9500000000000006E-2</v>
      </c>
      <c r="BR134" s="6">
        <f t="shared" ca="1" si="80"/>
        <v>6.9500000000000006E-2</v>
      </c>
      <c r="BS134" s="6">
        <f t="shared" ca="1" si="80"/>
        <v>6.9500000000000006E-2</v>
      </c>
      <c r="BT134" s="6">
        <f t="shared" ca="1" si="80"/>
        <v>6.9500000000000006E-2</v>
      </c>
      <c r="BU134" s="6">
        <f t="shared" ca="1" si="80"/>
        <v>6.9500000000000006E-2</v>
      </c>
      <c r="BV134" s="6">
        <f t="shared" ca="1" si="80"/>
        <v>6.9500000000000006E-2</v>
      </c>
      <c r="BW134" s="6">
        <f t="shared" ca="1" si="80"/>
        <v>6.9500000000000006E-2</v>
      </c>
      <c r="BX134" s="6">
        <f t="shared" ca="1" si="80"/>
        <v>6.9500000000000006E-2</v>
      </c>
      <c r="BY134" s="31">
        <f t="shared" ca="1" si="72"/>
        <v>842581.98</v>
      </c>
      <c r="BZ134" s="31">
        <f t="shared" ca="1" si="72"/>
        <v>1527679.78</v>
      </c>
      <c r="CA134" s="31">
        <f t="shared" ca="1" si="72"/>
        <v>699142.99</v>
      </c>
      <c r="CB134" s="31">
        <f t="shared" ca="1" si="70"/>
        <v>452231.73</v>
      </c>
      <c r="CC134" s="31">
        <f t="shared" ca="1" si="70"/>
        <v>237556.02</v>
      </c>
      <c r="CD134" s="31">
        <f t="shared" ca="1" si="70"/>
        <v>0</v>
      </c>
      <c r="CE134" s="31">
        <f t="shared" ca="1" si="70"/>
        <v>1045557.12</v>
      </c>
      <c r="CF134" s="31">
        <f t="shared" ca="1" si="70"/>
        <v>470967.55</v>
      </c>
      <c r="CG134" s="31">
        <f t="shared" ca="1" si="70"/>
        <v>443157.7</v>
      </c>
      <c r="CH134" s="31">
        <f t="shared" ca="1" si="70"/>
        <v>482743.19</v>
      </c>
      <c r="CI134" s="31">
        <f t="shared" ca="1" si="70"/>
        <v>549546.25</v>
      </c>
      <c r="CJ134" s="31">
        <f t="shared" ca="1" si="70"/>
        <v>523247.44</v>
      </c>
      <c r="CK134" s="32">
        <f t="shared" ca="1" si="66"/>
        <v>8486.44</v>
      </c>
      <c r="CL134" s="32">
        <f t="shared" ca="1" si="66"/>
        <v>15386.7</v>
      </c>
      <c r="CM134" s="32">
        <f t="shared" ca="1" si="66"/>
        <v>7041.73</v>
      </c>
      <c r="CN134" s="32">
        <f t="shared" ca="1" si="64"/>
        <v>4554.8500000000004</v>
      </c>
      <c r="CO134" s="32">
        <f t="shared" ca="1" si="64"/>
        <v>2392.65</v>
      </c>
      <c r="CP134" s="32">
        <f t="shared" ca="1" si="64"/>
        <v>0</v>
      </c>
      <c r="CQ134" s="32">
        <f t="shared" ca="1" si="64"/>
        <v>10530.79</v>
      </c>
      <c r="CR134" s="32">
        <f t="shared" ca="1" si="64"/>
        <v>4743.5600000000004</v>
      </c>
      <c r="CS134" s="32">
        <f t="shared" ca="1" si="64"/>
        <v>4463.46</v>
      </c>
      <c r="CT134" s="32">
        <f t="shared" ca="1" si="71"/>
        <v>4862.16</v>
      </c>
      <c r="CU134" s="32">
        <f t="shared" ca="1" si="71"/>
        <v>5535</v>
      </c>
      <c r="CV134" s="32">
        <f t="shared" ca="1" si="71"/>
        <v>5270.12</v>
      </c>
      <c r="CW134" s="31">
        <f t="shared" ca="1" si="82"/>
        <v>385526.71999999991</v>
      </c>
      <c r="CX134" s="31">
        <f t="shared" ca="1" si="82"/>
        <v>698995.91999999993</v>
      </c>
      <c r="CY134" s="31">
        <f t="shared" ca="1" si="82"/>
        <v>319895.63999999996</v>
      </c>
      <c r="CZ134" s="31">
        <f t="shared" ca="1" si="82"/>
        <v>209523.18999999994</v>
      </c>
      <c r="DA134" s="31">
        <f t="shared" ca="1" si="82"/>
        <v>110061.92999999998</v>
      </c>
      <c r="DB134" s="31">
        <f t="shared" ca="1" si="82"/>
        <v>0</v>
      </c>
      <c r="DC134" s="31">
        <f t="shared" ca="1" si="81"/>
        <v>439284.42999999993</v>
      </c>
      <c r="DD134" s="31">
        <f t="shared" ca="1" si="81"/>
        <v>197874.13999999998</v>
      </c>
      <c r="DE134" s="31">
        <f t="shared" ca="1" si="81"/>
        <v>186190.00000000006</v>
      </c>
      <c r="DF134" s="31">
        <f t="shared" ca="1" si="73"/>
        <v>166702.67999999993</v>
      </c>
      <c r="DG134" s="31">
        <f t="shared" ca="1" si="73"/>
        <v>189771.37000000002</v>
      </c>
      <c r="DH134" s="31">
        <f t="shared" ca="1" si="73"/>
        <v>180689.76000000007</v>
      </c>
      <c r="DI134" s="32">
        <f t="shared" ca="1" si="77"/>
        <v>19276.34</v>
      </c>
      <c r="DJ134" s="32">
        <f t="shared" ca="1" si="77"/>
        <v>34949.800000000003</v>
      </c>
      <c r="DK134" s="32">
        <f t="shared" ca="1" si="77"/>
        <v>15994.78</v>
      </c>
      <c r="DL134" s="32">
        <f t="shared" ca="1" si="74"/>
        <v>10476.16</v>
      </c>
      <c r="DM134" s="32">
        <f t="shared" ca="1" si="74"/>
        <v>5503.1</v>
      </c>
      <c r="DN134" s="32">
        <f t="shared" ca="1" si="74"/>
        <v>0</v>
      </c>
      <c r="DO134" s="32">
        <f t="shared" ca="1" si="74"/>
        <v>21964.22</v>
      </c>
      <c r="DP134" s="32">
        <f t="shared" ca="1" si="74"/>
        <v>9893.7099999999991</v>
      </c>
      <c r="DQ134" s="32">
        <f t="shared" ca="1" si="74"/>
        <v>9309.5</v>
      </c>
      <c r="DR134" s="32">
        <f t="shared" ca="1" si="83"/>
        <v>8335.1299999999992</v>
      </c>
      <c r="DS134" s="32">
        <f t="shared" ca="1" si="83"/>
        <v>9488.57</v>
      </c>
      <c r="DT134" s="32">
        <f t="shared" ca="1" si="83"/>
        <v>9034.49</v>
      </c>
      <c r="DU134" s="31">
        <f t="shared" ca="1" si="78"/>
        <v>71867.789999999994</v>
      </c>
      <c r="DV134" s="31">
        <f t="shared" ca="1" si="78"/>
        <v>128670.42</v>
      </c>
      <c r="DW134" s="31">
        <f t="shared" ca="1" si="78"/>
        <v>58211.199999999997</v>
      </c>
      <c r="DX134" s="31">
        <f t="shared" ca="1" si="75"/>
        <v>37637.43</v>
      </c>
      <c r="DY134" s="31">
        <f t="shared" ca="1" si="75"/>
        <v>19522.060000000001</v>
      </c>
      <c r="DZ134" s="31">
        <f t="shared" ca="1" si="75"/>
        <v>0</v>
      </c>
      <c r="EA134" s="31">
        <f t="shared" ca="1" si="75"/>
        <v>75898.490000000005</v>
      </c>
      <c r="EB134" s="31">
        <f t="shared" ca="1" si="75"/>
        <v>33726.050000000003</v>
      </c>
      <c r="EC134" s="31">
        <f t="shared" ca="1" si="75"/>
        <v>31299.72</v>
      </c>
      <c r="ED134" s="31">
        <f t="shared" ca="1" si="84"/>
        <v>27646.98</v>
      </c>
      <c r="EE134" s="31">
        <f t="shared" ca="1" si="84"/>
        <v>31029.599999999999</v>
      </c>
      <c r="EF134" s="31">
        <f t="shared" ca="1" si="84"/>
        <v>29136.25</v>
      </c>
      <c r="EG134" s="32">
        <f t="shared" ca="1" si="79"/>
        <v>476670.84999999992</v>
      </c>
      <c r="EH134" s="32">
        <f t="shared" ca="1" si="79"/>
        <v>862616.14</v>
      </c>
      <c r="EI134" s="32">
        <f t="shared" ca="1" si="79"/>
        <v>394101.62</v>
      </c>
      <c r="EJ134" s="32">
        <f t="shared" ca="1" si="76"/>
        <v>257636.77999999994</v>
      </c>
      <c r="EK134" s="32">
        <f t="shared" ca="1" si="76"/>
        <v>135087.09</v>
      </c>
      <c r="EL134" s="32">
        <f t="shared" ca="1" si="76"/>
        <v>0</v>
      </c>
      <c r="EM134" s="32">
        <f t="shared" ca="1" si="76"/>
        <v>537147.1399999999</v>
      </c>
      <c r="EN134" s="32">
        <f t="shared" ca="1" si="76"/>
        <v>241493.89999999997</v>
      </c>
      <c r="EO134" s="32">
        <f t="shared" ca="1" si="76"/>
        <v>226799.22000000006</v>
      </c>
      <c r="EP134" s="32">
        <f t="shared" ca="1" si="85"/>
        <v>202684.78999999995</v>
      </c>
      <c r="EQ134" s="32">
        <f t="shared" ca="1" si="85"/>
        <v>230289.54000000004</v>
      </c>
      <c r="ER134" s="32">
        <f t="shared" ca="1" si="85"/>
        <v>218860.50000000006</v>
      </c>
    </row>
    <row r="135" spans="1:148" x14ac:dyDescent="0.25">
      <c r="A135" t="s">
        <v>462</v>
      </c>
      <c r="B135" s="1" t="s">
        <v>30</v>
      </c>
      <c r="C135" t="str">
        <f t="shared" ca="1" si="86"/>
        <v>SH1</v>
      </c>
      <c r="D135" t="str">
        <f t="shared" ca="1" si="87"/>
        <v>Sheerness #1</v>
      </c>
      <c r="E135" s="51">
        <v>181950.14665529999</v>
      </c>
      <c r="F135" s="51">
        <v>228313.3397025</v>
      </c>
      <c r="G135" s="51">
        <v>235781.53171899999</v>
      </c>
      <c r="H135" s="51">
        <v>192826.24040159999</v>
      </c>
      <c r="I135" s="51">
        <v>210042.6753766</v>
      </c>
      <c r="J135" s="51">
        <v>176822.14137679999</v>
      </c>
      <c r="K135" s="51">
        <v>186916.98192570001</v>
      </c>
      <c r="L135" s="51">
        <v>250132.3762723</v>
      </c>
      <c r="M135" s="51">
        <v>224517.5599349</v>
      </c>
      <c r="N135" s="51">
        <v>239379.000768</v>
      </c>
      <c r="O135" s="51">
        <v>234241.94018860001</v>
      </c>
      <c r="P135" s="51">
        <v>228555.71894769999</v>
      </c>
      <c r="Q135" s="32">
        <v>8226618.1299999999</v>
      </c>
      <c r="R135" s="32">
        <v>21898950.620000001</v>
      </c>
      <c r="S135" s="32">
        <v>10262880.23</v>
      </c>
      <c r="T135" s="32">
        <v>6287280.75</v>
      </c>
      <c r="U135" s="32">
        <v>13043545.9</v>
      </c>
      <c r="V135" s="32">
        <v>8056330.0099999998</v>
      </c>
      <c r="W135" s="32">
        <v>24388969.210000001</v>
      </c>
      <c r="X135" s="32">
        <v>11591351.1</v>
      </c>
      <c r="Y135" s="32">
        <v>5747604.3300000001</v>
      </c>
      <c r="Z135" s="32">
        <v>6727555.3499999996</v>
      </c>
      <c r="AA135" s="32">
        <v>9008427.1300000008</v>
      </c>
      <c r="AB135" s="32">
        <v>6296666.3799999999</v>
      </c>
      <c r="AC135" s="2">
        <v>4.6900000000000004</v>
      </c>
      <c r="AD135" s="2">
        <v>4.6900000000000004</v>
      </c>
      <c r="AE135" s="2">
        <v>4.6900000000000004</v>
      </c>
      <c r="AF135" s="2">
        <v>4.6900000000000004</v>
      </c>
      <c r="AG135" s="2">
        <v>4.6900000000000004</v>
      </c>
      <c r="AH135" s="2">
        <v>4.6900000000000004</v>
      </c>
      <c r="AI135" s="2">
        <v>4.6900000000000004</v>
      </c>
      <c r="AJ135" s="2">
        <v>4.6900000000000004</v>
      </c>
      <c r="AK135" s="2">
        <v>4.6900000000000004</v>
      </c>
      <c r="AL135" s="2">
        <v>4.6900000000000004</v>
      </c>
      <c r="AM135" s="2">
        <v>4.6900000000000004</v>
      </c>
      <c r="AN135" s="2">
        <v>4.6900000000000004</v>
      </c>
      <c r="AO135" s="33">
        <v>385828.39</v>
      </c>
      <c r="AP135" s="33">
        <v>1027060.78</v>
      </c>
      <c r="AQ135" s="33">
        <v>481329.08</v>
      </c>
      <c r="AR135" s="33">
        <v>294873.46999999997</v>
      </c>
      <c r="AS135" s="33">
        <v>611742.30000000005</v>
      </c>
      <c r="AT135" s="33">
        <v>377841.88</v>
      </c>
      <c r="AU135" s="33">
        <v>1143842.6599999999</v>
      </c>
      <c r="AV135" s="33">
        <v>543634.37</v>
      </c>
      <c r="AW135" s="33">
        <v>269562.64</v>
      </c>
      <c r="AX135" s="33">
        <v>315522.34999999998</v>
      </c>
      <c r="AY135" s="33">
        <v>422495.23</v>
      </c>
      <c r="AZ135" s="33">
        <v>295313.65000000002</v>
      </c>
      <c r="BA135" s="31">
        <f t="shared" si="65"/>
        <v>-9049.2800000000007</v>
      </c>
      <c r="BB135" s="31">
        <f t="shared" si="65"/>
        <v>-24088.85</v>
      </c>
      <c r="BC135" s="31">
        <f t="shared" si="65"/>
        <v>-11289.17</v>
      </c>
      <c r="BD135" s="31">
        <f t="shared" si="63"/>
        <v>-9430.92</v>
      </c>
      <c r="BE135" s="31">
        <f t="shared" si="63"/>
        <v>-19565.32</v>
      </c>
      <c r="BF135" s="31">
        <f t="shared" si="63"/>
        <v>-12084.5</v>
      </c>
      <c r="BG135" s="31">
        <f t="shared" si="63"/>
        <v>36583.449999999997</v>
      </c>
      <c r="BH135" s="31">
        <f t="shared" si="63"/>
        <v>17387.03</v>
      </c>
      <c r="BI135" s="31">
        <f t="shared" si="63"/>
        <v>8621.41</v>
      </c>
      <c r="BJ135" s="31">
        <f t="shared" si="69"/>
        <v>45074.62</v>
      </c>
      <c r="BK135" s="31">
        <f t="shared" si="69"/>
        <v>60356.46</v>
      </c>
      <c r="BL135" s="31">
        <f t="shared" si="69"/>
        <v>42187.66</v>
      </c>
      <c r="BM135" s="6">
        <f t="shared" ca="1" si="80"/>
        <v>1.72E-2</v>
      </c>
      <c r="BN135" s="6">
        <f t="shared" ca="1" si="80"/>
        <v>1.72E-2</v>
      </c>
      <c r="BO135" s="6">
        <f t="shared" ca="1" si="80"/>
        <v>1.72E-2</v>
      </c>
      <c r="BP135" s="6">
        <f t="shared" ca="1" si="80"/>
        <v>1.72E-2</v>
      </c>
      <c r="BQ135" s="6">
        <f t="shared" ca="1" si="80"/>
        <v>1.72E-2</v>
      </c>
      <c r="BR135" s="6">
        <f t="shared" ca="1" si="80"/>
        <v>1.72E-2</v>
      </c>
      <c r="BS135" s="6">
        <f t="shared" ca="1" si="80"/>
        <v>1.72E-2</v>
      </c>
      <c r="BT135" s="6">
        <f t="shared" ca="1" si="80"/>
        <v>1.72E-2</v>
      </c>
      <c r="BU135" s="6">
        <f t="shared" ca="1" si="80"/>
        <v>1.72E-2</v>
      </c>
      <c r="BV135" s="6">
        <f t="shared" ca="1" si="80"/>
        <v>1.72E-2</v>
      </c>
      <c r="BW135" s="6">
        <f t="shared" ca="1" si="80"/>
        <v>1.72E-2</v>
      </c>
      <c r="BX135" s="6">
        <f t="shared" ca="1" si="80"/>
        <v>1.72E-2</v>
      </c>
      <c r="BY135" s="31">
        <f t="shared" ca="1" si="72"/>
        <v>141497.82999999999</v>
      </c>
      <c r="BZ135" s="31">
        <f t="shared" ca="1" si="72"/>
        <v>376661.95</v>
      </c>
      <c r="CA135" s="31">
        <f t="shared" ca="1" si="72"/>
        <v>176521.54</v>
      </c>
      <c r="CB135" s="31">
        <f t="shared" ca="1" si="70"/>
        <v>108141.23</v>
      </c>
      <c r="CC135" s="31">
        <f t="shared" ca="1" si="70"/>
        <v>224348.99</v>
      </c>
      <c r="CD135" s="31">
        <f t="shared" ca="1" si="70"/>
        <v>138568.88</v>
      </c>
      <c r="CE135" s="31">
        <f t="shared" ca="1" si="70"/>
        <v>419490.27</v>
      </c>
      <c r="CF135" s="31">
        <f t="shared" ca="1" si="70"/>
        <v>199371.24</v>
      </c>
      <c r="CG135" s="31">
        <f t="shared" ca="1" si="70"/>
        <v>98858.79</v>
      </c>
      <c r="CH135" s="31">
        <f t="shared" ca="1" si="70"/>
        <v>115713.95</v>
      </c>
      <c r="CI135" s="31">
        <f t="shared" ca="1" si="70"/>
        <v>154944.95000000001</v>
      </c>
      <c r="CJ135" s="31">
        <f t="shared" ca="1" si="70"/>
        <v>108302.66</v>
      </c>
      <c r="CK135" s="32">
        <f t="shared" ca="1" si="66"/>
        <v>5758.63</v>
      </c>
      <c r="CL135" s="32">
        <f t="shared" ca="1" si="66"/>
        <v>15329.27</v>
      </c>
      <c r="CM135" s="32">
        <f t="shared" ca="1" si="66"/>
        <v>7184.02</v>
      </c>
      <c r="CN135" s="32">
        <f t="shared" ca="1" si="64"/>
        <v>4401.1000000000004</v>
      </c>
      <c r="CO135" s="32">
        <f t="shared" ca="1" si="64"/>
        <v>9130.48</v>
      </c>
      <c r="CP135" s="32">
        <f t="shared" ca="1" si="64"/>
        <v>5639.43</v>
      </c>
      <c r="CQ135" s="32">
        <f t="shared" ca="1" si="64"/>
        <v>17072.28</v>
      </c>
      <c r="CR135" s="32">
        <f t="shared" ca="1" si="64"/>
        <v>8113.95</v>
      </c>
      <c r="CS135" s="32">
        <f t="shared" ca="1" si="64"/>
        <v>4023.32</v>
      </c>
      <c r="CT135" s="32">
        <f t="shared" ca="1" si="71"/>
        <v>4709.29</v>
      </c>
      <c r="CU135" s="32">
        <f t="shared" ca="1" si="71"/>
        <v>6305.9</v>
      </c>
      <c r="CV135" s="32">
        <f t="shared" ca="1" si="71"/>
        <v>4407.67</v>
      </c>
      <c r="CW135" s="31">
        <f t="shared" ca="1" si="82"/>
        <v>-229522.65000000002</v>
      </c>
      <c r="CX135" s="31">
        <f t="shared" ca="1" si="82"/>
        <v>-610980.71000000008</v>
      </c>
      <c r="CY135" s="31">
        <f t="shared" ca="1" si="82"/>
        <v>-286334.35000000003</v>
      </c>
      <c r="CZ135" s="31">
        <f t="shared" ca="1" si="82"/>
        <v>-172900.21999999994</v>
      </c>
      <c r="DA135" s="31">
        <f t="shared" ca="1" si="82"/>
        <v>-358697.51000000007</v>
      </c>
      <c r="DB135" s="31">
        <f t="shared" ca="1" si="82"/>
        <v>-221549.07</v>
      </c>
      <c r="DC135" s="31">
        <f t="shared" ca="1" si="81"/>
        <v>-743863.55999999982</v>
      </c>
      <c r="DD135" s="31">
        <f t="shared" ca="1" si="81"/>
        <v>-353536.20999999996</v>
      </c>
      <c r="DE135" s="31">
        <f t="shared" ca="1" si="81"/>
        <v>-175301.94000000003</v>
      </c>
      <c r="DF135" s="31">
        <f t="shared" ca="1" si="73"/>
        <v>-240173.72999999998</v>
      </c>
      <c r="DG135" s="31">
        <f t="shared" ca="1" si="73"/>
        <v>-321600.83999999997</v>
      </c>
      <c r="DH135" s="31">
        <f t="shared" ca="1" si="73"/>
        <v>-224790.98</v>
      </c>
      <c r="DI135" s="32">
        <f t="shared" ca="1" si="77"/>
        <v>-11476.13</v>
      </c>
      <c r="DJ135" s="32">
        <f t="shared" ca="1" si="77"/>
        <v>-30549.040000000001</v>
      </c>
      <c r="DK135" s="32">
        <f t="shared" ca="1" si="77"/>
        <v>-14316.72</v>
      </c>
      <c r="DL135" s="32">
        <f t="shared" ca="1" si="74"/>
        <v>-8645.01</v>
      </c>
      <c r="DM135" s="32">
        <f t="shared" ca="1" si="74"/>
        <v>-17934.88</v>
      </c>
      <c r="DN135" s="32">
        <f t="shared" ca="1" si="74"/>
        <v>-11077.45</v>
      </c>
      <c r="DO135" s="32">
        <f t="shared" ca="1" si="74"/>
        <v>-37193.18</v>
      </c>
      <c r="DP135" s="32">
        <f t="shared" ca="1" si="74"/>
        <v>-17676.810000000001</v>
      </c>
      <c r="DQ135" s="32">
        <f t="shared" ca="1" si="74"/>
        <v>-8765.1</v>
      </c>
      <c r="DR135" s="32">
        <f t="shared" ca="1" si="83"/>
        <v>-12008.69</v>
      </c>
      <c r="DS135" s="32">
        <f t="shared" ca="1" si="83"/>
        <v>-16080.04</v>
      </c>
      <c r="DT135" s="32">
        <f t="shared" ca="1" si="83"/>
        <v>-11239.55</v>
      </c>
      <c r="DU135" s="31">
        <f t="shared" ca="1" si="78"/>
        <v>-42786.36</v>
      </c>
      <c r="DV135" s="31">
        <f t="shared" ca="1" si="78"/>
        <v>-112468.68</v>
      </c>
      <c r="DW135" s="31">
        <f t="shared" ca="1" si="78"/>
        <v>-52104.07</v>
      </c>
      <c r="DX135" s="31">
        <f t="shared" ca="1" si="75"/>
        <v>-31058.71</v>
      </c>
      <c r="DY135" s="31">
        <f t="shared" ca="1" si="75"/>
        <v>-63623.42</v>
      </c>
      <c r="DZ135" s="31">
        <f t="shared" ca="1" si="75"/>
        <v>-38779.47</v>
      </c>
      <c r="EA135" s="31">
        <f t="shared" ca="1" si="75"/>
        <v>-128522.94</v>
      </c>
      <c r="EB135" s="31">
        <f t="shared" ca="1" si="75"/>
        <v>-60257.4</v>
      </c>
      <c r="EC135" s="31">
        <f t="shared" ca="1" si="75"/>
        <v>-29469.37</v>
      </c>
      <c r="ED135" s="31">
        <f t="shared" ca="1" si="84"/>
        <v>-39831.870000000003</v>
      </c>
      <c r="EE135" s="31">
        <f t="shared" ca="1" si="84"/>
        <v>-52585.1</v>
      </c>
      <c r="EF135" s="31">
        <f t="shared" ca="1" si="84"/>
        <v>-36247.58</v>
      </c>
      <c r="EG135" s="32">
        <f t="shared" ca="1" si="79"/>
        <v>-283785.14</v>
      </c>
      <c r="EH135" s="32">
        <f t="shared" ca="1" si="79"/>
        <v>-753998.43000000017</v>
      </c>
      <c r="EI135" s="32">
        <f t="shared" ca="1" si="79"/>
        <v>-352755.14</v>
      </c>
      <c r="EJ135" s="32">
        <f t="shared" ca="1" si="76"/>
        <v>-212603.93999999994</v>
      </c>
      <c r="EK135" s="32">
        <f t="shared" ca="1" si="76"/>
        <v>-440255.81000000006</v>
      </c>
      <c r="EL135" s="32">
        <f t="shared" ca="1" si="76"/>
        <v>-271405.99</v>
      </c>
      <c r="EM135" s="32">
        <f t="shared" ca="1" si="76"/>
        <v>-909579.67999999993</v>
      </c>
      <c r="EN135" s="32">
        <f t="shared" ca="1" si="76"/>
        <v>-431470.42</v>
      </c>
      <c r="EO135" s="32">
        <f t="shared" ca="1" si="76"/>
        <v>-213536.41000000003</v>
      </c>
      <c r="EP135" s="32">
        <f t="shared" ca="1" si="85"/>
        <v>-292014.28999999998</v>
      </c>
      <c r="EQ135" s="32">
        <f t="shared" ca="1" si="85"/>
        <v>-390265.97999999992</v>
      </c>
      <c r="ER135" s="32">
        <f t="shared" ca="1" si="85"/>
        <v>-272278.11</v>
      </c>
    </row>
    <row r="136" spans="1:148" x14ac:dyDescent="0.25">
      <c r="A136" t="s">
        <v>462</v>
      </c>
      <c r="B136" s="1" t="s">
        <v>31</v>
      </c>
      <c r="C136" t="str">
        <f t="shared" ca="1" si="86"/>
        <v>SH2</v>
      </c>
      <c r="D136" t="str">
        <f t="shared" ca="1" si="87"/>
        <v>Sheerness #2</v>
      </c>
      <c r="E136" s="51">
        <v>179797.67901289999</v>
      </c>
      <c r="F136" s="51">
        <v>226088.9646331</v>
      </c>
      <c r="G136" s="51">
        <v>223753.15263940001</v>
      </c>
      <c r="H136" s="51">
        <v>211148.53974850001</v>
      </c>
      <c r="I136" s="51">
        <v>215817.57941070001</v>
      </c>
      <c r="J136" s="51">
        <v>182430.12609070001</v>
      </c>
      <c r="K136" s="51">
        <v>179137.87360329999</v>
      </c>
      <c r="L136" s="51">
        <v>244304.31365130001</v>
      </c>
      <c r="M136" s="51">
        <v>228350.39652899999</v>
      </c>
      <c r="N136" s="51">
        <v>201457.23633099999</v>
      </c>
      <c r="O136" s="51">
        <v>238911.43972699999</v>
      </c>
      <c r="P136" s="51">
        <v>248132.7016765</v>
      </c>
      <c r="Q136" s="32">
        <v>8069126.2599999998</v>
      </c>
      <c r="R136" s="32">
        <v>21632410.77</v>
      </c>
      <c r="S136" s="32">
        <v>9742760.0299999993</v>
      </c>
      <c r="T136" s="32">
        <v>6845186.8600000003</v>
      </c>
      <c r="U136" s="32">
        <v>13166317.98</v>
      </c>
      <c r="V136" s="32">
        <v>8328574.71</v>
      </c>
      <c r="W136" s="32">
        <v>23743359.379999999</v>
      </c>
      <c r="X136" s="32">
        <v>11487497.76</v>
      </c>
      <c r="Y136" s="32">
        <v>5880527.25</v>
      </c>
      <c r="Z136" s="32">
        <v>5669159.2999999998</v>
      </c>
      <c r="AA136" s="32">
        <v>9159119</v>
      </c>
      <c r="AB136" s="32">
        <v>6909691.9800000004</v>
      </c>
      <c r="AC136" s="2">
        <v>4.6900000000000004</v>
      </c>
      <c r="AD136" s="2">
        <v>4.6900000000000004</v>
      </c>
      <c r="AE136" s="2">
        <v>4.6900000000000004</v>
      </c>
      <c r="AF136" s="2">
        <v>4.6900000000000004</v>
      </c>
      <c r="AG136" s="2">
        <v>4.6900000000000004</v>
      </c>
      <c r="AH136" s="2">
        <v>4.6900000000000004</v>
      </c>
      <c r="AI136" s="2">
        <v>4.6900000000000004</v>
      </c>
      <c r="AJ136" s="2">
        <v>4.6900000000000004</v>
      </c>
      <c r="AK136" s="2">
        <v>4.6900000000000004</v>
      </c>
      <c r="AL136" s="2">
        <v>4.6900000000000004</v>
      </c>
      <c r="AM136" s="2">
        <v>4.6900000000000004</v>
      </c>
      <c r="AN136" s="2">
        <v>4.6900000000000004</v>
      </c>
      <c r="AO136" s="33">
        <v>378442.02</v>
      </c>
      <c r="AP136" s="33">
        <v>1014560.07</v>
      </c>
      <c r="AQ136" s="33">
        <v>456935.45</v>
      </c>
      <c r="AR136" s="33">
        <v>321039.26</v>
      </c>
      <c r="AS136" s="33">
        <v>617500.31000000006</v>
      </c>
      <c r="AT136" s="33">
        <v>390610.15</v>
      </c>
      <c r="AU136" s="33">
        <v>1113563.55</v>
      </c>
      <c r="AV136" s="33">
        <v>538763.64</v>
      </c>
      <c r="AW136" s="33">
        <v>275796.73</v>
      </c>
      <c r="AX136" s="33">
        <v>265883.57</v>
      </c>
      <c r="AY136" s="33">
        <v>429562.68</v>
      </c>
      <c r="AZ136" s="33">
        <v>324064.55</v>
      </c>
      <c r="BA136" s="31">
        <f t="shared" si="65"/>
        <v>-8876.0400000000009</v>
      </c>
      <c r="BB136" s="31">
        <f t="shared" si="65"/>
        <v>-23795.65</v>
      </c>
      <c r="BC136" s="31">
        <f t="shared" si="65"/>
        <v>-10717.04</v>
      </c>
      <c r="BD136" s="31">
        <f t="shared" si="63"/>
        <v>-10267.780000000001</v>
      </c>
      <c r="BE136" s="31">
        <f t="shared" si="63"/>
        <v>-19749.48</v>
      </c>
      <c r="BF136" s="31">
        <f t="shared" si="63"/>
        <v>-12492.86</v>
      </c>
      <c r="BG136" s="31">
        <f t="shared" si="63"/>
        <v>35615.040000000001</v>
      </c>
      <c r="BH136" s="31">
        <f t="shared" si="63"/>
        <v>17231.25</v>
      </c>
      <c r="BI136" s="31">
        <f t="shared" si="63"/>
        <v>8820.7900000000009</v>
      </c>
      <c r="BJ136" s="31">
        <f t="shared" si="69"/>
        <v>37983.370000000003</v>
      </c>
      <c r="BK136" s="31">
        <f t="shared" si="69"/>
        <v>61366.1</v>
      </c>
      <c r="BL136" s="31">
        <f t="shared" si="69"/>
        <v>46294.94</v>
      </c>
      <c r="BM136" s="6">
        <f t="shared" ca="1" si="80"/>
        <v>1.6799999999999999E-2</v>
      </c>
      <c r="BN136" s="6">
        <f t="shared" ca="1" si="80"/>
        <v>1.6799999999999999E-2</v>
      </c>
      <c r="BO136" s="6">
        <f t="shared" ca="1" si="80"/>
        <v>1.6799999999999999E-2</v>
      </c>
      <c r="BP136" s="6">
        <f t="shared" ca="1" si="80"/>
        <v>1.6799999999999999E-2</v>
      </c>
      <c r="BQ136" s="6">
        <f t="shared" ca="1" si="80"/>
        <v>1.6799999999999999E-2</v>
      </c>
      <c r="BR136" s="6">
        <f t="shared" ca="1" si="80"/>
        <v>1.6799999999999999E-2</v>
      </c>
      <c r="BS136" s="6">
        <f t="shared" ca="1" si="80"/>
        <v>1.6799999999999999E-2</v>
      </c>
      <c r="BT136" s="6">
        <f t="shared" ca="1" si="80"/>
        <v>1.6799999999999999E-2</v>
      </c>
      <c r="BU136" s="6">
        <f t="shared" ca="1" si="80"/>
        <v>1.6799999999999999E-2</v>
      </c>
      <c r="BV136" s="6">
        <f t="shared" ca="1" si="80"/>
        <v>1.6799999999999999E-2</v>
      </c>
      <c r="BW136" s="6">
        <f t="shared" ca="1" si="80"/>
        <v>1.6799999999999999E-2</v>
      </c>
      <c r="BX136" s="6">
        <f t="shared" ca="1" si="80"/>
        <v>1.6799999999999999E-2</v>
      </c>
      <c r="BY136" s="31">
        <f t="shared" ca="1" si="72"/>
        <v>135561.32</v>
      </c>
      <c r="BZ136" s="31">
        <f t="shared" ca="1" si="72"/>
        <v>363424.5</v>
      </c>
      <c r="CA136" s="31">
        <f t="shared" ca="1" si="72"/>
        <v>163678.37</v>
      </c>
      <c r="CB136" s="31">
        <f t="shared" ca="1" si="70"/>
        <v>114999.14</v>
      </c>
      <c r="CC136" s="31">
        <f t="shared" ca="1" si="70"/>
        <v>221194.14</v>
      </c>
      <c r="CD136" s="31">
        <f t="shared" ca="1" si="70"/>
        <v>139920.06</v>
      </c>
      <c r="CE136" s="31">
        <f t="shared" ca="1" si="70"/>
        <v>398888.44</v>
      </c>
      <c r="CF136" s="31">
        <f t="shared" ca="1" si="70"/>
        <v>192989.96</v>
      </c>
      <c r="CG136" s="31">
        <f t="shared" ca="1" si="70"/>
        <v>98792.86</v>
      </c>
      <c r="CH136" s="31">
        <f t="shared" ca="1" si="70"/>
        <v>95241.88</v>
      </c>
      <c r="CI136" s="31">
        <f t="shared" ca="1" si="70"/>
        <v>153873.20000000001</v>
      </c>
      <c r="CJ136" s="31">
        <f t="shared" ca="1" si="70"/>
        <v>116082.83</v>
      </c>
      <c r="CK136" s="32">
        <f t="shared" ca="1" si="66"/>
        <v>5648.39</v>
      </c>
      <c r="CL136" s="32">
        <f t="shared" ca="1" si="66"/>
        <v>15142.69</v>
      </c>
      <c r="CM136" s="32">
        <f t="shared" ca="1" si="66"/>
        <v>6819.93</v>
      </c>
      <c r="CN136" s="32">
        <f t="shared" ca="1" si="64"/>
        <v>4791.63</v>
      </c>
      <c r="CO136" s="32">
        <f t="shared" ca="1" si="64"/>
        <v>9216.42</v>
      </c>
      <c r="CP136" s="32">
        <f t="shared" ca="1" si="64"/>
        <v>5830</v>
      </c>
      <c r="CQ136" s="32">
        <f t="shared" ca="1" si="64"/>
        <v>16620.349999999999</v>
      </c>
      <c r="CR136" s="32">
        <f t="shared" ca="1" si="64"/>
        <v>8041.25</v>
      </c>
      <c r="CS136" s="32">
        <f t="shared" ca="1" si="64"/>
        <v>4116.37</v>
      </c>
      <c r="CT136" s="32">
        <f t="shared" ca="1" si="71"/>
        <v>3968.41</v>
      </c>
      <c r="CU136" s="32">
        <f t="shared" ca="1" si="71"/>
        <v>6411.38</v>
      </c>
      <c r="CV136" s="32">
        <f t="shared" ca="1" si="71"/>
        <v>4836.78</v>
      </c>
      <c r="CW136" s="31">
        <f t="shared" ca="1" si="82"/>
        <v>-228356.27</v>
      </c>
      <c r="CX136" s="31">
        <f t="shared" ca="1" si="82"/>
        <v>-612197.22999999986</v>
      </c>
      <c r="CY136" s="31">
        <f t="shared" ca="1" si="82"/>
        <v>-275720.11000000004</v>
      </c>
      <c r="CZ136" s="31">
        <f t="shared" ca="1" si="82"/>
        <v>-190980.71</v>
      </c>
      <c r="DA136" s="31">
        <f t="shared" ca="1" si="82"/>
        <v>-367340.27</v>
      </c>
      <c r="DB136" s="31">
        <f t="shared" ca="1" si="82"/>
        <v>-232367.23000000004</v>
      </c>
      <c r="DC136" s="31">
        <f t="shared" ca="1" si="81"/>
        <v>-733669.8</v>
      </c>
      <c r="DD136" s="31">
        <f t="shared" ca="1" si="81"/>
        <v>-354963.68000000005</v>
      </c>
      <c r="DE136" s="31">
        <f t="shared" ca="1" si="81"/>
        <v>-181708.29</v>
      </c>
      <c r="DF136" s="31">
        <f t="shared" ca="1" si="73"/>
        <v>-204656.65</v>
      </c>
      <c r="DG136" s="31">
        <f t="shared" ca="1" si="73"/>
        <v>-330644.19999999995</v>
      </c>
      <c r="DH136" s="31">
        <f t="shared" ca="1" si="73"/>
        <v>-249439.88</v>
      </c>
      <c r="DI136" s="32">
        <f t="shared" ca="1" si="77"/>
        <v>-11417.81</v>
      </c>
      <c r="DJ136" s="32">
        <f t="shared" ca="1" si="77"/>
        <v>-30609.86</v>
      </c>
      <c r="DK136" s="32">
        <f t="shared" ca="1" si="77"/>
        <v>-13786.01</v>
      </c>
      <c r="DL136" s="32">
        <f t="shared" ca="1" si="74"/>
        <v>-9549.0400000000009</v>
      </c>
      <c r="DM136" s="32">
        <f t="shared" ca="1" si="74"/>
        <v>-18367.009999999998</v>
      </c>
      <c r="DN136" s="32">
        <f t="shared" ca="1" si="74"/>
        <v>-11618.36</v>
      </c>
      <c r="DO136" s="32">
        <f t="shared" ca="1" si="74"/>
        <v>-36683.49</v>
      </c>
      <c r="DP136" s="32">
        <f t="shared" ca="1" si="74"/>
        <v>-17748.18</v>
      </c>
      <c r="DQ136" s="32">
        <f t="shared" ca="1" si="74"/>
        <v>-9085.41</v>
      </c>
      <c r="DR136" s="32">
        <f t="shared" ca="1" si="83"/>
        <v>-10232.83</v>
      </c>
      <c r="DS136" s="32">
        <f t="shared" ca="1" si="83"/>
        <v>-16532.21</v>
      </c>
      <c r="DT136" s="32">
        <f t="shared" ca="1" si="83"/>
        <v>-12471.99</v>
      </c>
      <c r="DU136" s="31">
        <f t="shared" ca="1" si="78"/>
        <v>-42568.93</v>
      </c>
      <c r="DV136" s="31">
        <f t="shared" ca="1" si="78"/>
        <v>-112692.61</v>
      </c>
      <c r="DW136" s="31">
        <f t="shared" ca="1" si="78"/>
        <v>-50172.61</v>
      </c>
      <c r="DX136" s="31">
        <f t="shared" ca="1" si="75"/>
        <v>-34306.58</v>
      </c>
      <c r="DY136" s="31">
        <f t="shared" ca="1" si="75"/>
        <v>-65156.41</v>
      </c>
      <c r="DZ136" s="31">
        <f t="shared" ca="1" si="75"/>
        <v>-40673.06</v>
      </c>
      <c r="EA136" s="31">
        <f t="shared" ca="1" si="75"/>
        <v>-126761.68</v>
      </c>
      <c r="EB136" s="31">
        <f t="shared" ca="1" si="75"/>
        <v>-60500.7</v>
      </c>
      <c r="EC136" s="31">
        <f t="shared" ca="1" si="75"/>
        <v>-30546.31</v>
      </c>
      <c r="ED136" s="31">
        <f t="shared" ca="1" si="84"/>
        <v>-33941.5</v>
      </c>
      <c r="EE136" s="31">
        <f t="shared" ca="1" si="84"/>
        <v>-54063.78</v>
      </c>
      <c r="EF136" s="31">
        <f t="shared" ca="1" si="84"/>
        <v>-40222.22</v>
      </c>
      <c r="EG136" s="32">
        <f t="shared" ca="1" si="79"/>
        <v>-282343.01</v>
      </c>
      <c r="EH136" s="32">
        <f t="shared" ca="1" si="79"/>
        <v>-755499.69999999984</v>
      </c>
      <c r="EI136" s="32">
        <f t="shared" ca="1" si="79"/>
        <v>-339678.73000000004</v>
      </c>
      <c r="EJ136" s="32">
        <f t="shared" ca="1" si="76"/>
        <v>-234836.33000000002</v>
      </c>
      <c r="EK136" s="32">
        <f t="shared" ca="1" si="76"/>
        <v>-450863.69000000006</v>
      </c>
      <c r="EL136" s="32">
        <f t="shared" ca="1" si="76"/>
        <v>-284658.65000000002</v>
      </c>
      <c r="EM136" s="32">
        <f t="shared" ca="1" si="76"/>
        <v>-897114.97</v>
      </c>
      <c r="EN136" s="32">
        <f t="shared" ca="1" si="76"/>
        <v>-433212.56000000006</v>
      </c>
      <c r="EO136" s="32">
        <f t="shared" ca="1" si="76"/>
        <v>-221340.01</v>
      </c>
      <c r="EP136" s="32">
        <f t="shared" ca="1" si="85"/>
        <v>-248830.97999999998</v>
      </c>
      <c r="EQ136" s="32">
        <f t="shared" ca="1" si="85"/>
        <v>-401240.18999999994</v>
      </c>
      <c r="ER136" s="32">
        <f t="shared" ca="1" si="85"/>
        <v>-302134.08999999997</v>
      </c>
    </row>
    <row r="137" spans="1:148" x14ac:dyDescent="0.25">
      <c r="A137" t="s">
        <v>508</v>
      </c>
      <c r="B137" s="1" t="s">
        <v>117</v>
      </c>
      <c r="C137" t="str">
        <f t="shared" ca="1" si="86"/>
        <v>SHCG</v>
      </c>
      <c r="D137" t="str">
        <f t="shared" ca="1" si="87"/>
        <v>Shell Caroline</v>
      </c>
      <c r="E137" s="51">
        <v>156.2646</v>
      </c>
      <c r="F137" s="51">
        <v>493.28879999999998</v>
      </c>
      <c r="G137" s="51">
        <v>157.50139999999999</v>
      </c>
      <c r="H137" s="51">
        <v>244.12520000000001</v>
      </c>
      <c r="I137" s="51">
        <v>0</v>
      </c>
      <c r="J137" s="51">
        <v>0</v>
      </c>
      <c r="K137" s="51">
        <v>0</v>
      </c>
      <c r="L137" s="51">
        <v>0</v>
      </c>
      <c r="M137" s="51">
        <v>0</v>
      </c>
      <c r="N137" s="51">
        <v>0</v>
      </c>
      <c r="O137" s="51">
        <v>21.055499999999999</v>
      </c>
      <c r="P137" s="51">
        <v>20.732700000000001</v>
      </c>
      <c r="Q137" s="32">
        <v>5640.58</v>
      </c>
      <c r="R137" s="32">
        <v>26549.8</v>
      </c>
      <c r="S137" s="32">
        <v>5204.92</v>
      </c>
      <c r="T137" s="32">
        <v>7885.4</v>
      </c>
      <c r="U137" s="32">
        <v>0</v>
      </c>
      <c r="V137" s="32">
        <v>0</v>
      </c>
      <c r="W137" s="32">
        <v>0</v>
      </c>
      <c r="X137" s="32">
        <v>0</v>
      </c>
      <c r="Y137" s="32">
        <v>0</v>
      </c>
      <c r="Z137" s="32">
        <v>0</v>
      </c>
      <c r="AA137" s="32">
        <v>622.29</v>
      </c>
      <c r="AB137" s="32">
        <v>494.81</v>
      </c>
      <c r="AC137" s="2">
        <v>0.72</v>
      </c>
      <c r="AD137" s="2">
        <v>0.72</v>
      </c>
      <c r="AE137" s="2">
        <v>0.72</v>
      </c>
      <c r="AF137" s="2">
        <v>0.72</v>
      </c>
      <c r="AG137" s="2">
        <v>0.72</v>
      </c>
      <c r="AH137" s="2">
        <v>0.72</v>
      </c>
      <c r="AI137" s="2">
        <v>0.72</v>
      </c>
      <c r="AJ137" s="2">
        <v>0.72</v>
      </c>
      <c r="AK137" s="2">
        <v>0.72</v>
      </c>
      <c r="AL137" s="2">
        <v>0.72</v>
      </c>
      <c r="AM137" s="2">
        <v>0.72</v>
      </c>
      <c r="AN137" s="2">
        <v>0.72</v>
      </c>
      <c r="AO137" s="33">
        <v>40.61</v>
      </c>
      <c r="AP137" s="33">
        <v>191.16</v>
      </c>
      <c r="AQ137" s="33">
        <v>37.479999999999997</v>
      </c>
      <c r="AR137" s="33">
        <v>56.77</v>
      </c>
      <c r="AS137" s="33">
        <v>0</v>
      </c>
      <c r="AT137" s="33">
        <v>0</v>
      </c>
      <c r="AU137" s="33">
        <v>0</v>
      </c>
      <c r="AV137" s="33">
        <v>0</v>
      </c>
      <c r="AW137" s="33">
        <v>0</v>
      </c>
      <c r="AX137" s="33">
        <v>0</v>
      </c>
      <c r="AY137" s="33">
        <v>4.4800000000000004</v>
      </c>
      <c r="AZ137" s="33">
        <v>3.56</v>
      </c>
      <c r="BA137" s="31">
        <f t="shared" si="65"/>
        <v>-6.2</v>
      </c>
      <c r="BB137" s="31">
        <f t="shared" si="65"/>
        <v>-29.2</v>
      </c>
      <c r="BC137" s="31">
        <f t="shared" si="65"/>
        <v>-5.73</v>
      </c>
      <c r="BD137" s="31">
        <f t="shared" si="63"/>
        <v>-11.83</v>
      </c>
      <c r="BE137" s="31">
        <f t="shared" si="63"/>
        <v>0</v>
      </c>
      <c r="BF137" s="31">
        <f t="shared" si="63"/>
        <v>0</v>
      </c>
      <c r="BG137" s="31">
        <f t="shared" si="63"/>
        <v>0</v>
      </c>
      <c r="BH137" s="31">
        <f t="shared" si="63"/>
        <v>0</v>
      </c>
      <c r="BI137" s="31">
        <f t="shared" si="63"/>
        <v>0</v>
      </c>
      <c r="BJ137" s="31">
        <f t="shared" si="69"/>
        <v>0</v>
      </c>
      <c r="BK137" s="31">
        <f t="shared" si="69"/>
        <v>4.17</v>
      </c>
      <c r="BL137" s="31">
        <f t="shared" si="69"/>
        <v>3.32</v>
      </c>
      <c r="BM137" s="6">
        <f t="shared" ca="1" si="80"/>
        <v>1.01E-2</v>
      </c>
      <c r="BN137" s="6">
        <f t="shared" ca="1" si="80"/>
        <v>1.01E-2</v>
      </c>
      <c r="BO137" s="6">
        <f t="shared" ca="1" si="80"/>
        <v>1.01E-2</v>
      </c>
      <c r="BP137" s="6">
        <f t="shared" ca="1" si="80"/>
        <v>1.01E-2</v>
      </c>
      <c r="BQ137" s="6">
        <f t="shared" ca="1" si="80"/>
        <v>1.01E-2</v>
      </c>
      <c r="BR137" s="6">
        <f t="shared" ca="1" si="80"/>
        <v>1.01E-2</v>
      </c>
      <c r="BS137" s="6">
        <f t="shared" ca="1" si="80"/>
        <v>1.01E-2</v>
      </c>
      <c r="BT137" s="6">
        <f t="shared" ca="1" si="80"/>
        <v>1.01E-2</v>
      </c>
      <c r="BU137" s="6">
        <f t="shared" ca="1" si="80"/>
        <v>1.01E-2</v>
      </c>
      <c r="BV137" s="6">
        <f t="shared" ca="1" si="80"/>
        <v>1.01E-2</v>
      </c>
      <c r="BW137" s="6">
        <f t="shared" ca="1" si="80"/>
        <v>1.01E-2</v>
      </c>
      <c r="BX137" s="6">
        <f t="shared" ca="1" si="80"/>
        <v>1.01E-2</v>
      </c>
      <c r="BY137" s="31">
        <f t="shared" ca="1" si="72"/>
        <v>56.97</v>
      </c>
      <c r="BZ137" s="31">
        <f t="shared" ca="1" si="72"/>
        <v>268.14999999999998</v>
      </c>
      <c r="CA137" s="31">
        <f t="shared" ca="1" si="72"/>
        <v>52.57</v>
      </c>
      <c r="CB137" s="31">
        <f t="shared" ca="1" si="70"/>
        <v>79.64</v>
      </c>
      <c r="CC137" s="31">
        <f t="shared" ca="1" si="70"/>
        <v>0</v>
      </c>
      <c r="CD137" s="31">
        <f t="shared" ca="1" si="70"/>
        <v>0</v>
      </c>
      <c r="CE137" s="31">
        <f t="shared" ca="1" si="70"/>
        <v>0</v>
      </c>
      <c r="CF137" s="31">
        <f t="shared" ca="1" si="70"/>
        <v>0</v>
      </c>
      <c r="CG137" s="31">
        <f t="shared" ca="1" si="70"/>
        <v>0</v>
      </c>
      <c r="CH137" s="31">
        <f t="shared" ca="1" si="70"/>
        <v>0</v>
      </c>
      <c r="CI137" s="31">
        <f t="shared" ca="1" si="70"/>
        <v>6.29</v>
      </c>
      <c r="CJ137" s="31">
        <f t="shared" ca="1" si="70"/>
        <v>5</v>
      </c>
      <c r="CK137" s="32">
        <f t="shared" ca="1" si="66"/>
        <v>3.95</v>
      </c>
      <c r="CL137" s="32">
        <f t="shared" ca="1" si="66"/>
        <v>18.579999999999998</v>
      </c>
      <c r="CM137" s="32">
        <f t="shared" ca="1" si="66"/>
        <v>3.64</v>
      </c>
      <c r="CN137" s="32">
        <f t="shared" ca="1" si="64"/>
        <v>5.52</v>
      </c>
      <c r="CO137" s="32">
        <f t="shared" ca="1" si="64"/>
        <v>0</v>
      </c>
      <c r="CP137" s="32">
        <f t="shared" ca="1" si="64"/>
        <v>0</v>
      </c>
      <c r="CQ137" s="32">
        <f t="shared" ca="1" si="64"/>
        <v>0</v>
      </c>
      <c r="CR137" s="32">
        <f t="shared" ca="1" si="64"/>
        <v>0</v>
      </c>
      <c r="CS137" s="32">
        <f t="shared" ca="1" si="64"/>
        <v>0</v>
      </c>
      <c r="CT137" s="32">
        <f t="shared" ca="1" si="71"/>
        <v>0</v>
      </c>
      <c r="CU137" s="32">
        <f t="shared" ca="1" si="71"/>
        <v>0.44</v>
      </c>
      <c r="CV137" s="32">
        <f t="shared" ca="1" si="71"/>
        <v>0.35</v>
      </c>
      <c r="CW137" s="31">
        <f t="shared" ca="1" si="82"/>
        <v>26.51</v>
      </c>
      <c r="CX137" s="31">
        <f t="shared" ca="1" si="82"/>
        <v>124.76999999999997</v>
      </c>
      <c r="CY137" s="31">
        <f t="shared" ca="1" si="82"/>
        <v>24.460000000000004</v>
      </c>
      <c r="CZ137" s="31">
        <f t="shared" ca="1" si="82"/>
        <v>40.219999999999992</v>
      </c>
      <c r="DA137" s="31">
        <f t="shared" ca="1" si="82"/>
        <v>0</v>
      </c>
      <c r="DB137" s="31">
        <f t="shared" ca="1" si="82"/>
        <v>0</v>
      </c>
      <c r="DC137" s="31">
        <f t="shared" ca="1" si="81"/>
        <v>0</v>
      </c>
      <c r="DD137" s="31">
        <f t="shared" ca="1" si="81"/>
        <v>0</v>
      </c>
      <c r="DE137" s="31">
        <f t="shared" ca="1" si="81"/>
        <v>0</v>
      </c>
      <c r="DF137" s="31">
        <f t="shared" ca="1" si="73"/>
        <v>0</v>
      </c>
      <c r="DG137" s="31">
        <f t="shared" ca="1" si="73"/>
        <v>-1.92</v>
      </c>
      <c r="DH137" s="31">
        <f t="shared" ca="1" si="73"/>
        <v>-1.5300000000000002</v>
      </c>
      <c r="DI137" s="32">
        <f t="shared" ca="1" si="77"/>
        <v>1.33</v>
      </c>
      <c r="DJ137" s="32">
        <f t="shared" ca="1" si="77"/>
        <v>6.24</v>
      </c>
      <c r="DK137" s="32">
        <f t="shared" ca="1" si="77"/>
        <v>1.22</v>
      </c>
      <c r="DL137" s="32">
        <f t="shared" ca="1" si="74"/>
        <v>2.0099999999999998</v>
      </c>
      <c r="DM137" s="32">
        <f t="shared" ca="1" si="74"/>
        <v>0</v>
      </c>
      <c r="DN137" s="32">
        <f t="shared" ca="1" si="74"/>
        <v>0</v>
      </c>
      <c r="DO137" s="32">
        <f t="shared" ca="1" si="74"/>
        <v>0</v>
      </c>
      <c r="DP137" s="32">
        <f t="shared" ca="1" si="74"/>
        <v>0</v>
      </c>
      <c r="DQ137" s="32">
        <f t="shared" ca="1" si="74"/>
        <v>0</v>
      </c>
      <c r="DR137" s="32">
        <f t="shared" ca="1" si="83"/>
        <v>0</v>
      </c>
      <c r="DS137" s="32">
        <f t="shared" ca="1" si="83"/>
        <v>-0.1</v>
      </c>
      <c r="DT137" s="32">
        <f t="shared" ca="1" si="83"/>
        <v>-0.08</v>
      </c>
      <c r="DU137" s="31">
        <f t="shared" ca="1" si="78"/>
        <v>4.9400000000000004</v>
      </c>
      <c r="DV137" s="31">
        <f t="shared" ca="1" si="78"/>
        <v>22.97</v>
      </c>
      <c r="DW137" s="31">
        <f t="shared" ca="1" si="78"/>
        <v>4.45</v>
      </c>
      <c r="DX137" s="31">
        <f t="shared" ca="1" si="75"/>
        <v>7.22</v>
      </c>
      <c r="DY137" s="31">
        <f t="shared" ca="1" si="75"/>
        <v>0</v>
      </c>
      <c r="DZ137" s="31">
        <f t="shared" ca="1" si="75"/>
        <v>0</v>
      </c>
      <c r="EA137" s="31">
        <f t="shared" ca="1" si="75"/>
        <v>0</v>
      </c>
      <c r="EB137" s="31">
        <f t="shared" ca="1" si="75"/>
        <v>0</v>
      </c>
      <c r="EC137" s="31">
        <f t="shared" ca="1" si="75"/>
        <v>0</v>
      </c>
      <c r="ED137" s="31">
        <f t="shared" ca="1" si="84"/>
        <v>0</v>
      </c>
      <c r="EE137" s="31">
        <f t="shared" ca="1" si="84"/>
        <v>-0.31</v>
      </c>
      <c r="EF137" s="31">
        <f t="shared" ca="1" si="84"/>
        <v>-0.25</v>
      </c>
      <c r="EG137" s="32">
        <f t="shared" ca="1" si="79"/>
        <v>32.78</v>
      </c>
      <c r="EH137" s="32">
        <f t="shared" ca="1" si="79"/>
        <v>153.97999999999996</v>
      </c>
      <c r="EI137" s="32">
        <f t="shared" ca="1" si="79"/>
        <v>30.130000000000003</v>
      </c>
      <c r="EJ137" s="32">
        <f t="shared" ca="1" si="76"/>
        <v>49.449999999999989</v>
      </c>
      <c r="EK137" s="32">
        <f t="shared" ca="1" si="76"/>
        <v>0</v>
      </c>
      <c r="EL137" s="32">
        <f t="shared" ca="1" si="76"/>
        <v>0</v>
      </c>
      <c r="EM137" s="32">
        <f t="shared" ca="1" si="76"/>
        <v>0</v>
      </c>
      <c r="EN137" s="32">
        <f t="shared" ca="1" si="76"/>
        <v>0</v>
      </c>
      <c r="EO137" s="32">
        <f t="shared" ca="1" si="76"/>
        <v>0</v>
      </c>
      <c r="EP137" s="32">
        <f t="shared" ca="1" si="85"/>
        <v>0</v>
      </c>
      <c r="EQ137" s="32">
        <f t="shared" ca="1" si="85"/>
        <v>-2.33</v>
      </c>
      <c r="ER137" s="32">
        <f t="shared" ca="1" si="85"/>
        <v>-1.8600000000000003</v>
      </c>
    </row>
    <row r="138" spans="1:148" x14ac:dyDescent="0.25">
      <c r="A138" t="s">
        <v>511</v>
      </c>
      <c r="B138" s="1" t="s">
        <v>97</v>
      </c>
      <c r="C138" t="str">
        <f t="shared" ca="1" si="86"/>
        <v>BCHIMP</v>
      </c>
      <c r="D138" t="str">
        <f t="shared" ca="1" si="87"/>
        <v>Alberta-BC Intertie - Import</v>
      </c>
      <c r="E138" s="51">
        <v>21578</v>
      </c>
      <c r="F138" s="51">
        <v>20233</v>
      </c>
      <c r="G138" s="51">
        <v>25696</v>
      </c>
      <c r="H138" s="51">
        <v>18843</v>
      </c>
      <c r="I138" s="51">
        <v>13354</v>
      </c>
      <c r="J138" s="51">
        <v>9530</v>
      </c>
      <c r="K138" s="51">
        <v>20213</v>
      </c>
      <c r="L138" s="51">
        <v>13871</v>
      </c>
      <c r="M138" s="51">
        <v>1937</v>
      </c>
      <c r="N138" s="51">
        <v>7351</v>
      </c>
      <c r="O138" s="51">
        <v>9540</v>
      </c>
      <c r="P138" s="51">
        <v>3550</v>
      </c>
      <c r="Q138" s="32">
        <v>1184858.23</v>
      </c>
      <c r="R138" s="32">
        <v>2306084</v>
      </c>
      <c r="S138" s="32">
        <v>1244547.4099999999</v>
      </c>
      <c r="T138" s="32">
        <v>619052.04</v>
      </c>
      <c r="U138" s="32">
        <v>474435.83</v>
      </c>
      <c r="V138" s="32">
        <v>572359.61</v>
      </c>
      <c r="W138" s="32">
        <v>3455446.44</v>
      </c>
      <c r="X138" s="32">
        <v>958596.03</v>
      </c>
      <c r="Y138" s="32">
        <v>71354.789999999994</v>
      </c>
      <c r="Z138" s="32">
        <v>252335.03</v>
      </c>
      <c r="AA138" s="32">
        <v>429856.12</v>
      </c>
      <c r="AB138" s="32">
        <v>119619</v>
      </c>
      <c r="AC138" s="2">
        <v>2.0499999999999998</v>
      </c>
      <c r="AD138" s="2">
        <v>2.0499999999999998</v>
      </c>
      <c r="AE138" s="2">
        <v>2.0499999999999998</v>
      </c>
      <c r="AF138" s="2">
        <v>2.0499999999999998</v>
      </c>
      <c r="AG138" s="2">
        <v>2.0499999999999998</v>
      </c>
      <c r="AH138" s="2">
        <v>2.0499999999999998</v>
      </c>
      <c r="AI138" s="2">
        <v>2.0499999999999998</v>
      </c>
      <c r="AJ138" s="2">
        <v>2.0499999999999998</v>
      </c>
      <c r="AK138" s="2">
        <v>2.0499999999999998</v>
      </c>
      <c r="AL138" s="2">
        <v>2.0499999999999998</v>
      </c>
      <c r="AM138" s="2">
        <v>2.0499999999999998</v>
      </c>
      <c r="AN138" s="2">
        <v>2.0499999999999998</v>
      </c>
      <c r="AO138" s="33">
        <v>24289.59</v>
      </c>
      <c r="AP138" s="33">
        <v>47274.720000000001</v>
      </c>
      <c r="AQ138" s="33">
        <v>25513.22</v>
      </c>
      <c r="AR138" s="33">
        <v>12690.57</v>
      </c>
      <c r="AS138" s="33">
        <v>9725.93</v>
      </c>
      <c r="AT138" s="33">
        <v>11733.37</v>
      </c>
      <c r="AU138" s="33">
        <v>70836.649999999994</v>
      </c>
      <c r="AV138" s="33">
        <v>19651.22</v>
      </c>
      <c r="AW138" s="33">
        <v>1462.77</v>
      </c>
      <c r="AX138" s="33">
        <v>5172.87</v>
      </c>
      <c r="AY138" s="33">
        <v>8812.0499999999993</v>
      </c>
      <c r="AZ138" s="33">
        <v>2452.19</v>
      </c>
      <c r="BA138" s="31">
        <f t="shared" si="65"/>
        <v>-1303.3399999999999</v>
      </c>
      <c r="BB138" s="31">
        <f t="shared" si="65"/>
        <v>-2536.69</v>
      </c>
      <c r="BC138" s="31">
        <f t="shared" si="65"/>
        <v>-1369</v>
      </c>
      <c r="BD138" s="31">
        <f t="shared" si="63"/>
        <v>-928.58</v>
      </c>
      <c r="BE138" s="31">
        <f t="shared" si="63"/>
        <v>-711.65</v>
      </c>
      <c r="BF138" s="31">
        <f t="shared" si="63"/>
        <v>-858.54</v>
      </c>
      <c r="BG138" s="31">
        <f t="shared" si="63"/>
        <v>5183.17</v>
      </c>
      <c r="BH138" s="31">
        <f t="shared" si="63"/>
        <v>1437.89</v>
      </c>
      <c r="BI138" s="31">
        <f t="shared" si="63"/>
        <v>107.03</v>
      </c>
      <c r="BJ138" s="31">
        <f t="shared" si="69"/>
        <v>1690.64</v>
      </c>
      <c r="BK138" s="31">
        <f t="shared" si="69"/>
        <v>2880.04</v>
      </c>
      <c r="BL138" s="31">
        <f t="shared" si="69"/>
        <v>801.45</v>
      </c>
      <c r="BM138" s="6">
        <f t="shared" ca="1" si="80"/>
        <v>-1.8700000000000001E-2</v>
      </c>
      <c r="BN138" s="6">
        <f t="shared" ca="1" si="80"/>
        <v>-1.8700000000000001E-2</v>
      </c>
      <c r="BO138" s="6">
        <f t="shared" ca="1" si="80"/>
        <v>-1.8700000000000001E-2</v>
      </c>
      <c r="BP138" s="6">
        <f t="shared" ca="1" si="80"/>
        <v>-1.8700000000000001E-2</v>
      </c>
      <c r="BQ138" s="6">
        <f t="shared" ca="1" si="80"/>
        <v>-1.8700000000000001E-2</v>
      </c>
      <c r="BR138" s="6">
        <f t="shared" ca="1" si="80"/>
        <v>-1.8700000000000001E-2</v>
      </c>
      <c r="BS138" s="6">
        <f t="shared" ca="1" si="80"/>
        <v>-1.8700000000000001E-2</v>
      </c>
      <c r="BT138" s="6">
        <f t="shared" ca="1" si="80"/>
        <v>-1.8700000000000001E-2</v>
      </c>
      <c r="BU138" s="6">
        <f t="shared" ca="1" si="80"/>
        <v>-1.8700000000000001E-2</v>
      </c>
      <c r="BV138" s="6">
        <f t="shared" ca="1" si="80"/>
        <v>-1.8700000000000001E-2</v>
      </c>
      <c r="BW138" s="6">
        <f t="shared" ca="1" si="80"/>
        <v>-1.8700000000000001E-2</v>
      </c>
      <c r="BX138" s="6">
        <f t="shared" ca="1" si="80"/>
        <v>-1.8700000000000001E-2</v>
      </c>
      <c r="BY138" s="31">
        <f t="shared" ca="1" si="72"/>
        <v>-22156.85</v>
      </c>
      <c r="BZ138" s="31">
        <f t="shared" ca="1" si="72"/>
        <v>-43123.77</v>
      </c>
      <c r="CA138" s="31">
        <f t="shared" ca="1" si="72"/>
        <v>-23273.040000000001</v>
      </c>
      <c r="CB138" s="31">
        <f t="shared" ca="1" si="70"/>
        <v>-11576.27</v>
      </c>
      <c r="CC138" s="31">
        <f t="shared" ca="1" si="70"/>
        <v>-8871.9500000000007</v>
      </c>
      <c r="CD138" s="31">
        <f t="shared" ca="1" si="70"/>
        <v>-10703.12</v>
      </c>
      <c r="CE138" s="31">
        <f t="shared" ca="1" si="70"/>
        <v>-64616.85</v>
      </c>
      <c r="CF138" s="31">
        <f t="shared" ca="1" si="70"/>
        <v>-17925.75</v>
      </c>
      <c r="CG138" s="31">
        <f t="shared" ca="1" si="70"/>
        <v>-1334.33</v>
      </c>
      <c r="CH138" s="31">
        <f t="shared" ca="1" si="70"/>
        <v>-4718.67</v>
      </c>
      <c r="CI138" s="31">
        <f t="shared" ca="1" si="70"/>
        <v>-8038.31</v>
      </c>
      <c r="CJ138" s="31">
        <f t="shared" ca="1" si="70"/>
        <v>-2236.88</v>
      </c>
      <c r="CK138" s="32">
        <f t="shared" ca="1" si="66"/>
        <v>829.4</v>
      </c>
      <c r="CL138" s="32">
        <f t="shared" ca="1" si="66"/>
        <v>1614.26</v>
      </c>
      <c r="CM138" s="32">
        <f t="shared" ca="1" si="66"/>
        <v>871.18</v>
      </c>
      <c r="CN138" s="32">
        <f t="shared" ca="1" si="64"/>
        <v>433.34</v>
      </c>
      <c r="CO138" s="32">
        <f t="shared" ca="1" si="64"/>
        <v>332.11</v>
      </c>
      <c r="CP138" s="32">
        <f t="shared" ca="1" si="64"/>
        <v>400.65</v>
      </c>
      <c r="CQ138" s="32">
        <f t="shared" ca="1" si="64"/>
        <v>2418.81</v>
      </c>
      <c r="CR138" s="32">
        <f t="shared" ca="1" si="64"/>
        <v>671.02</v>
      </c>
      <c r="CS138" s="32">
        <f t="shared" ca="1" si="64"/>
        <v>49.95</v>
      </c>
      <c r="CT138" s="32">
        <f t="shared" ca="1" si="71"/>
        <v>176.63</v>
      </c>
      <c r="CU138" s="32">
        <f t="shared" ca="1" si="71"/>
        <v>300.89999999999998</v>
      </c>
      <c r="CV138" s="32">
        <f t="shared" ca="1" si="71"/>
        <v>83.73</v>
      </c>
      <c r="CW138" s="31">
        <f t="shared" ca="1" si="82"/>
        <v>-44313.7</v>
      </c>
      <c r="CX138" s="31">
        <f t="shared" ca="1" si="82"/>
        <v>-86247.54</v>
      </c>
      <c r="CY138" s="31">
        <f t="shared" ca="1" si="82"/>
        <v>-46546.080000000002</v>
      </c>
      <c r="CZ138" s="31">
        <f t="shared" ca="1" si="82"/>
        <v>-22904.92</v>
      </c>
      <c r="DA138" s="31">
        <f t="shared" ca="1" si="82"/>
        <v>-17554.12</v>
      </c>
      <c r="DB138" s="31">
        <f t="shared" ca="1" si="82"/>
        <v>-21177.300000000003</v>
      </c>
      <c r="DC138" s="31">
        <f t="shared" ca="1" si="81"/>
        <v>-138217.86000000002</v>
      </c>
      <c r="DD138" s="31">
        <f t="shared" ca="1" si="81"/>
        <v>-38343.839999999997</v>
      </c>
      <c r="DE138" s="31">
        <f t="shared" ca="1" si="81"/>
        <v>-2854.18</v>
      </c>
      <c r="DF138" s="31">
        <f t="shared" ca="1" si="73"/>
        <v>-11405.55</v>
      </c>
      <c r="DG138" s="31">
        <f t="shared" ca="1" si="73"/>
        <v>-19429.5</v>
      </c>
      <c r="DH138" s="31">
        <f t="shared" ca="1" si="73"/>
        <v>-5406.79</v>
      </c>
      <c r="DI138" s="32">
        <f t="shared" ca="1" si="77"/>
        <v>-2215.69</v>
      </c>
      <c r="DJ138" s="32">
        <f t="shared" ca="1" si="77"/>
        <v>-4312.38</v>
      </c>
      <c r="DK138" s="32">
        <f t="shared" ca="1" si="77"/>
        <v>-2327.3000000000002</v>
      </c>
      <c r="DL138" s="32">
        <f t="shared" ca="1" si="74"/>
        <v>-1145.25</v>
      </c>
      <c r="DM138" s="32">
        <f t="shared" ca="1" si="74"/>
        <v>-877.71</v>
      </c>
      <c r="DN138" s="32">
        <f t="shared" ca="1" si="74"/>
        <v>-1058.8699999999999</v>
      </c>
      <c r="DO138" s="32">
        <f t="shared" ca="1" si="74"/>
        <v>-6910.89</v>
      </c>
      <c r="DP138" s="32">
        <f t="shared" ca="1" si="74"/>
        <v>-1917.19</v>
      </c>
      <c r="DQ138" s="32">
        <f t="shared" ca="1" si="74"/>
        <v>-142.71</v>
      </c>
      <c r="DR138" s="32">
        <f t="shared" ca="1" si="83"/>
        <v>-570.28</v>
      </c>
      <c r="DS138" s="32">
        <f t="shared" ca="1" si="83"/>
        <v>-971.48</v>
      </c>
      <c r="DT138" s="32">
        <f t="shared" ca="1" si="83"/>
        <v>-270.33999999999997</v>
      </c>
      <c r="DU138" s="31">
        <f t="shared" ca="1" si="78"/>
        <v>-8260.7199999999993</v>
      </c>
      <c r="DV138" s="31">
        <f t="shared" ca="1" si="78"/>
        <v>-15876.36</v>
      </c>
      <c r="DW138" s="31">
        <f t="shared" ca="1" si="78"/>
        <v>-8469.9599999999991</v>
      </c>
      <c r="DX138" s="31">
        <f t="shared" ca="1" si="75"/>
        <v>-4114.5</v>
      </c>
      <c r="DY138" s="31">
        <f t="shared" ca="1" si="75"/>
        <v>-3113.63</v>
      </c>
      <c r="DZ138" s="31">
        <f t="shared" ca="1" si="75"/>
        <v>-3706.83</v>
      </c>
      <c r="EA138" s="31">
        <f t="shared" ca="1" si="75"/>
        <v>-23880.95</v>
      </c>
      <c r="EB138" s="31">
        <f t="shared" ca="1" si="75"/>
        <v>-6535.4</v>
      </c>
      <c r="EC138" s="31">
        <f t="shared" ca="1" si="75"/>
        <v>-479.81</v>
      </c>
      <c r="ED138" s="31">
        <f t="shared" ca="1" si="84"/>
        <v>-1891.57</v>
      </c>
      <c r="EE138" s="31">
        <f t="shared" ca="1" si="84"/>
        <v>-3176.93</v>
      </c>
      <c r="EF138" s="31">
        <f t="shared" ca="1" si="84"/>
        <v>-871.85</v>
      </c>
      <c r="EG138" s="32">
        <f t="shared" ca="1" si="79"/>
        <v>-54790.11</v>
      </c>
      <c r="EH138" s="32">
        <f t="shared" ca="1" si="79"/>
        <v>-106436.28</v>
      </c>
      <c r="EI138" s="32">
        <f t="shared" ca="1" si="79"/>
        <v>-57343.340000000004</v>
      </c>
      <c r="EJ138" s="32">
        <f t="shared" ca="1" si="76"/>
        <v>-28164.67</v>
      </c>
      <c r="EK138" s="32">
        <f t="shared" ca="1" si="76"/>
        <v>-21545.46</v>
      </c>
      <c r="EL138" s="32">
        <f t="shared" ca="1" si="76"/>
        <v>-25943</v>
      </c>
      <c r="EM138" s="32">
        <f t="shared" ca="1" si="76"/>
        <v>-169009.70000000004</v>
      </c>
      <c r="EN138" s="32">
        <f t="shared" ca="1" si="76"/>
        <v>-46796.43</v>
      </c>
      <c r="EO138" s="32">
        <f t="shared" ca="1" si="76"/>
        <v>-3476.7</v>
      </c>
      <c r="EP138" s="32">
        <f t="shared" ca="1" si="85"/>
        <v>-13867.4</v>
      </c>
      <c r="EQ138" s="32">
        <f t="shared" ca="1" si="85"/>
        <v>-23577.91</v>
      </c>
      <c r="ER138" s="32">
        <f t="shared" ca="1" si="85"/>
        <v>-6548.9800000000005</v>
      </c>
    </row>
    <row r="139" spans="1:148" x14ac:dyDescent="0.25">
      <c r="A139" t="s">
        <v>461</v>
      </c>
      <c r="B139" s="1" t="s">
        <v>133</v>
      </c>
      <c r="C139" t="str">
        <f t="shared" ca="1" si="86"/>
        <v>SPR</v>
      </c>
      <c r="D139" t="str">
        <f t="shared" ca="1" si="87"/>
        <v>Spray Hydro Facility</v>
      </c>
      <c r="E139" s="51">
        <v>25848.177573000001</v>
      </c>
      <c r="F139" s="51">
        <v>27077.0914022</v>
      </c>
      <c r="G139" s="51">
        <v>17743.4559267</v>
      </c>
      <c r="H139" s="51">
        <v>17115.7224991</v>
      </c>
      <c r="I139" s="51">
        <v>11534.580332400001</v>
      </c>
      <c r="J139" s="51">
        <v>20328.2961412</v>
      </c>
      <c r="K139" s="51">
        <v>27411.695340999999</v>
      </c>
      <c r="L139" s="51">
        <v>18002.6580798</v>
      </c>
      <c r="M139" s="51">
        <v>8395.0009131999996</v>
      </c>
      <c r="N139" s="51">
        <v>9909.0742530000007</v>
      </c>
      <c r="O139" s="51">
        <v>9342.0873835999992</v>
      </c>
      <c r="P139" s="51">
        <v>21588.921227800001</v>
      </c>
      <c r="Q139" s="32">
        <v>1299357.51</v>
      </c>
      <c r="R139" s="32">
        <v>2963502.97</v>
      </c>
      <c r="S139" s="32">
        <v>841803.47</v>
      </c>
      <c r="T139" s="32">
        <v>605146.04</v>
      </c>
      <c r="U139" s="32">
        <v>716755.44</v>
      </c>
      <c r="V139" s="32">
        <v>930823.42</v>
      </c>
      <c r="W139" s="32">
        <v>4082613.06</v>
      </c>
      <c r="X139" s="32">
        <v>853841.05</v>
      </c>
      <c r="Y139" s="32">
        <v>228130.31</v>
      </c>
      <c r="Z139" s="32">
        <v>302171.57</v>
      </c>
      <c r="AA139" s="32">
        <v>301561.57</v>
      </c>
      <c r="AB139" s="32">
        <v>590415.02</v>
      </c>
      <c r="AC139" s="2">
        <v>0.72</v>
      </c>
      <c r="AD139" s="2">
        <v>0.72</v>
      </c>
      <c r="AE139" s="2">
        <v>0.72</v>
      </c>
      <c r="AF139" s="2">
        <v>0.72</v>
      </c>
      <c r="AG139" s="2">
        <v>0.72</v>
      </c>
      <c r="AH139" s="2">
        <v>0.72</v>
      </c>
      <c r="AI139" s="2">
        <v>0.72</v>
      </c>
      <c r="AJ139" s="2">
        <v>0.72</v>
      </c>
      <c r="AK139" s="2">
        <v>0.72</v>
      </c>
      <c r="AL139" s="2">
        <v>0.72</v>
      </c>
      <c r="AM139" s="2">
        <v>0.72</v>
      </c>
      <c r="AN139" s="2">
        <v>0.72</v>
      </c>
      <c r="AO139" s="33">
        <v>9355.3700000000008</v>
      </c>
      <c r="AP139" s="33">
        <v>21337.22</v>
      </c>
      <c r="AQ139" s="33">
        <v>6060.98</v>
      </c>
      <c r="AR139" s="33">
        <v>4357.05</v>
      </c>
      <c r="AS139" s="33">
        <v>5160.6400000000003</v>
      </c>
      <c r="AT139" s="33">
        <v>6701.93</v>
      </c>
      <c r="AU139" s="33">
        <v>29394.81</v>
      </c>
      <c r="AV139" s="33">
        <v>6147.66</v>
      </c>
      <c r="AW139" s="33">
        <v>1642.54</v>
      </c>
      <c r="AX139" s="33">
        <v>2175.64</v>
      </c>
      <c r="AY139" s="33">
        <v>2171.2399999999998</v>
      </c>
      <c r="AZ139" s="33">
        <v>4250.99</v>
      </c>
      <c r="BA139" s="31">
        <f t="shared" si="65"/>
        <v>-1429.29</v>
      </c>
      <c r="BB139" s="31">
        <f t="shared" si="65"/>
        <v>-3259.85</v>
      </c>
      <c r="BC139" s="31">
        <f t="shared" si="65"/>
        <v>-925.98</v>
      </c>
      <c r="BD139" s="31">
        <f t="shared" si="63"/>
        <v>-907.72</v>
      </c>
      <c r="BE139" s="31">
        <f t="shared" si="63"/>
        <v>-1075.1300000000001</v>
      </c>
      <c r="BF139" s="31">
        <f t="shared" si="63"/>
        <v>-1396.24</v>
      </c>
      <c r="BG139" s="31">
        <f t="shared" si="63"/>
        <v>6123.92</v>
      </c>
      <c r="BH139" s="31">
        <f t="shared" si="63"/>
        <v>1280.76</v>
      </c>
      <c r="BI139" s="31">
        <f t="shared" si="63"/>
        <v>342.2</v>
      </c>
      <c r="BJ139" s="31">
        <f t="shared" si="69"/>
        <v>2024.55</v>
      </c>
      <c r="BK139" s="31">
        <f t="shared" si="69"/>
        <v>2020.46</v>
      </c>
      <c r="BL139" s="31">
        <f t="shared" si="69"/>
        <v>3955.78</v>
      </c>
      <c r="BM139" s="6">
        <f t="shared" ca="1" si="80"/>
        <v>-4.9599999999999998E-2</v>
      </c>
      <c r="BN139" s="6">
        <f t="shared" ca="1" si="80"/>
        <v>-4.9599999999999998E-2</v>
      </c>
      <c r="BO139" s="6">
        <f t="shared" ca="1" si="80"/>
        <v>-4.9599999999999998E-2</v>
      </c>
      <c r="BP139" s="6">
        <f t="shared" ca="1" si="80"/>
        <v>-4.9599999999999998E-2</v>
      </c>
      <c r="BQ139" s="6">
        <f t="shared" ca="1" si="80"/>
        <v>-4.9599999999999998E-2</v>
      </c>
      <c r="BR139" s="6">
        <f t="shared" ca="1" si="80"/>
        <v>-4.9599999999999998E-2</v>
      </c>
      <c r="BS139" s="6">
        <f t="shared" ca="1" si="80"/>
        <v>-4.9599999999999998E-2</v>
      </c>
      <c r="BT139" s="6">
        <f t="shared" ca="1" si="80"/>
        <v>-4.9599999999999998E-2</v>
      </c>
      <c r="BU139" s="6">
        <f t="shared" ca="1" si="80"/>
        <v>-4.9599999999999998E-2</v>
      </c>
      <c r="BV139" s="6">
        <f t="shared" ca="1" si="80"/>
        <v>-4.9599999999999998E-2</v>
      </c>
      <c r="BW139" s="6">
        <f t="shared" ca="1" si="80"/>
        <v>-4.9599999999999998E-2</v>
      </c>
      <c r="BX139" s="6">
        <f t="shared" ca="1" si="80"/>
        <v>-4.9599999999999998E-2</v>
      </c>
      <c r="BY139" s="31">
        <f t="shared" ca="1" si="72"/>
        <v>-64448.13</v>
      </c>
      <c r="BZ139" s="31">
        <f t="shared" ca="1" si="72"/>
        <v>-146989.75</v>
      </c>
      <c r="CA139" s="31">
        <f t="shared" ca="1" si="72"/>
        <v>-41753.449999999997</v>
      </c>
      <c r="CB139" s="31">
        <f t="shared" ca="1" si="70"/>
        <v>-30015.24</v>
      </c>
      <c r="CC139" s="31">
        <f t="shared" ca="1" si="70"/>
        <v>-35551.07</v>
      </c>
      <c r="CD139" s="31">
        <f t="shared" ca="1" si="70"/>
        <v>-46168.84</v>
      </c>
      <c r="CE139" s="31">
        <f t="shared" ca="1" si="70"/>
        <v>-202497.61</v>
      </c>
      <c r="CF139" s="31">
        <f t="shared" ca="1" si="70"/>
        <v>-42350.52</v>
      </c>
      <c r="CG139" s="31">
        <f t="shared" ca="1" si="70"/>
        <v>-11315.26</v>
      </c>
      <c r="CH139" s="31">
        <f t="shared" ca="1" si="70"/>
        <v>-14987.71</v>
      </c>
      <c r="CI139" s="31">
        <f t="shared" ca="1" si="70"/>
        <v>-14957.45</v>
      </c>
      <c r="CJ139" s="31">
        <f t="shared" ca="1" si="70"/>
        <v>-29284.58</v>
      </c>
      <c r="CK139" s="32">
        <f t="shared" ca="1" si="66"/>
        <v>909.55</v>
      </c>
      <c r="CL139" s="32">
        <f t="shared" ca="1" si="66"/>
        <v>2074.4499999999998</v>
      </c>
      <c r="CM139" s="32">
        <f t="shared" ca="1" si="66"/>
        <v>589.26</v>
      </c>
      <c r="CN139" s="32">
        <f t="shared" ca="1" si="64"/>
        <v>423.6</v>
      </c>
      <c r="CO139" s="32">
        <f t="shared" ca="1" si="64"/>
        <v>501.73</v>
      </c>
      <c r="CP139" s="32">
        <f t="shared" ca="1" si="64"/>
        <v>651.58000000000004</v>
      </c>
      <c r="CQ139" s="32">
        <f t="shared" ca="1" si="64"/>
        <v>2857.83</v>
      </c>
      <c r="CR139" s="32">
        <f t="shared" ca="1" si="64"/>
        <v>597.69000000000005</v>
      </c>
      <c r="CS139" s="32">
        <f t="shared" ca="1" si="64"/>
        <v>159.69</v>
      </c>
      <c r="CT139" s="32">
        <f t="shared" ca="1" si="71"/>
        <v>211.52</v>
      </c>
      <c r="CU139" s="32">
        <f t="shared" ca="1" si="71"/>
        <v>211.09</v>
      </c>
      <c r="CV139" s="32">
        <f t="shared" ca="1" si="71"/>
        <v>413.29</v>
      </c>
      <c r="CW139" s="31">
        <f t="shared" ca="1" si="82"/>
        <v>-71464.66</v>
      </c>
      <c r="CX139" s="31">
        <f t="shared" ca="1" si="82"/>
        <v>-162992.66999999998</v>
      </c>
      <c r="CY139" s="31">
        <f t="shared" ca="1" si="82"/>
        <v>-46299.189999999995</v>
      </c>
      <c r="CZ139" s="31">
        <f t="shared" ca="1" si="82"/>
        <v>-33040.97</v>
      </c>
      <c r="DA139" s="31">
        <f t="shared" ca="1" si="82"/>
        <v>-39134.85</v>
      </c>
      <c r="DB139" s="31">
        <f t="shared" ca="1" si="82"/>
        <v>-50822.95</v>
      </c>
      <c r="DC139" s="31">
        <f t="shared" ca="1" si="81"/>
        <v>-235158.51</v>
      </c>
      <c r="DD139" s="31">
        <f t="shared" ca="1" si="81"/>
        <v>-49181.249999999993</v>
      </c>
      <c r="DE139" s="31">
        <f t="shared" ca="1" si="81"/>
        <v>-13140.310000000001</v>
      </c>
      <c r="DF139" s="31">
        <f t="shared" ca="1" si="73"/>
        <v>-18976.379999999997</v>
      </c>
      <c r="DG139" s="31">
        <f t="shared" ca="1" si="73"/>
        <v>-18938.059999999998</v>
      </c>
      <c r="DH139" s="31">
        <f t="shared" ca="1" si="73"/>
        <v>-37078.06</v>
      </c>
      <c r="DI139" s="32">
        <f t="shared" ca="1" si="77"/>
        <v>-3573.23</v>
      </c>
      <c r="DJ139" s="32">
        <f t="shared" ca="1" si="77"/>
        <v>-8149.63</v>
      </c>
      <c r="DK139" s="32">
        <f t="shared" ca="1" si="77"/>
        <v>-2314.96</v>
      </c>
      <c r="DL139" s="32">
        <f t="shared" ca="1" si="74"/>
        <v>-1652.05</v>
      </c>
      <c r="DM139" s="32">
        <f t="shared" ca="1" si="74"/>
        <v>-1956.74</v>
      </c>
      <c r="DN139" s="32">
        <f t="shared" ca="1" si="74"/>
        <v>-2541.15</v>
      </c>
      <c r="DO139" s="32">
        <f t="shared" ca="1" si="74"/>
        <v>-11757.93</v>
      </c>
      <c r="DP139" s="32">
        <f t="shared" ca="1" si="74"/>
        <v>-2459.06</v>
      </c>
      <c r="DQ139" s="32">
        <f t="shared" ca="1" si="74"/>
        <v>-657.02</v>
      </c>
      <c r="DR139" s="32">
        <f t="shared" ca="1" si="83"/>
        <v>-948.82</v>
      </c>
      <c r="DS139" s="32">
        <f t="shared" ca="1" si="83"/>
        <v>-946.9</v>
      </c>
      <c r="DT139" s="32">
        <f t="shared" ca="1" si="83"/>
        <v>-1853.9</v>
      </c>
      <c r="DU139" s="31">
        <f t="shared" ca="1" si="78"/>
        <v>-13322.05</v>
      </c>
      <c r="DV139" s="31">
        <f t="shared" ca="1" si="78"/>
        <v>-30003.52</v>
      </c>
      <c r="DW139" s="31">
        <f t="shared" ca="1" si="78"/>
        <v>-8425.0300000000007</v>
      </c>
      <c r="DX139" s="31">
        <f t="shared" ca="1" si="75"/>
        <v>-5935.27</v>
      </c>
      <c r="DY139" s="31">
        <f t="shared" ca="1" si="75"/>
        <v>-6941.48</v>
      </c>
      <c r="DZ139" s="31">
        <f t="shared" ca="1" si="75"/>
        <v>-8895.94</v>
      </c>
      <c r="EA139" s="31">
        <f t="shared" ca="1" si="75"/>
        <v>-40630.11</v>
      </c>
      <c r="EB139" s="31">
        <f t="shared" ca="1" si="75"/>
        <v>-8382.5499999999993</v>
      </c>
      <c r="EC139" s="31">
        <f t="shared" ca="1" si="75"/>
        <v>-2208.9699999999998</v>
      </c>
      <c r="ED139" s="31">
        <f t="shared" ca="1" si="84"/>
        <v>-3147.16</v>
      </c>
      <c r="EE139" s="31">
        <f t="shared" ca="1" si="84"/>
        <v>-3096.57</v>
      </c>
      <c r="EF139" s="31">
        <f t="shared" ca="1" si="84"/>
        <v>-5978.84</v>
      </c>
      <c r="EG139" s="32">
        <f t="shared" ca="1" si="79"/>
        <v>-88359.94</v>
      </c>
      <c r="EH139" s="32">
        <f t="shared" ca="1" si="79"/>
        <v>-201145.81999999998</v>
      </c>
      <c r="EI139" s="32">
        <f t="shared" ca="1" si="79"/>
        <v>-57039.179999999993</v>
      </c>
      <c r="EJ139" s="32">
        <f t="shared" ca="1" si="76"/>
        <v>-40628.290000000008</v>
      </c>
      <c r="EK139" s="32">
        <f t="shared" ca="1" si="76"/>
        <v>-48033.069999999992</v>
      </c>
      <c r="EL139" s="32">
        <f t="shared" ca="1" si="76"/>
        <v>-62260.04</v>
      </c>
      <c r="EM139" s="32">
        <f t="shared" ca="1" si="76"/>
        <v>-287546.55</v>
      </c>
      <c r="EN139" s="32">
        <f t="shared" ca="1" si="76"/>
        <v>-60022.859999999986</v>
      </c>
      <c r="EO139" s="32">
        <f t="shared" ca="1" si="76"/>
        <v>-16006.300000000001</v>
      </c>
      <c r="EP139" s="32">
        <f t="shared" ca="1" si="85"/>
        <v>-23072.359999999997</v>
      </c>
      <c r="EQ139" s="32">
        <f t="shared" ca="1" si="85"/>
        <v>-22981.53</v>
      </c>
      <c r="ER139" s="32">
        <f t="shared" ca="1" si="85"/>
        <v>-44910.8</v>
      </c>
    </row>
    <row r="140" spans="1:148" x14ac:dyDescent="0.25">
      <c r="A140" t="s">
        <v>511</v>
      </c>
      <c r="B140" s="1" t="s">
        <v>98</v>
      </c>
      <c r="C140" t="str">
        <f t="shared" ca="1" si="86"/>
        <v>SPCIMP</v>
      </c>
      <c r="D140" t="str">
        <f t="shared" ca="1" si="87"/>
        <v>Alberta-Saskatchewan Intertie - Import</v>
      </c>
      <c r="E140" s="51">
        <v>2525</v>
      </c>
      <c r="F140" s="51">
        <v>7566</v>
      </c>
      <c r="G140" s="51">
        <v>1875</v>
      </c>
      <c r="H140" s="51">
        <v>4976</v>
      </c>
      <c r="I140" s="51">
        <v>23293</v>
      </c>
      <c r="Q140" s="32">
        <v>388499</v>
      </c>
      <c r="R140" s="32">
        <v>646050.52</v>
      </c>
      <c r="S140" s="32">
        <v>214065</v>
      </c>
      <c r="T140" s="32">
        <v>232758.26</v>
      </c>
      <c r="U140" s="32">
        <v>1936703.68</v>
      </c>
      <c r="V140" s="32"/>
      <c r="W140" s="32"/>
      <c r="X140" s="32"/>
      <c r="Y140" s="32"/>
      <c r="Z140" s="32"/>
      <c r="AA140" s="32"/>
      <c r="AB140" s="32"/>
      <c r="AC140" s="2">
        <v>5.43</v>
      </c>
      <c r="AD140" s="2">
        <v>5.43</v>
      </c>
      <c r="AE140" s="2">
        <v>5.43</v>
      </c>
      <c r="AF140" s="2">
        <v>5.43</v>
      </c>
      <c r="AG140" s="2">
        <v>5.43</v>
      </c>
      <c r="AO140" s="33">
        <v>21095.5</v>
      </c>
      <c r="AP140" s="33">
        <v>35080.54</v>
      </c>
      <c r="AQ140" s="33">
        <v>11623.73</v>
      </c>
      <c r="AR140" s="33">
        <v>12638.77</v>
      </c>
      <c r="AS140" s="33">
        <v>105163.01</v>
      </c>
      <c r="AT140" s="33"/>
      <c r="AU140" s="33"/>
      <c r="AV140" s="33"/>
      <c r="AW140" s="33"/>
      <c r="AX140" s="33"/>
      <c r="AY140" s="33"/>
      <c r="AZ140" s="33"/>
      <c r="BA140" s="31">
        <f t="shared" si="65"/>
        <v>-427.35</v>
      </c>
      <c r="BB140" s="31">
        <f t="shared" si="65"/>
        <v>-710.66</v>
      </c>
      <c r="BC140" s="31">
        <f t="shared" si="65"/>
        <v>-235.47</v>
      </c>
      <c r="BD140" s="31">
        <f t="shared" si="63"/>
        <v>-349.14</v>
      </c>
      <c r="BE140" s="31">
        <f t="shared" si="63"/>
        <v>-2905.06</v>
      </c>
      <c r="BF140" s="31">
        <f t="shared" si="63"/>
        <v>0</v>
      </c>
      <c r="BG140" s="31">
        <f t="shared" si="63"/>
        <v>0</v>
      </c>
      <c r="BH140" s="31">
        <f t="shared" si="63"/>
        <v>0</v>
      </c>
      <c r="BI140" s="31">
        <f t="shared" si="63"/>
        <v>0</v>
      </c>
      <c r="BJ140" s="31">
        <f t="shared" si="69"/>
        <v>0</v>
      </c>
      <c r="BK140" s="31">
        <f t="shared" si="69"/>
        <v>0</v>
      </c>
      <c r="BL140" s="31">
        <f t="shared" si="69"/>
        <v>0</v>
      </c>
      <c r="BM140" s="6">
        <f t="shared" ca="1" si="80"/>
        <v>3.3700000000000001E-2</v>
      </c>
      <c r="BN140" s="6">
        <f t="shared" ca="1" si="80"/>
        <v>3.3700000000000001E-2</v>
      </c>
      <c r="BO140" s="6">
        <f t="shared" ca="1" si="80"/>
        <v>3.3700000000000001E-2</v>
      </c>
      <c r="BP140" s="6">
        <f t="shared" ca="1" si="80"/>
        <v>3.3700000000000001E-2</v>
      </c>
      <c r="BQ140" s="6">
        <f t="shared" ca="1" si="80"/>
        <v>3.3700000000000001E-2</v>
      </c>
      <c r="BR140" s="6">
        <f t="shared" ca="1" si="80"/>
        <v>3.3700000000000001E-2</v>
      </c>
      <c r="BS140" s="6">
        <f t="shared" ca="1" si="80"/>
        <v>3.3700000000000001E-2</v>
      </c>
      <c r="BT140" s="6">
        <f t="shared" ca="1" si="80"/>
        <v>3.3700000000000001E-2</v>
      </c>
      <c r="BU140" s="6">
        <f t="shared" ca="1" si="80"/>
        <v>3.3700000000000001E-2</v>
      </c>
      <c r="BV140" s="6">
        <f t="shared" ca="1" si="80"/>
        <v>3.3700000000000001E-2</v>
      </c>
      <c r="BW140" s="6">
        <f t="shared" ca="1" si="80"/>
        <v>3.3700000000000001E-2</v>
      </c>
      <c r="BX140" s="6">
        <f t="shared" ca="1" si="80"/>
        <v>3.3700000000000001E-2</v>
      </c>
      <c r="BY140" s="31">
        <f t="shared" ca="1" si="72"/>
        <v>13092.42</v>
      </c>
      <c r="BZ140" s="31">
        <f t="shared" ca="1" si="72"/>
        <v>21771.9</v>
      </c>
      <c r="CA140" s="31">
        <f t="shared" ca="1" si="72"/>
        <v>7213.99</v>
      </c>
      <c r="CB140" s="31">
        <f t="shared" ca="1" si="70"/>
        <v>7843.95</v>
      </c>
      <c r="CC140" s="31">
        <f t="shared" ca="1" si="70"/>
        <v>65266.91</v>
      </c>
      <c r="CD140" s="31">
        <f t="shared" ca="1" si="70"/>
        <v>0</v>
      </c>
      <c r="CE140" s="31">
        <f t="shared" ref="CE140:CJ162" ca="1" si="88">IFERROR(VLOOKUP($C140,DOSDetail,CELL("col",CE$4)+58,FALSE),ROUND(W140*BS140,2))</f>
        <v>0</v>
      </c>
      <c r="CF140" s="31">
        <f t="shared" ca="1" si="88"/>
        <v>0</v>
      </c>
      <c r="CG140" s="31">
        <f t="shared" ca="1" si="88"/>
        <v>0</v>
      </c>
      <c r="CH140" s="31">
        <f t="shared" ca="1" si="88"/>
        <v>0</v>
      </c>
      <c r="CI140" s="31">
        <f t="shared" ca="1" si="88"/>
        <v>0</v>
      </c>
      <c r="CJ140" s="31">
        <f t="shared" ca="1" si="88"/>
        <v>0</v>
      </c>
      <c r="CK140" s="32">
        <f t="shared" ca="1" si="66"/>
        <v>271.95</v>
      </c>
      <c r="CL140" s="32">
        <f t="shared" ca="1" si="66"/>
        <v>452.24</v>
      </c>
      <c r="CM140" s="32">
        <f t="shared" ca="1" si="66"/>
        <v>149.85</v>
      </c>
      <c r="CN140" s="32">
        <f t="shared" ca="1" si="64"/>
        <v>162.93</v>
      </c>
      <c r="CO140" s="32">
        <f t="shared" ca="1" si="64"/>
        <v>1355.69</v>
      </c>
      <c r="CP140" s="32">
        <f t="shared" ca="1" si="64"/>
        <v>0</v>
      </c>
      <c r="CQ140" s="32">
        <f t="shared" ca="1" si="64"/>
        <v>0</v>
      </c>
      <c r="CR140" s="32">
        <f t="shared" ca="1" si="64"/>
        <v>0</v>
      </c>
      <c r="CS140" s="32">
        <f t="shared" ca="1" si="64"/>
        <v>0</v>
      </c>
      <c r="CT140" s="32">
        <f t="shared" ca="1" si="71"/>
        <v>0</v>
      </c>
      <c r="CU140" s="32">
        <f t="shared" ca="1" si="71"/>
        <v>0</v>
      </c>
      <c r="CV140" s="32">
        <f t="shared" ca="1" si="71"/>
        <v>0</v>
      </c>
      <c r="CW140" s="31">
        <f t="shared" ca="1" si="82"/>
        <v>-7303.7799999999988</v>
      </c>
      <c r="CX140" s="31">
        <f t="shared" ca="1" si="82"/>
        <v>-12145.739999999998</v>
      </c>
      <c r="CY140" s="31">
        <f t="shared" ca="1" si="82"/>
        <v>-4024.4199999999996</v>
      </c>
      <c r="CZ140" s="31">
        <f t="shared" ca="1" si="82"/>
        <v>-4282.75</v>
      </c>
      <c r="DA140" s="31">
        <f t="shared" ca="1" si="82"/>
        <v>-35635.349999999991</v>
      </c>
      <c r="DB140" s="31">
        <f t="shared" ca="1" si="82"/>
        <v>0</v>
      </c>
      <c r="DC140" s="31">
        <f t="shared" ca="1" si="81"/>
        <v>0</v>
      </c>
      <c r="DD140" s="31">
        <f t="shared" ca="1" si="81"/>
        <v>0</v>
      </c>
      <c r="DE140" s="31">
        <f t="shared" ca="1" si="81"/>
        <v>0</v>
      </c>
      <c r="DF140" s="31">
        <f t="shared" ca="1" si="73"/>
        <v>0</v>
      </c>
      <c r="DG140" s="31">
        <f t="shared" ca="1" si="73"/>
        <v>0</v>
      </c>
      <c r="DH140" s="31">
        <f t="shared" ca="1" si="73"/>
        <v>0</v>
      </c>
      <c r="DI140" s="32">
        <f t="shared" ca="1" si="77"/>
        <v>-365.19</v>
      </c>
      <c r="DJ140" s="32">
        <f t="shared" ca="1" si="77"/>
        <v>-607.29</v>
      </c>
      <c r="DK140" s="32">
        <f t="shared" ca="1" si="77"/>
        <v>-201.22</v>
      </c>
      <c r="DL140" s="32">
        <f t="shared" ca="1" si="74"/>
        <v>-214.14</v>
      </c>
      <c r="DM140" s="32">
        <f t="shared" ca="1" si="74"/>
        <v>-1781.77</v>
      </c>
      <c r="DN140" s="32">
        <f t="shared" ca="1" si="74"/>
        <v>0</v>
      </c>
      <c r="DO140" s="32">
        <f t="shared" ca="1" si="74"/>
        <v>0</v>
      </c>
      <c r="DP140" s="32">
        <f t="shared" ca="1" si="74"/>
        <v>0</v>
      </c>
      <c r="DQ140" s="32">
        <f t="shared" ca="1" si="74"/>
        <v>0</v>
      </c>
      <c r="DR140" s="32">
        <f t="shared" ca="1" si="83"/>
        <v>0</v>
      </c>
      <c r="DS140" s="32">
        <f t="shared" ca="1" si="83"/>
        <v>0</v>
      </c>
      <c r="DT140" s="32">
        <f t="shared" ca="1" si="83"/>
        <v>0</v>
      </c>
      <c r="DU140" s="31">
        <f t="shared" ca="1" si="78"/>
        <v>-1361.53</v>
      </c>
      <c r="DV140" s="31">
        <f t="shared" ca="1" si="78"/>
        <v>-2235.77</v>
      </c>
      <c r="DW140" s="31">
        <f t="shared" ca="1" si="78"/>
        <v>-732.32</v>
      </c>
      <c r="DX140" s="31">
        <f t="shared" ca="1" si="75"/>
        <v>-769.33</v>
      </c>
      <c r="DY140" s="31">
        <f t="shared" ca="1" si="75"/>
        <v>-6320.77</v>
      </c>
      <c r="DZ140" s="31">
        <f t="shared" ca="1" si="75"/>
        <v>0</v>
      </c>
      <c r="EA140" s="31">
        <f t="shared" ca="1" si="75"/>
        <v>0</v>
      </c>
      <c r="EB140" s="31">
        <f t="shared" ca="1" si="75"/>
        <v>0</v>
      </c>
      <c r="EC140" s="31">
        <f t="shared" ca="1" si="75"/>
        <v>0</v>
      </c>
      <c r="ED140" s="31">
        <f t="shared" ca="1" si="84"/>
        <v>0</v>
      </c>
      <c r="EE140" s="31">
        <f t="shared" ca="1" si="84"/>
        <v>0</v>
      </c>
      <c r="EF140" s="31">
        <f t="shared" ca="1" si="84"/>
        <v>0</v>
      </c>
      <c r="EG140" s="32">
        <f t="shared" ca="1" si="79"/>
        <v>-9030.4999999999982</v>
      </c>
      <c r="EH140" s="32">
        <f t="shared" ca="1" si="79"/>
        <v>-14988.8</v>
      </c>
      <c r="EI140" s="32">
        <f t="shared" ca="1" si="79"/>
        <v>-4957.9599999999991</v>
      </c>
      <c r="EJ140" s="32">
        <f t="shared" ca="1" si="76"/>
        <v>-5266.22</v>
      </c>
      <c r="EK140" s="32">
        <f t="shared" ca="1" si="76"/>
        <v>-43737.889999999985</v>
      </c>
      <c r="EL140" s="32">
        <f t="shared" ca="1" si="76"/>
        <v>0</v>
      </c>
      <c r="EM140" s="32">
        <f t="shared" ca="1" si="76"/>
        <v>0</v>
      </c>
      <c r="EN140" s="32">
        <f t="shared" ca="1" si="76"/>
        <v>0</v>
      </c>
      <c r="EO140" s="32">
        <f t="shared" ca="1" si="76"/>
        <v>0</v>
      </c>
      <c r="EP140" s="32">
        <f t="shared" ca="1" si="85"/>
        <v>0</v>
      </c>
      <c r="EQ140" s="32">
        <f t="shared" ca="1" si="85"/>
        <v>0</v>
      </c>
      <c r="ER140" s="32">
        <f t="shared" ca="1" si="85"/>
        <v>0</v>
      </c>
    </row>
    <row r="141" spans="1:148" x14ac:dyDescent="0.25">
      <c r="A141" t="s">
        <v>511</v>
      </c>
      <c r="B141" s="1" t="s">
        <v>100</v>
      </c>
      <c r="C141" t="str">
        <f t="shared" ca="1" si="86"/>
        <v>SPCEXP</v>
      </c>
      <c r="D141" t="str">
        <f t="shared" ca="1" si="87"/>
        <v>Alberta-Saskatchewan Intertie - Export</v>
      </c>
      <c r="E141" s="51">
        <v>21069.5</v>
      </c>
      <c r="F141" s="51">
        <v>34598.25</v>
      </c>
      <c r="G141" s="51">
        <v>64151.5</v>
      </c>
      <c r="H141" s="51">
        <v>30385.75</v>
      </c>
      <c r="I141" s="51">
        <v>812</v>
      </c>
      <c r="Q141" s="32">
        <v>991037.4</v>
      </c>
      <c r="R141" s="32">
        <v>2003516.57</v>
      </c>
      <c r="S141" s="32">
        <v>2393465.65</v>
      </c>
      <c r="T141" s="32">
        <v>781108.53</v>
      </c>
      <c r="U141" s="32">
        <v>30759.279999999999</v>
      </c>
      <c r="V141" s="32"/>
      <c r="W141" s="32"/>
      <c r="X141" s="32"/>
      <c r="Y141" s="32"/>
      <c r="Z141" s="32"/>
      <c r="AA141" s="32"/>
      <c r="AB141" s="32"/>
      <c r="AC141" s="2">
        <v>2.2999999999999998</v>
      </c>
      <c r="AD141" s="2">
        <v>2.2999999999999998</v>
      </c>
      <c r="AE141" s="2">
        <v>2.2999999999999998</v>
      </c>
      <c r="AF141" s="2">
        <v>2.2999999999999998</v>
      </c>
      <c r="AG141" s="2">
        <v>2.2999999999999998</v>
      </c>
      <c r="AO141" s="33">
        <v>22793.86</v>
      </c>
      <c r="AP141" s="33">
        <v>46080.88</v>
      </c>
      <c r="AQ141" s="33">
        <v>55049.71</v>
      </c>
      <c r="AR141" s="33">
        <v>17965.5</v>
      </c>
      <c r="AS141" s="33">
        <v>707.46</v>
      </c>
      <c r="AT141" s="33"/>
      <c r="AU141" s="33"/>
      <c r="AV141" s="33"/>
      <c r="AW141" s="33"/>
      <c r="AX141" s="33"/>
      <c r="AY141" s="33"/>
      <c r="AZ141" s="33"/>
      <c r="BA141" s="31">
        <f t="shared" si="65"/>
        <v>-1090.1400000000001</v>
      </c>
      <c r="BB141" s="31">
        <f t="shared" si="65"/>
        <v>-2203.87</v>
      </c>
      <c r="BC141" s="31">
        <f t="shared" si="65"/>
        <v>-2632.81</v>
      </c>
      <c r="BD141" s="31">
        <f t="shared" si="63"/>
        <v>-1171.6600000000001</v>
      </c>
      <c r="BE141" s="31">
        <f t="shared" si="63"/>
        <v>-46.14</v>
      </c>
      <c r="BF141" s="31">
        <f t="shared" si="63"/>
        <v>0</v>
      </c>
      <c r="BG141" s="31">
        <f t="shared" si="63"/>
        <v>0</v>
      </c>
      <c r="BH141" s="31">
        <f t="shared" si="63"/>
        <v>0</v>
      </c>
      <c r="BI141" s="31">
        <f t="shared" si="63"/>
        <v>0</v>
      </c>
      <c r="BJ141" s="31">
        <f t="shared" si="69"/>
        <v>0</v>
      </c>
      <c r="BK141" s="31">
        <f t="shared" si="69"/>
        <v>0</v>
      </c>
      <c r="BL141" s="31">
        <f t="shared" si="69"/>
        <v>0</v>
      </c>
      <c r="BM141" s="6">
        <f t="shared" ca="1" si="80"/>
        <v>2.2700000000000001E-2</v>
      </c>
      <c r="BN141" s="6">
        <f t="shared" ca="1" si="80"/>
        <v>2.2700000000000001E-2</v>
      </c>
      <c r="BO141" s="6">
        <f t="shared" ca="1" si="80"/>
        <v>2.2700000000000001E-2</v>
      </c>
      <c r="BP141" s="6">
        <f t="shared" ca="1" si="80"/>
        <v>2.2700000000000001E-2</v>
      </c>
      <c r="BQ141" s="6">
        <f t="shared" ca="1" si="80"/>
        <v>2.2700000000000001E-2</v>
      </c>
      <c r="BR141" s="6">
        <f t="shared" ca="1" si="80"/>
        <v>2.2700000000000001E-2</v>
      </c>
      <c r="BS141" s="6">
        <f t="shared" ca="1" si="80"/>
        <v>2.2700000000000001E-2</v>
      </c>
      <c r="BT141" s="6">
        <f t="shared" ca="1" si="80"/>
        <v>2.2700000000000001E-2</v>
      </c>
      <c r="BU141" s="6">
        <f t="shared" ca="1" si="80"/>
        <v>2.2700000000000001E-2</v>
      </c>
      <c r="BV141" s="6">
        <f t="shared" ca="1" si="80"/>
        <v>2.2700000000000001E-2</v>
      </c>
      <c r="BW141" s="6">
        <f t="shared" ca="1" si="80"/>
        <v>2.2700000000000001E-2</v>
      </c>
      <c r="BX141" s="6">
        <f t="shared" ca="1" si="80"/>
        <v>2.2700000000000001E-2</v>
      </c>
      <c r="BY141" s="31">
        <f t="shared" ca="1" si="72"/>
        <v>22496.55</v>
      </c>
      <c r="BZ141" s="31">
        <f t="shared" ca="1" si="72"/>
        <v>45479.83</v>
      </c>
      <c r="CA141" s="31">
        <f t="shared" ca="1" si="72"/>
        <v>54331.67</v>
      </c>
      <c r="CB141" s="31">
        <f t="shared" ca="1" si="72"/>
        <v>17731.16</v>
      </c>
      <c r="CC141" s="31">
        <f t="shared" ca="1" si="72"/>
        <v>698.24</v>
      </c>
      <c r="CD141" s="31">
        <f t="shared" ca="1" si="72"/>
        <v>0</v>
      </c>
      <c r="CE141" s="31">
        <f t="shared" ca="1" si="88"/>
        <v>0</v>
      </c>
      <c r="CF141" s="31">
        <f t="shared" ca="1" si="88"/>
        <v>0</v>
      </c>
      <c r="CG141" s="31">
        <f t="shared" ca="1" si="88"/>
        <v>0</v>
      </c>
      <c r="CH141" s="31">
        <f t="shared" ca="1" si="88"/>
        <v>0</v>
      </c>
      <c r="CI141" s="31">
        <f t="shared" ca="1" si="88"/>
        <v>0</v>
      </c>
      <c r="CJ141" s="31">
        <f t="shared" ca="1" si="88"/>
        <v>0</v>
      </c>
      <c r="CK141" s="32">
        <f t="shared" ca="1" si="66"/>
        <v>693.73</v>
      </c>
      <c r="CL141" s="32">
        <f t="shared" ca="1" si="66"/>
        <v>1402.46</v>
      </c>
      <c r="CM141" s="32">
        <f t="shared" ca="1" si="66"/>
        <v>1675.43</v>
      </c>
      <c r="CN141" s="32">
        <f t="shared" ca="1" si="64"/>
        <v>546.78</v>
      </c>
      <c r="CO141" s="32">
        <f t="shared" ca="1" si="64"/>
        <v>21.53</v>
      </c>
      <c r="CP141" s="32">
        <f t="shared" ca="1" si="64"/>
        <v>0</v>
      </c>
      <c r="CQ141" s="32">
        <f t="shared" ca="1" si="64"/>
        <v>0</v>
      </c>
      <c r="CR141" s="32">
        <f t="shared" ca="1" si="64"/>
        <v>0</v>
      </c>
      <c r="CS141" s="32">
        <f t="shared" ca="1" si="64"/>
        <v>0</v>
      </c>
      <c r="CT141" s="32">
        <f t="shared" ca="1" si="71"/>
        <v>0</v>
      </c>
      <c r="CU141" s="32">
        <f t="shared" ca="1" si="71"/>
        <v>0</v>
      </c>
      <c r="CV141" s="32">
        <f t="shared" ca="1" si="71"/>
        <v>0</v>
      </c>
      <c r="CW141" s="31">
        <f t="shared" ca="1" si="82"/>
        <v>1486.5599999999984</v>
      </c>
      <c r="CX141" s="31">
        <f t="shared" ca="1" si="82"/>
        <v>3005.2800000000034</v>
      </c>
      <c r="CY141" s="31">
        <f t="shared" ca="1" si="82"/>
        <v>3590.1999999999994</v>
      </c>
      <c r="CZ141" s="31">
        <f t="shared" ca="1" si="82"/>
        <v>1484.0999999999988</v>
      </c>
      <c r="DA141" s="31">
        <f t="shared" ca="1" si="82"/>
        <v>58.449999999999946</v>
      </c>
      <c r="DB141" s="31">
        <f t="shared" ca="1" si="82"/>
        <v>0</v>
      </c>
      <c r="DC141" s="31">
        <f t="shared" ca="1" si="81"/>
        <v>0</v>
      </c>
      <c r="DD141" s="31">
        <f t="shared" ca="1" si="81"/>
        <v>0</v>
      </c>
      <c r="DE141" s="31">
        <f t="shared" ca="1" si="81"/>
        <v>0</v>
      </c>
      <c r="DF141" s="31">
        <f t="shared" ca="1" si="73"/>
        <v>0</v>
      </c>
      <c r="DG141" s="31">
        <f t="shared" ca="1" si="73"/>
        <v>0</v>
      </c>
      <c r="DH141" s="31">
        <f t="shared" ca="1" si="73"/>
        <v>0</v>
      </c>
      <c r="DI141" s="32">
        <f t="shared" ca="1" si="77"/>
        <v>74.33</v>
      </c>
      <c r="DJ141" s="32">
        <f t="shared" ca="1" si="77"/>
        <v>150.26</v>
      </c>
      <c r="DK141" s="32">
        <f t="shared" ca="1" si="77"/>
        <v>179.51</v>
      </c>
      <c r="DL141" s="32">
        <f t="shared" ca="1" si="74"/>
        <v>74.2</v>
      </c>
      <c r="DM141" s="32">
        <f t="shared" ca="1" si="74"/>
        <v>2.92</v>
      </c>
      <c r="DN141" s="32">
        <f t="shared" ca="1" si="74"/>
        <v>0</v>
      </c>
      <c r="DO141" s="32">
        <f t="shared" ca="1" si="74"/>
        <v>0</v>
      </c>
      <c r="DP141" s="32">
        <f t="shared" ca="1" si="74"/>
        <v>0</v>
      </c>
      <c r="DQ141" s="32">
        <f t="shared" ca="1" si="74"/>
        <v>0</v>
      </c>
      <c r="DR141" s="32">
        <f t="shared" ca="1" si="83"/>
        <v>0</v>
      </c>
      <c r="DS141" s="32">
        <f t="shared" ca="1" si="83"/>
        <v>0</v>
      </c>
      <c r="DT141" s="32">
        <f t="shared" ca="1" si="83"/>
        <v>0</v>
      </c>
      <c r="DU141" s="31">
        <f t="shared" ca="1" si="78"/>
        <v>277.12</v>
      </c>
      <c r="DV141" s="31">
        <f t="shared" ca="1" si="78"/>
        <v>553.21</v>
      </c>
      <c r="DW141" s="31">
        <f t="shared" ca="1" si="78"/>
        <v>653.30999999999995</v>
      </c>
      <c r="DX141" s="31">
        <f t="shared" ca="1" si="75"/>
        <v>266.58999999999997</v>
      </c>
      <c r="DY141" s="31">
        <f t="shared" ca="1" si="75"/>
        <v>10.37</v>
      </c>
      <c r="DZ141" s="31">
        <f t="shared" ca="1" si="75"/>
        <v>0</v>
      </c>
      <c r="EA141" s="31">
        <f t="shared" ca="1" si="75"/>
        <v>0</v>
      </c>
      <c r="EB141" s="31">
        <f t="shared" ca="1" si="75"/>
        <v>0</v>
      </c>
      <c r="EC141" s="31">
        <f t="shared" ca="1" si="75"/>
        <v>0</v>
      </c>
      <c r="ED141" s="31">
        <f t="shared" ca="1" si="84"/>
        <v>0</v>
      </c>
      <c r="EE141" s="31">
        <f t="shared" ca="1" si="84"/>
        <v>0</v>
      </c>
      <c r="EF141" s="31">
        <f t="shared" ca="1" si="84"/>
        <v>0</v>
      </c>
      <c r="EG141" s="32">
        <f t="shared" ca="1" si="79"/>
        <v>1838.0099999999984</v>
      </c>
      <c r="EH141" s="32">
        <f t="shared" ca="1" si="79"/>
        <v>3708.7500000000036</v>
      </c>
      <c r="EI141" s="32">
        <f t="shared" ca="1" si="79"/>
        <v>4423.0199999999986</v>
      </c>
      <c r="EJ141" s="32">
        <f t="shared" ca="1" si="76"/>
        <v>1824.8899999999987</v>
      </c>
      <c r="EK141" s="32">
        <f t="shared" ca="1" si="76"/>
        <v>71.739999999999952</v>
      </c>
      <c r="EL141" s="32">
        <f t="shared" ca="1" si="76"/>
        <v>0</v>
      </c>
      <c r="EM141" s="32">
        <f t="shared" ca="1" si="76"/>
        <v>0</v>
      </c>
      <c r="EN141" s="32">
        <f t="shared" ca="1" si="76"/>
        <v>0</v>
      </c>
      <c r="EO141" s="32">
        <f t="shared" ca="1" si="76"/>
        <v>0</v>
      </c>
      <c r="EP141" s="32">
        <f t="shared" ca="1" si="85"/>
        <v>0</v>
      </c>
      <c r="EQ141" s="32">
        <f t="shared" ca="1" si="85"/>
        <v>0</v>
      </c>
      <c r="ER141" s="32">
        <f t="shared" ca="1" si="85"/>
        <v>0</v>
      </c>
    </row>
    <row r="142" spans="1:148" x14ac:dyDescent="0.25">
      <c r="A142" t="s">
        <v>550</v>
      </c>
      <c r="B142" s="1" t="s">
        <v>319</v>
      </c>
      <c r="C142" t="str">
        <f t="shared" ca="1" si="86"/>
        <v>ST1</v>
      </c>
      <c r="D142" t="str">
        <f t="shared" ca="1" si="87"/>
        <v>Sturgeon #1</v>
      </c>
      <c r="E142" s="51">
        <v>0</v>
      </c>
      <c r="F142" s="51">
        <v>0</v>
      </c>
      <c r="G142" s="51">
        <v>0</v>
      </c>
      <c r="Q142" s="32">
        <v>0</v>
      </c>
      <c r="R142" s="32">
        <v>0</v>
      </c>
      <c r="S142" s="32">
        <v>0</v>
      </c>
      <c r="T142" s="32"/>
      <c r="U142" s="32"/>
      <c r="V142" s="32"/>
      <c r="W142" s="32"/>
      <c r="X142" s="32"/>
      <c r="Y142" s="32"/>
      <c r="Z142" s="32"/>
      <c r="AA142" s="32"/>
      <c r="AB142" s="32"/>
      <c r="AC142" s="2">
        <v>-2.66</v>
      </c>
      <c r="AD142" s="2">
        <v>-2.66</v>
      </c>
      <c r="AE142" s="2">
        <v>-2.66</v>
      </c>
      <c r="AO142" s="33">
        <v>0</v>
      </c>
      <c r="AP142" s="33">
        <v>0</v>
      </c>
      <c r="AQ142" s="33">
        <v>0</v>
      </c>
      <c r="AR142" s="33"/>
      <c r="AS142" s="33"/>
      <c r="AT142" s="33"/>
      <c r="AU142" s="33"/>
      <c r="AV142" s="33"/>
      <c r="AW142" s="33"/>
      <c r="AX142" s="33"/>
      <c r="AY142" s="33"/>
      <c r="AZ142" s="33"/>
      <c r="BA142" s="31">
        <f t="shared" si="65"/>
        <v>0</v>
      </c>
      <c r="BB142" s="31">
        <f t="shared" si="65"/>
        <v>0</v>
      </c>
      <c r="BC142" s="31">
        <f t="shared" si="65"/>
        <v>0</v>
      </c>
      <c r="BD142" s="31">
        <f t="shared" si="63"/>
        <v>0</v>
      </c>
      <c r="BE142" s="31">
        <f t="shared" si="63"/>
        <v>0</v>
      </c>
      <c r="BF142" s="31">
        <f t="shared" si="63"/>
        <v>0</v>
      </c>
      <c r="BG142" s="31">
        <f t="shared" si="63"/>
        <v>0</v>
      </c>
      <c r="BH142" s="31">
        <f t="shared" si="63"/>
        <v>0</v>
      </c>
      <c r="BI142" s="31">
        <f t="shared" si="63"/>
        <v>0</v>
      </c>
      <c r="BJ142" s="31">
        <f t="shared" si="69"/>
        <v>0</v>
      </c>
      <c r="BK142" s="31">
        <f t="shared" si="69"/>
        <v>0</v>
      </c>
      <c r="BL142" s="31">
        <f t="shared" si="69"/>
        <v>0</v>
      </c>
      <c r="BM142" s="6">
        <f t="shared" ca="1" si="80"/>
        <v>3.8600000000000002E-2</v>
      </c>
      <c r="BN142" s="6">
        <f t="shared" ca="1" si="80"/>
        <v>3.8600000000000002E-2</v>
      </c>
      <c r="BO142" s="6">
        <f t="shared" ca="1" si="80"/>
        <v>3.8600000000000002E-2</v>
      </c>
      <c r="BP142" s="6">
        <f t="shared" ca="1" si="80"/>
        <v>3.8600000000000002E-2</v>
      </c>
      <c r="BQ142" s="6">
        <f t="shared" ca="1" si="80"/>
        <v>3.8600000000000002E-2</v>
      </c>
      <c r="BR142" s="6">
        <f t="shared" ca="1" si="80"/>
        <v>3.8600000000000002E-2</v>
      </c>
      <c r="BS142" s="6">
        <f t="shared" ca="1" si="80"/>
        <v>3.8600000000000002E-2</v>
      </c>
      <c r="BT142" s="6">
        <f t="shared" ca="1" si="80"/>
        <v>3.8600000000000002E-2</v>
      </c>
      <c r="BU142" s="6">
        <f t="shared" ca="1" si="80"/>
        <v>3.8600000000000002E-2</v>
      </c>
      <c r="BV142" s="6">
        <f t="shared" ca="1" si="80"/>
        <v>3.8600000000000002E-2</v>
      </c>
      <c r="BW142" s="6">
        <f t="shared" ca="1" si="80"/>
        <v>3.8600000000000002E-2</v>
      </c>
      <c r="BX142" s="6">
        <f t="shared" ca="1" si="80"/>
        <v>3.8600000000000002E-2</v>
      </c>
      <c r="BY142" s="31">
        <f t="shared" ca="1" si="72"/>
        <v>0</v>
      </c>
      <c r="BZ142" s="31">
        <f t="shared" ca="1" si="72"/>
        <v>0</v>
      </c>
      <c r="CA142" s="31">
        <f t="shared" ca="1" si="72"/>
        <v>0</v>
      </c>
      <c r="CB142" s="31">
        <f t="shared" ca="1" si="72"/>
        <v>0</v>
      </c>
      <c r="CC142" s="31">
        <f t="shared" ca="1" si="72"/>
        <v>0</v>
      </c>
      <c r="CD142" s="31">
        <f t="shared" ca="1" si="72"/>
        <v>0</v>
      </c>
      <c r="CE142" s="31">
        <f t="shared" ca="1" si="88"/>
        <v>0</v>
      </c>
      <c r="CF142" s="31">
        <f t="shared" ca="1" si="88"/>
        <v>0</v>
      </c>
      <c r="CG142" s="31">
        <f t="shared" ca="1" si="88"/>
        <v>0</v>
      </c>
      <c r="CH142" s="31">
        <f t="shared" ca="1" si="88"/>
        <v>0</v>
      </c>
      <c r="CI142" s="31">
        <f t="shared" ca="1" si="88"/>
        <v>0</v>
      </c>
      <c r="CJ142" s="31">
        <f t="shared" ca="1" si="88"/>
        <v>0</v>
      </c>
      <c r="CK142" s="32">
        <f t="shared" ca="1" si="66"/>
        <v>0</v>
      </c>
      <c r="CL142" s="32">
        <f t="shared" ca="1" si="66"/>
        <v>0</v>
      </c>
      <c r="CM142" s="32">
        <f t="shared" ca="1" si="66"/>
        <v>0</v>
      </c>
      <c r="CN142" s="32">
        <f t="shared" ca="1" si="64"/>
        <v>0</v>
      </c>
      <c r="CO142" s="32">
        <f t="shared" ca="1" si="64"/>
        <v>0</v>
      </c>
      <c r="CP142" s="32">
        <f t="shared" ca="1" si="64"/>
        <v>0</v>
      </c>
      <c r="CQ142" s="32">
        <f t="shared" ca="1" si="64"/>
        <v>0</v>
      </c>
      <c r="CR142" s="32">
        <f t="shared" ca="1" si="64"/>
        <v>0</v>
      </c>
      <c r="CS142" s="32">
        <f t="shared" ca="1" si="64"/>
        <v>0</v>
      </c>
      <c r="CT142" s="32">
        <f t="shared" ca="1" si="71"/>
        <v>0</v>
      </c>
      <c r="CU142" s="32">
        <f t="shared" ca="1" si="71"/>
        <v>0</v>
      </c>
      <c r="CV142" s="32">
        <f t="shared" ca="1" si="71"/>
        <v>0</v>
      </c>
      <c r="CW142" s="31">
        <f t="shared" ca="1" si="82"/>
        <v>0</v>
      </c>
      <c r="CX142" s="31">
        <f t="shared" ca="1" si="82"/>
        <v>0</v>
      </c>
      <c r="CY142" s="31">
        <f t="shared" ca="1" si="82"/>
        <v>0</v>
      </c>
      <c r="CZ142" s="31">
        <f t="shared" ca="1" si="82"/>
        <v>0</v>
      </c>
      <c r="DA142" s="31">
        <f t="shared" ca="1" si="82"/>
        <v>0</v>
      </c>
      <c r="DB142" s="31">
        <f t="shared" ca="1" si="82"/>
        <v>0</v>
      </c>
      <c r="DC142" s="31">
        <f t="shared" ca="1" si="81"/>
        <v>0</v>
      </c>
      <c r="DD142" s="31">
        <f t="shared" ca="1" si="81"/>
        <v>0</v>
      </c>
      <c r="DE142" s="31">
        <f t="shared" ca="1" si="81"/>
        <v>0</v>
      </c>
      <c r="DF142" s="31">
        <f t="shared" ca="1" si="73"/>
        <v>0</v>
      </c>
      <c r="DG142" s="31">
        <f t="shared" ca="1" si="73"/>
        <v>0</v>
      </c>
      <c r="DH142" s="31">
        <f t="shared" ca="1" si="73"/>
        <v>0</v>
      </c>
      <c r="DI142" s="32">
        <f t="shared" ca="1" si="77"/>
        <v>0</v>
      </c>
      <c r="DJ142" s="32">
        <f t="shared" ca="1" si="77"/>
        <v>0</v>
      </c>
      <c r="DK142" s="32">
        <f t="shared" ca="1" si="77"/>
        <v>0</v>
      </c>
      <c r="DL142" s="32">
        <f t="shared" ca="1" si="74"/>
        <v>0</v>
      </c>
      <c r="DM142" s="32">
        <f t="shared" ca="1" si="74"/>
        <v>0</v>
      </c>
      <c r="DN142" s="32">
        <f t="shared" ca="1" si="74"/>
        <v>0</v>
      </c>
      <c r="DO142" s="32">
        <f t="shared" ca="1" si="74"/>
        <v>0</v>
      </c>
      <c r="DP142" s="32">
        <f t="shared" ca="1" si="74"/>
        <v>0</v>
      </c>
      <c r="DQ142" s="32">
        <f t="shared" ca="1" si="74"/>
        <v>0</v>
      </c>
      <c r="DR142" s="32">
        <f t="shared" ca="1" si="83"/>
        <v>0</v>
      </c>
      <c r="DS142" s="32">
        <f t="shared" ca="1" si="83"/>
        <v>0</v>
      </c>
      <c r="DT142" s="32">
        <f t="shared" ca="1" si="83"/>
        <v>0</v>
      </c>
      <c r="DU142" s="31">
        <f t="shared" ca="1" si="78"/>
        <v>0</v>
      </c>
      <c r="DV142" s="31">
        <f t="shared" ca="1" si="78"/>
        <v>0</v>
      </c>
      <c r="DW142" s="31">
        <f t="shared" ca="1" si="78"/>
        <v>0</v>
      </c>
      <c r="DX142" s="31">
        <f t="shared" ca="1" si="75"/>
        <v>0</v>
      </c>
      <c r="DY142" s="31">
        <f t="shared" ca="1" si="75"/>
        <v>0</v>
      </c>
      <c r="DZ142" s="31">
        <f t="shared" ca="1" si="75"/>
        <v>0</v>
      </c>
      <c r="EA142" s="31">
        <f t="shared" ca="1" si="75"/>
        <v>0</v>
      </c>
      <c r="EB142" s="31">
        <f t="shared" ca="1" si="75"/>
        <v>0</v>
      </c>
      <c r="EC142" s="31">
        <f t="shared" ca="1" si="75"/>
        <v>0</v>
      </c>
      <c r="ED142" s="31">
        <f t="shared" ca="1" si="84"/>
        <v>0</v>
      </c>
      <c r="EE142" s="31">
        <f t="shared" ca="1" si="84"/>
        <v>0</v>
      </c>
      <c r="EF142" s="31">
        <f t="shared" ca="1" si="84"/>
        <v>0</v>
      </c>
      <c r="EG142" s="32">
        <f t="shared" ca="1" si="79"/>
        <v>0</v>
      </c>
      <c r="EH142" s="32">
        <f t="shared" ca="1" si="79"/>
        <v>0</v>
      </c>
      <c r="EI142" s="32">
        <f t="shared" ca="1" si="79"/>
        <v>0</v>
      </c>
      <c r="EJ142" s="32">
        <f t="shared" ca="1" si="76"/>
        <v>0</v>
      </c>
      <c r="EK142" s="32">
        <f t="shared" ca="1" si="76"/>
        <v>0</v>
      </c>
      <c r="EL142" s="32">
        <f t="shared" ca="1" si="76"/>
        <v>0</v>
      </c>
      <c r="EM142" s="32">
        <f t="shared" ca="1" si="76"/>
        <v>0</v>
      </c>
      <c r="EN142" s="32">
        <f t="shared" ca="1" si="76"/>
        <v>0</v>
      </c>
      <c r="EO142" s="32">
        <f t="shared" ca="1" si="76"/>
        <v>0</v>
      </c>
      <c r="EP142" s="32">
        <f t="shared" ca="1" si="85"/>
        <v>0</v>
      </c>
      <c r="EQ142" s="32">
        <f t="shared" ca="1" si="85"/>
        <v>0</v>
      </c>
      <c r="ER142" s="32">
        <f t="shared" ca="1" si="85"/>
        <v>0</v>
      </c>
    </row>
    <row r="143" spans="1:148" x14ac:dyDescent="0.25">
      <c r="A143" t="s">
        <v>550</v>
      </c>
      <c r="B143" s="1" t="s">
        <v>320</v>
      </c>
      <c r="C143" t="str">
        <f t="shared" ca="1" si="86"/>
        <v>ST2</v>
      </c>
      <c r="D143" t="str">
        <f t="shared" ca="1" si="87"/>
        <v>Sturgeon #2</v>
      </c>
      <c r="E143" s="51">
        <v>0</v>
      </c>
      <c r="F143" s="51">
        <v>0</v>
      </c>
      <c r="G143" s="51">
        <v>0</v>
      </c>
      <c r="Q143" s="32">
        <v>0</v>
      </c>
      <c r="R143" s="32">
        <v>0</v>
      </c>
      <c r="S143" s="32">
        <v>0</v>
      </c>
      <c r="T143" s="32"/>
      <c r="U143" s="32"/>
      <c r="V143" s="32"/>
      <c r="W143" s="32"/>
      <c r="X143" s="32"/>
      <c r="Y143" s="32"/>
      <c r="Z143" s="32"/>
      <c r="AA143" s="32"/>
      <c r="AB143" s="32"/>
      <c r="AC143" s="2">
        <v>-2.66</v>
      </c>
      <c r="AD143" s="2">
        <v>-2.66</v>
      </c>
      <c r="AE143" s="2">
        <v>-2.66</v>
      </c>
      <c r="AO143" s="33">
        <v>0</v>
      </c>
      <c r="AP143" s="33">
        <v>0</v>
      </c>
      <c r="AQ143" s="33">
        <v>0</v>
      </c>
      <c r="AR143" s="33"/>
      <c r="AS143" s="33"/>
      <c r="AT143" s="33"/>
      <c r="AU143" s="33"/>
      <c r="AV143" s="33"/>
      <c r="AW143" s="33"/>
      <c r="AX143" s="33"/>
      <c r="AY143" s="33"/>
      <c r="AZ143" s="33"/>
      <c r="BA143" s="31">
        <f t="shared" si="65"/>
        <v>0</v>
      </c>
      <c r="BB143" s="31">
        <f t="shared" si="65"/>
        <v>0</v>
      </c>
      <c r="BC143" s="31">
        <f t="shared" si="65"/>
        <v>0</v>
      </c>
      <c r="BD143" s="31">
        <f t="shared" si="63"/>
        <v>0</v>
      </c>
      <c r="BE143" s="31">
        <f t="shared" si="63"/>
        <v>0</v>
      </c>
      <c r="BF143" s="31">
        <f t="shared" si="63"/>
        <v>0</v>
      </c>
      <c r="BG143" s="31">
        <f t="shared" si="63"/>
        <v>0</v>
      </c>
      <c r="BH143" s="31">
        <f t="shared" si="63"/>
        <v>0</v>
      </c>
      <c r="BI143" s="31">
        <f t="shared" si="63"/>
        <v>0</v>
      </c>
      <c r="BJ143" s="31">
        <f t="shared" si="69"/>
        <v>0</v>
      </c>
      <c r="BK143" s="31">
        <f t="shared" si="69"/>
        <v>0</v>
      </c>
      <c r="BL143" s="31">
        <f t="shared" si="69"/>
        <v>0</v>
      </c>
      <c r="BM143" s="6">
        <f t="shared" ca="1" si="80"/>
        <v>3.8600000000000002E-2</v>
      </c>
      <c r="BN143" s="6">
        <f t="shared" ca="1" si="80"/>
        <v>3.8600000000000002E-2</v>
      </c>
      <c r="BO143" s="6">
        <f t="shared" ca="1" si="80"/>
        <v>3.8600000000000002E-2</v>
      </c>
      <c r="BP143" s="6">
        <f t="shared" ca="1" si="80"/>
        <v>3.8600000000000002E-2</v>
      </c>
      <c r="BQ143" s="6">
        <f t="shared" ca="1" si="80"/>
        <v>3.8600000000000002E-2</v>
      </c>
      <c r="BR143" s="6">
        <f t="shared" ca="1" si="80"/>
        <v>3.8600000000000002E-2</v>
      </c>
      <c r="BS143" s="6">
        <f t="shared" ca="1" si="80"/>
        <v>3.8600000000000002E-2</v>
      </c>
      <c r="BT143" s="6">
        <f t="shared" ca="1" si="80"/>
        <v>3.8600000000000002E-2</v>
      </c>
      <c r="BU143" s="6">
        <f t="shared" ca="1" si="80"/>
        <v>3.8600000000000002E-2</v>
      </c>
      <c r="BV143" s="6">
        <f t="shared" ca="1" si="80"/>
        <v>3.8600000000000002E-2</v>
      </c>
      <c r="BW143" s="6">
        <f t="shared" ca="1" si="80"/>
        <v>3.8600000000000002E-2</v>
      </c>
      <c r="BX143" s="6">
        <f t="shared" ca="1" si="80"/>
        <v>3.8600000000000002E-2</v>
      </c>
      <c r="BY143" s="31">
        <f t="shared" ca="1" si="72"/>
        <v>0</v>
      </c>
      <c r="BZ143" s="31">
        <f t="shared" ca="1" si="72"/>
        <v>0</v>
      </c>
      <c r="CA143" s="31">
        <f t="shared" ca="1" si="72"/>
        <v>0</v>
      </c>
      <c r="CB143" s="31">
        <f t="shared" ca="1" si="72"/>
        <v>0</v>
      </c>
      <c r="CC143" s="31">
        <f t="shared" ca="1" si="72"/>
        <v>0</v>
      </c>
      <c r="CD143" s="31">
        <f t="shared" ca="1" si="72"/>
        <v>0</v>
      </c>
      <c r="CE143" s="31">
        <f t="shared" ca="1" si="88"/>
        <v>0</v>
      </c>
      <c r="CF143" s="31">
        <f t="shared" ca="1" si="88"/>
        <v>0</v>
      </c>
      <c r="CG143" s="31">
        <f t="shared" ca="1" si="88"/>
        <v>0</v>
      </c>
      <c r="CH143" s="31">
        <f t="shared" ca="1" si="88"/>
        <v>0</v>
      </c>
      <c r="CI143" s="31">
        <f t="shared" ca="1" si="88"/>
        <v>0</v>
      </c>
      <c r="CJ143" s="31">
        <f t="shared" ca="1" si="88"/>
        <v>0</v>
      </c>
      <c r="CK143" s="32">
        <f t="shared" ca="1" si="66"/>
        <v>0</v>
      </c>
      <c r="CL143" s="32">
        <f t="shared" ca="1" si="66"/>
        <v>0</v>
      </c>
      <c r="CM143" s="32">
        <f t="shared" ca="1" si="66"/>
        <v>0</v>
      </c>
      <c r="CN143" s="32">
        <f t="shared" ca="1" si="64"/>
        <v>0</v>
      </c>
      <c r="CO143" s="32">
        <f t="shared" ca="1" si="64"/>
        <v>0</v>
      </c>
      <c r="CP143" s="32">
        <f t="shared" ca="1" si="64"/>
        <v>0</v>
      </c>
      <c r="CQ143" s="32">
        <f t="shared" ca="1" si="64"/>
        <v>0</v>
      </c>
      <c r="CR143" s="32">
        <f t="shared" ca="1" si="64"/>
        <v>0</v>
      </c>
      <c r="CS143" s="32">
        <f t="shared" ca="1" si="64"/>
        <v>0</v>
      </c>
      <c r="CT143" s="32">
        <f t="shared" ca="1" si="71"/>
        <v>0</v>
      </c>
      <c r="CU143" s="32">
        <f t="shared" ca="1" si="71"/>
        <v>0</v>
      </c>
      <c r="CV143" s="32">
        <f t="shared" ca="1" si="71"/>
        <v>0</v>
      </c>
      <c r="CW143" s="31">
        <f t="shared" ca="1" si="82"/>
        <v>0</v>
      </c>
      <c r="CX143" s="31">
        <f t="shared" ca="1" si="82"/>
        <v>0</v>
      </c>
      <c r="CY143" s="31">
        <f t="shared" ca="1" si="82"/>
        <v>0</v>
      </c>
      <c r="CZ143" s="31">
        <f t="shared" ca="1" si="82"/>
        <v>0</v>
      </c>
      <c r="DA143" s="31">
        <f t="shared" ca="1" si="82"/>
        <v>0</v>
      </c>
      <c r="DB143" s="31">
        <f t="shared" ca="1" si="82"/>
        <v>0</v>
      </c>
      <c r="DC143" s="31">
        <f t="shared" ca="1" si="81"/>
        <v>0</v>
      </c>
      <c r="DD143" s="31">
        <f t="shared" ca="1" si="81"/>
        <v>0</v>
      </c>
      <c r="DE143" s="31">
        <f t="shared" ca="1" si="81"/>
        <v>0</v>
      </c>
      <c r="DF143" s="31">
        <f t="shared" ca="1" si="73"/>
        <v>0</v>
      </c>
      <c r="DG143" s="31">
        <f t="shared" ca="1" si="73"/>
        <v>0</v>
      </c>
      <c r="DH143" s="31">
        <f t="shared" ca="1" si="73"/>
        <v>0</v>
      </c>
      <c r="DI143" s="32">
        <f t="shared" ca="1" si="77"/>
        <v>0</v>
      </c>
      <c r="DJ143" s="32">
        <f t="shared" ca="1" si="77"/>
        <v>0</v>
      </c>
      <c r="DK143" s="32">
        <f t="shared" ca="1" si="77"/>
        <v>0</v>
      </c>
      <c r="DL143" s="32">
        <f t="shared" ca="1" si="74"/>
        <v>0</v>
      </c>
      <c r="DM143" s="32">
        <f t="shared" ca="1" si="74"/>
        <v>0</v>
      </c>
      <c r="DN143" s="32">
        <f t="shared" ca="1" si="74"/>
        <v>0</v>
      </c>
      <c r="DO143" s="32">
        <f t="shared" ca="1" si="74"/>
        <v>0</v>
      </c>
      <c r="DP143" s="32">
        <f t="shared" ca="1" si="74"/>
        <v>0</v>
      </c>
      <c r="DQ143" s="32">
        <f t="shared" ca="1" si="74"/>
        <v>0</v>
      </c>
      <c r="DR143" s="32">
        <f t="shared" ca="1" si="83"/>
        <v>0</v>
      </c>
      <c r="DS143" s="32">
        <f t="shared" ca="1" si="83"/>
        <v>0</v>
      </c>
      <c r="DT143" s="32">
        <f t="shared" ca="1" si="83"/>
        <v>0</v>
      </c>
      <c r="DU143" s="31">
        <f t="shared" ca="1" si="78"/>
        <v>0</v>
      </c>
      <c r="DV143" s="31">
        <f t="shared" ca="1" si="78"/>
        <v>0</v>
      </c>
      <c r="DW143" s="31">
        <f t="shared" ca="1" si="78"/>
        <v>0</v>
      </c>
      <c r="DX143" s="31">
        <f t="shared" ca="1" si="75"/>
        <v>0</v>
      </c>
      <c r="DY143" s="31">
        <f t="shared" ca="1" si="75"/>
        <v>0</v>
      </c>
      <c r="DZ143" s="31">
        <f t="shared" ca="1" si="75"/>
        <v>0</v>
      </c>
      <c r="EA143" s="31">
        <f t="shared" ca="1" si="75"/>
        <v>0</v>
      </c>
      <c r="EB143" s="31">
        <f t="shared" ca="1" si="75"/>
        <v>0</v>
      </c>
      <c r="EC143" s="31">
        <f t="shared" ca="1" si="75"/>
        <v>0</v>
      </c>
      <c r="ED143" s="31">
        <f t="shared" ca="1" si="84"/>
        <v>0</v>
      </c>
      <c r="EE143" s="31">
        <f t="shared" ca="1" si="84"/>
        <v>0</v>
      </c>
      <c r="EF143" s="31">
        <f t="shared" ca="1" si="84"/>
        <v>0</v>
      </c>
      <c r="EG143" s="32">
        <f t="shared" ca="1" si="79"/>
        <v>0</v>
      </c>
      <c r="EH143" s="32">
        <f t="shared" ca="1" si="79"/>
        <v>0</v>
      </c>
      <c r="EI143" s="32">
        <f t="shared" ca="1" si="79"/>
        <v>0</v>
      </c>
      <c r="EJ143" s="32">
        <f t="shared" ca="1" si="76"/>
        <v>0</v>
      </c>
      <c r="EK143" s="32">
        <f t="shared" ca="1" si="76"/>
        <v>0</v>
      </c>
      <c r="EL143" s="32">
        <f t="shared" ca="1" si="76"/>
        <v>0</v>
      </c>
      <c r="EM143" s="32">
        <f t="shared" ca="1" si="76"/>
        <v>0</v>
      </c>
      <c r="EN143" s="32">
        <f t="shared" ca="1" si="76"/>
        <v>0</v>
      </c>
      <c r="EO143" s="32">
        <f t="shared" ca="1" si="76"/>
        <v>0</v>
      </c>
      <c r="EP143" s="32">
        <f t="shared" ca="1" si="85"/>
        <v>0</v>
      </c>
      <c r="EQ143" s="32">
        <f t="shared" ca="1" si="85"/>
        <v>0</v>
      </c>
      <c r="ER143" s="32">
        <f t="shared" ca="1" si="85"/>
        <v>0</v>
      </c>
    </row>
    <row r="144" spans="1:148" x14ac:dyDescent="0.25">
      <c r="A144" t="s">
        <v>458</v>
      </c>
      <c r="B144" s="1" t="s">
        <v>65</v>
      </c>
      <c r="C144" t="str">
        <f t="shared" ca="1" si="86"/>
        <v>TAB1</v>
      </c>
      <c r="D144" t="str">
        <f t="shared" ca="1" si="87"/>
        <v>Taber Wind Facility</v>
      </c>
      <c r="E144" s="51">
        <v>25743.564896</v>
      </c>
      <c r="F144" s="51">
        <v>15880.7742851</v>
      </c>
      <c r="G144" s="51">
        <v>15097.631205600001</v>
      </c>
      <c r="H144" s="51">
        <v>20449.044978800001</v>
      </c>
      <c r="I144" s="51">
        <v>12392.5697002</v>
      </c>
      <c r="J144" s="51">
        <v>11563.4430949</v>
      </c>
      <c r="K144" s="51">
        <v>13099.178060300001</v>
      </c>
      <c r="L144" s="51">
        <v>10217.7843139</v>
      </c>
      <c r="M144" s="51">
        <v>14977.0355134</v>
      </c>
      <c r="N144" s="51">
        <v>24061.346036300001</v>
      </c>
      <c r="O144" s="51">
        <v>17631.216643600001</v>
      </c>
      <c r="P144" s="51">
        <v>25971.125468099999</v>
      </c>
      <c r="Q144" s="32">
        <v>854014.58</v>
      </c>
      <c r="R144" s="32">
        <v>926420.01</v>
      </c>
      <c r="S144" s="32">
        <v>432702.94</v>
      </c>
      <c r="T144" s="32">
        <v>525413.62</v>
      </c>
      <c r="U144" s="32">
        <v>404863.34</v>
      </c>
      <c r="V144" s="32">
        <v>297849.57</v>
      </c>
      <c r="W144" s="32">
        <v>490836.33</v>
      </c>
      <c r="X144" s="32">
        <v>320212.90000000002</v>
      </c>
      <c r="Y144" s="32">
        <v>308881.82</v>
      </c>
      <c r="Z144" s="32">
        <v>578004.82999999996</v>
      </c>
      <c r="AA144" s="32">
        <v>497100.58</v>
      </c>
      <c r="AB144" s="32">
        <v>661723.96</v>
      </c>
      <c r="AC144" s="2">
        <v>1.2</v>
      </c>
      <c r="AD144" s="2">
        <v>1.2</v>
      </c>
      <c r="AE144" s="2">
        <v>1.2</v>
      </c>
      <c r="AF144" s="2">
        <v>1.2</v>
      </c>
      <c r="AG144" s="2">
        <v>1.2</v>
      </c>
      <c r="AH144" s="2">
        <v>1.2</v>
      </c>
      <c r="AI144" s="2">
        <v>1.2</v>
      </c>
      <c r="AJ144" s="2">
        <v>1.2</v>
      </c>
      <c r="AK144" s="2">
        <v>1.2</v>
      </c>
      <c r="AL144" s="2">
        <v>1.2</v>
      </c>
      <c r="AM144" s="2">
        <v>1.2</v>
      </c>
      <c r="AN144" s="2">
        <v>1.2</v>
      </c>
      <c r="AO144" s="33">
        <v>10248.17</v>
      </c>
      <c r="AP144" s="33">
        <v>11117.04</v>
      </c>
      <c r="AQ144" s="33">
        <v>5192.4399999999996</v>
      </c>
      <c r="AR144" s="33">
        <v>6304.96</v>
      </c>
      <c r="AS144" s="33">
        <v>4858.3599999999997</v>
      </c>
      <c r="AT144" s="33">
        <v>3574.19</v>
      </c>
      <c r="AU144" s="33">
        <v>5890.04</v>
      </c>
      <c r="AV144" s="33">
        <v>3842.55</v>
      </c>
      <c r="AW144" s="33">
        <v>3706.58</v>
      </c>
      <c r="AX144" s="33">
        <v>6936.06</v>
      </c>
      <c r="AY144" s="33">
        <v>5965.21</v>
      </c>
      <c r="AZ144" s="33">
        <v>7940.69</v>
      </c>
      <c r="BA144" s="31">
        <f t="shared" si="65"/>
        <v>-939.42</v>
      </c>
      <c r="BB144" s="31">
        <f t="shared" si="65"/>
        <v>-1019.06</v>
      </c>
      <c r="BC144" s="31">
        <f t="shared" si="65"/>
        <v>-475.97</v>
      </c>
      <c r="BD144" s="31">
        <f t="shared" si="63"/>
        <v>-788.12</v>
      </c>
      <c r="BE144" s="31">
        <f t="shared" si="63"/>
        <v>-607.29999999999995</v>
      </c>
      <c r="BF144" s="31">
        <f t="shared" si="63"/>
        <v>-446.77</v>
      </c>
      <c r="BG144" s="31">
        <f t="shared" si="63"/>
        <v>736.25</v>
      </c>
      <c r="BH144" s="31">
        <f t="shared" si="63"/>
        <v>480.32</v>
      </c>
      <c r="BI144" s="31">
        <f t="shared" si="63"/>
        <v>463.32</v>
      </c>
      <c r="BJ144" s="31">
        <f t="shared" si="69"/>
        <v>3872.63</v>
      </c>
      <c r="BK144" s="31">
        <f t="shared" si="69"/>
        <v>3330.57</v>
      </c>
      <c r="BL144" s="31">
        <f t="shared" si="69"/>
        <v>4433.55</v>
      </c>
      <c r="BM144" s="6">
        <f t="shared" ca="1" si="80"/>
        <v>-2.4899999999999999E-2</v>
      </c>
      <c r="BN144" s="6">
        <f t="shared" ca="1" si="80"/>
        <v>-2.4899999999999999E-2</v>
      </c>
      <c r="BO144" s="6">
        <f t="shared" ca="1" si="80"/>
        <v>-2.4899999999999999E-2</v>
      </c>
      <c r="BP144" s="6">
        <f t="shared" ca="1" si="80"/>
        <v>-2.4899999999999999E-2</v>
      </c>
      <c r="BQ144" s="6">
        <f t="shared" ca="1" si="80"/>
        <v>-2.4899999999999999E-2</v>
      </c>
      <c r="BR144" s="6">
        <f t="shared" ca="1" si="80"/>
        <v>-2.4899999999999999E-2</v>
      </c>
      <c r="BS144" s="6">
        <f t="shared" ca="1" si="80"/>
        <v>-2.4899999999999999E-2</v>
      </c>
      <c r="BT144" s="6">
        <f t="shared" ca="1" si="80"/>
        <v>-2.4899999999999999E-2</v>
      </c>
      <c r="BU144" s="6">
        <f t="shared" ca="1" si="80"/>
        <v>-2.4899999999999999E-2</v>
      </c>
      <c r="BV144" s="6">
        <f t="shared" ca="1" si="80"/>
        <v>-2.4899999999999999E-2</v>
      </c>
      <c r="BW144" s="6">
        <f t="shared" ca="1" si="80"/>
        <v>-2.4899999999999999E-2</v>
      </c>
      <c r="BX144" s="6">
        <f t="shared" ca="1" si="80"/>
        <v>-2.4899999999999999E-2</v>
      </c>
      <c r="BY144" s="31">
        <f t="shared" ca="1" si="72"/>
        <v>-21264.959999999999</v>
      </c>
      <c r="BZ144" s="31">
        <f t="shared" ca="1" si="72"/>
        <v>-23067.86</v>
      </c>
      <c r="CA144" s="31">
        <f t="shared" ca="1" si="72"/>
        <v>-10774.3</v>
      </c>
      <c r="CB144" s="31">
        <f t="shared" ca="1" si="72"/>
        <v>-13082.8</v>
      </c>
      <c r="CC144" s="31">
        <f t="shared" ca="1" si="72"/>
        <v>-10081.1</v>
      </c>
      <c r="CD144" s="31">
        <f t="shared" ca="1" si="72"/>
        <v>-7416.45</v>
      </c>
      <c r="CE144" s="31">
        <f t="shared" ca="1" si="88"/>
        <v>-12221.82</v>
      </c>
      <c r="CF144" s="31">
        <f t="shared" ca="1" si="88"/>
        <v>-7973.3</v>
      </c>
      <c r="CG144" s="31">
        <f t="shared" ca="1" si="88"/>
        <v>-7691.16</v>
      </c>
      <c r="CH144" s="31">
        <f t="shared" ca="1" si="88"/>
        <v>-14392.32</v>
      </c>
      <c r="CI144" s="31">
        <f t="shared" ca="1" si="88"/>
        <v>-12377.8</v>
      </c>
      <c r="CJ144" s="31">
        <f t="shared" ca="1" si="88"/>
        <v>-16476.93</v>
      </c>
      <c r="CK144" s="32">
        <f t="shared" ca="1" si="66"/>
        <v>597.80999999999995</v>
      </c>
      <c r="CL144" s="32">
        <f t="shared" ca="1" si="66"/>
        <v>648.49</v>
      </c>
      <c r="CM144" s="32">
        <f t="shared" ca="1" si="66"/>
        <v>302.89</v>
      </c>
      <c r="CN144" s="32">
        <f t="shared" ca="1" si="64"/>
        <v>367.79</v>
      </c>
      <c r="CO144" s="32">
        <f t="shared" ca="1" si="64"/>
        <v>283.39999999999998</v>
      </c>
      <c r="CP144" s="32">
        <f t="shared" ca="1" si="64"/>
        <v>208.49</v>
      </c>
      <c r="CQ144" s="32">
        <f t="shared" ca="1" si="64"/>
        <v>343.59</v>
      </c>
      <c r="CR144" s="32">
        <f t="shared" ca="1" si="64"/>
        <v>224.15</v>
      </c>
      <c r="CS144" s="32">
        <f t="shared" ca="1" si="64"/>
        <v>216.22</v>
      </c>
      <c r="CT144" s="32">
        <f t="shared" ca="1" si="71"/>
        <v>404.6</v>
      </c>
      <c r="CU144" s="32">
        <f t="shared" ca="1" si="71"/>
        <v>347.97</v>
      </c>
      <c r="CV144" s="32">
        <f t="shared" ca="1" si="71"/>
        <v>463.21</v>
      </c>
      <c r="CW144" s="31">
        <f t="shared" ca="1" si="82"/>
        <v>-29975.9</v>
      </c>
      <c r="CX144" s="31">
        <f t="shared" ca="1" si="82"/>
        <v>-32517.350000000002</v>
      </c>
      <c r="CY144" s="31">
        <f t="shared" ca="1" si="82"/>
        <v>-15187.88</v>
      </c>
      <c r="CZ144" s="31">
        <f t="shared" ca="1" si="82"/>
        <v>-18231.849999999999</v>
      </c>
      <c r="DA144" s="31">
        <f t="shared" ca="1" si="82"/>
        <v>-14048.760000000002</v>
      </c>
      <c r="DB144" s="31">
        <f t="shared" ca="1" si="82"/>
        <v>-10335.379999999999</v>
      </c>
      <c r="DC144" s="31">
        <f t="shared" ca="1" si="81"/>
        <v>-18504.52</v>
      </c>
      <c r="DD144" s="31">
        <f t="shared" ca="1" si="81"/>
        <v>-12072.02</v>
      </c>
      <c r="DE144" s="31">
        <f t="shared" ca="1" si="81"/>
        <v>-11644.84</v>
      </c>
      <c r="DF144" s="31">
        <f t="shared" ca="1" si="73"/>
        <v>-24796.41</v>
      </c>
      <c r="DG144" s="31">
        <f t="shared" ca="1" si="73"/>
        <v>-21325.61</v>
      </c>
      <c r="DH144" s="31">
        <f t="shared" ca="1" si="73"/>
        <v>-28387.96</v>
      </c>
      <c r="DI144" s="32">
        <f t="shared" ca="1" si="77"/>
        <v>-1498.8</v>
      </c>
      <c r="DJ144" s="32">
        <f t="shared" ca="1" si="77"/>
        <v>-1625.87</v>
      </c>
      <c r="DK144" s="32">
        <f t="shared" ca="1" si="77"/>
        <v>-759.39</v>
      </c>
      <c r="DL144" s="32">
        <f t="shared" ca="1" si="74"/>
        <v>-911.59</v>
      </c>
      <c r="DM144" s="32">
        <f t="shared" ca="1" si="74"/>
        <v>-702.44</v>
      </c>
      <c r="DN144" s="32">
        <f t="shared" ca="1" si="74"/>
        <v>-516.77</v>
      </c>
      <c r="DO144" s="32">
        <f t="shared" ca="1" si="74"/>
        <v>-925.23</v>
      </c>
      <c r="DP144" s="32">
        <f t="shared" ca="1" si="74"/>
        <v>-603.6</v>
      </c>
      <c r="DQ144" s="32">
        <f t="shared" ca="1" si="74"/>
        <v>-582.24</v>
      </c>
      <c r="DR144" s="32">
        <f t="shared" ca="1" si="83"/>
        <v>-1239.82</v>
      </c>
      <c r="DS144" s="32">
        <f t="shared" ca="1" si="83"/>
        <v>-1066.28</v>
      </c>
      <c r="DT144" s="32">
        <f t="shared" ca="1" si="83"/>
        <v>-1419.4</v>
      </c>
      <c r="DU144" s="31">
        <f t="shared" ca="1" si="78"/>
        <v>-5587.94</v>
      </c>
      <c r="DV144" s="31">
        <f t="shared" ca="1" si="78"/>
        <v>-5985.76</v>
      </c>
      <c r="DW144" s="31">
        <f t="shared" ca="1" si="78"/>
        <v>-2763.73</v>
      </c>
      <c r="DX144" s="31">
        <f t="shared" ca="1" si="75"/>
        <v>-3275.06</v>
      </c>
      <c r="DY144" s="31">
        <f t="shared" ca="1" si="75"/>
        <v>-2491.88</v>
      </c>
      <c r="DZ144" s="31">
        <f t="shared" ca="1" si="75"/>
        <v>-1809.08</v>
      </c>
      <c r="EA144" s="31">
        <f t="shared" ca="1" si="75"/>
        <v>-3197.17</v>
      </c>
      <c r="EB144" s="31">
        <f t="shared" ca="1" si="75"/>
        <v>-2057.58</v>
      </c>
      <c r="EC144" s="31">
        <f t="shared" ca="1" si="75"/>
        <v>-1957.57</v>
      </c>
      <c r="ED144" s="31">
        <f t="shared" ca="1" si="84"/>
        <v>-4112.3900000000003</v>
      </c>
      <c r="EE144" s="31">
        <f t="shared" ca="1" si="84"/>
        <v>-3486.96</v>
      </c>
      <c r="EF144" s="31">
        <f t="shared" ca="1" si="84"/>
        <v>-4577.5600000000004</v>
      </c>
      <c r="EG144" s="32">
        <f t="shared" ca="1" si="79"/>
        <v>-37062.639999999999</v>
      </c>
      <c r="EH144" s="32">
        <f t="shared" ca="1" si="79"/>
        <v>-40128.980000000003</v>
      </c>
      <c r="EI144" s="32">
        <f t="shared" ca="1" si="79"/>
        <v>-18711</v>
      </c>
      <c r="EJ144" s="32">
        <f t="shared" ca="1" si="76"/>
        <v>-22418.5</v>
      </c>
      <c r="EK144" s="32">
        <f t="shared" ca="1" si="76"/>
        <v>-17243.080000000002</v>
      </c>
      <c r="EL144" s="32">
        <f t="shared" ca="1" si="76"/>
        <v>-12661.23</v>
      </c>
      <c r="EM144" s="32">
        <f t="shared" ca="1" si="76"/>
        <v>-22626.92</v>
      </c>
      <c r="EN144" s="32">
        <f t="shared" ca="1" si="76"/>
        <v>-14733.2</v>
      </c>
      <c r="EO144" s="32">
        <f t="shared" ca="1" si="76"/>
        <v>-14184.65</v>
      </c>
      <c r="EP144" s="32">
        <f t="shared" ca="1" si="85"/>
        <v>-30148.62</v>
      </c>
      <c r="EQ144" s="32">
        <f t="shared" ca="1" si="85"/>
        <v>-25878.85</v>
      </c>
      <c r="ER144" s="32">
        <f t="shared" ca="1" si="85"/>
        <v>-34384.92</v>
      </c>
    </row>
    <row r="145" spans="1:148" x14ac:dyDescent="0.25">
      <c r="A145" t="s">
        <v>512</v>
      </c>
      <c r="B145" s="1" t="s">
        <v>118</v>
      </c>
      <c r="C145" t="str">
        <f t="shared" ca="1" si="86"/>
        <v>TAY1</v>
      </c>
      <c r="D145" t="str">
        <f t="shared" ca="1" si="87"/>
        <v>Taylor Hydro Facility</v>
      </c>
      <c r="E145" s="51">
        <v>0</v>
      </c>
      <c r="F145" s="51">
        <v>0</v>
      </c>
      <c r="G145" s="51">
        <v>0</v>
      </c>
      <c r="H145" s="51">
        <v>0</v>
      </c>
      <c r="I145" s="51">
        <v>3130.5340999999999</v>
      </c>
      <c r="J145" s="51">
        <v>7619.5021999999999</v>
      </c>
      <c r="K145" s="51">
        <v>8029.3208000000004</v>
      </c>
      <c r="L145" s="51">
        <v>9492.1466999999993</v>
      </c>
      <c r="M145" s="51">
        <v>1967.2411999999999</v>
      </c>
      <c r="N145" s="51">
        <v>976.95950000000005</v>
      </c>
      <c r="O145" s="51">
        <v>0</v>
      </c>
      <c r="P145" s="51">
        <v>0</v>
      </c>
      <c r="Q145" s="32">
        <v>0</v>
      </c>
      <c r="R145" s="32">
        <v>0</v>
      </c>
      <c r="S145" s="32">
        <v>0</v>
      </c>
      <c r="T145" s="32">
        <v>0</v>
      </c>
      <c r="U145" s="32">
        <v>192667.84</v>
      </c>
      <c r="V145" s="32">
        <v>342345.96</v>
      </c>
      <c r="W145" s="32">
        <v>1035616.78</v>
      </c>
      <c r="X145" s="32">
        <v>436041.04</v>
      </c>
      <c r="Y145" s="32">
        <v>37803.870000000003</v>
      </c>
      <c r="Z145" s="32">
        <v>28824.33</v>
      </c>
      <c r="AA145" s="32">
        <v>0</v>
      </c>
      <c r="AB145" s="32">
        <v>0</v>
      </c>
      <c r="AC145" s="2">
        <v>3.43</v>
      </c>
      <c r="AD145" s="2">
        <v>3.43</v>
      </c>
      <c r="AE145" s="2">
        <v>3.43</v>
      </c>
      <c r="AF145" s="2">
        <v>3.43</v>
      </c>
      <c r="AG145" s="2">
        <v>3.43</v>
      </c>
      <c r="AH145" s="2">
        <v>3.43</v>
      </c>
      <c r="AI145" s="2">
        <v>3.43</v>
      </c>
      <c r="AJ145" s="2">
        <v>3.43</v>
      </c>
      <c r="AK145" s="2">
        <v>3.43</v>
      </c>
      <c r="AL145" s="2">
        <v>3.43</v>
      </c>
      <c r="AM145" s="2">
        <v>3.43</v>
      </c>
      <c r="AN145" s="2">
        <v>3.43</v>
      </c>
      <c r="AO145" s="33">
        <v>0</v>
      </c>
      <c r="AP145" s="33">
        <v>0</v>
      </c>
      <c r="AQ145" s="33">
        <v>0</v>
      </c>
      <c r="AR145" s="33">
        <v>0</v>
      </c>
      <c r="AS145" s="33">
        <v>6608.51</v>
      </c>
      <c r="AT145" s="33">
        <v>11742.47</v>
      </c>
      <c r="AU145" s="33">
        <v>35521.660000000003</v>
      </c>
      <c r="AV145" s="33">
        <v>14956.21</v>
      </c>
      <c r="AW145" s="33">
        <v>1296.67</v>
      </c>
      <c r="AX145" s="33">
        <v>988.67</v>
      </c>
      <c r="AY145" s="33">
        <v>0</v>
      </c>
      <c r="AZ145" s="33">
        <v>0</v>
      </c>
      <c r="BA145" s="31">
        <f t="shared" si="65"/>
        <v>0</v>
      </c>
      <c r="BB145" s="31">
        <f t="shared" si="65"/>
        <v>0</v>
      </c>
      <c r="BC145" s="31">
        <f t="shared" si="65"/>
        <v>0</v>
      </c>
      <c r="BD145" s="31">
        <f t="shared" si="63"/>
        <v>0</v>
      </c>
      <c r="BE145" s="31">
        <f t="shared" si="63"/>
        <v>-289</v>
      </c>
      <c r="BF145" s="31">
        <f t="shared" si="63"/>
        <v>-513.52</v>
      </c>
      <c r="BG145" s="31">
        <f t="shared" si="63"/>
        <v>1553.43</v>
      </c>
      <c r="BH145" s="31">
        <f t="shared" si="63"/>
        <v>654.05999999999995</v>
      </c>
      <c r="BI145" s="31">
        <f t="shared" si="63"/>
        <v>56.71</v>
      </c>
      <c r="BJ145" s="31">
        <f t="shared" si="69"/>
        <v>193.12</v>
      </c>
      <c r="BK145" s="31">
        <f t="shared" si="69"/>
        <v>0</v>
      </c>
      <c r="BL145" s="31">
        <f t="shared" si="69"/>
        <v>0</v>
      </c>
      <c r="BM145" s="6">
        <f t="shared" ca="1" si="80"/>
        <v>3.0999999999999999E-3</v>
      </c>
      <c r="BN145" s="6">
        <f t="shared" ca="1" si="80"/>
        <v>3.0999999999999999E-3</v>
      </c>
      <c r="BO145" s="6">
        <f t="shared" ca="1" si="80"/>
        <v>3.0999999999999999E-3</v>
      </c>
      <c r="BP145" s="6">
        <f t="shared" ca="1" si="80"/>
        <v>3.0999999999999999E-3</v>
      </c>
      <c r="BQ145" s="6">
        <f t="shared" ca="1" si="80"/>
        <v>3.0999999999999999E-3</v>
      </c>
      <c r="BR145" s="6">
        <f t="shared" ca="1" si="80"/>
        <v>3.0999999999999999E-3</v>
      </c>
      <c r="BS145" s="6">
        <f t="shared" ca="1" si="80"/>
        <v>3.0999999999999999E-3</v>
      </c>
      <c r="BT145" s="6">
        <f t="shared" ca="1" si="80"/>
        <v>3.0999999999999999E-3</v>
      </c>
      <c r="BU145" s="6">
        <f t="shared" ca="1" si="80"/>
        <v>3.0999999999999999E-3</v>
      </c>
      <c r="BV145" s="6">
        <f t="shared" ca="1" si="80"/>
        <v>3.0999999999999999E-3</v>
      </c>
      <c r="BW145" s="6">
        <f t="shared" ca="1" si="80"/>
        <v>3.0999999999999999E-3</v>
      </c>
      <c r="BX145" s="6">
        <f t="shared" ca="1" si="80"/>
        <v>3.0999999999999999E-3</v>
      </c>
      <c r="BY145" s="31">
        <f t="shared" ref="BY145:CD167" ca="1" si="89">IFERROR(VLOOKUP($C145,DOSDetail,CELL("col",BY$4)+58,FALSE),ROUND(Q145*BM145,2))</f>
        <v>0</v>
      </c>
      <c r="BZ145" s="31">
        <f t="shared" ca="1" si="89"/>
        <v>0</v>
      </c>
      <c r="CA145" s="31">
        <f t="shared" ca="1" si="89"/>
        <v>0</v>
      </c>
      <c r="CB145" s="31">
        <f t="shared" ca="1" si="89"/>
        <v>0</v>
      </c>
      <c r="CC145" s="31">
        <f t="shared" ca="1" si="89"/>
        <v>597.27</v>
      </c>
      <c r="CD145" s="31">
        <f t="shared" ca="1" si="89"/>
        <v>1061.27</v>
      </c>
      <c r="CE145" s="31">
        <f t="shared" ca="1" si="88"/>
        <v>3210.41</v>
      </c>
      <c r="CF145" s="31">
        <f t="shared" ca="1" si="88"/>
        <v>1351.73</v>
      </c>
      <c r="CG145" s="31">
        <f t="shared" ca="1" si="88"/>
        <v>117.19</v>
      </c>
      <c r="CH145" s="31">
        <f t="shared" ca="1" si="88"/>
        <v>89.36</v>
      </c>
      <c r="CI145" s="31">
        <f t="shared" ca="1" si="88"/>
        <v>0</v>
      </c>
      <c r="CJ145" s="31">
        <f t="shared" ca="1" si="88"/>
        <v>0</v>
      </c>
      <c r="CK145" s="32">
        <f t="shared" ca="1" si="66"/>
        <v>0</v>
      </c>
      <c r="CL145" s="32">
        <f t="shared" ca="1" si="66"/>
        <v>0</v>
      </c>
      <c r="CM145" s="32">
        <f t="shared" ca="1" si="66"/>
        <v>0</v>
      </c>
      <c r="CN145" s="32">
        <f t="shared" ca="1" si="64"/>
        <v>0</v>
      </c>
      <c r="CO145" s="32">
        <f t="shared" ca="1" si="64"/>
        <v>134.87</v>
      </c>
      <c r="CP145" s="32">
        <f t="shared" ca="1" si="64"/>
        <v>239.64</v>
      </c>
      <c r="CQ145" s="32">
        <f t="shared" ca="1" si="64"/>
        <v>724.93</v>
      </c>
      <c r="CR145" s="32">
        <f t="shared" ca="1" si="64"/>
        <v>305.23</v>
      </c>
      <c r="CS145" s="32">
        <f t="shared" ca="1" si="64"/>
        <v>26.46</v>
      </c>
      <c r="CT145" s="32">
        <f t="shared" ca="1" si="71"/>
        <v>20.18</v>
      </c>
      <c r="CU145" s="32">
        <f t="shared" ca="1" si="71"/>
        <v>0</v>
      </c>
      <c r="CV145" s="32">
        <f t="shared" ca="1" si="71"/>
        <v>0</v>
      </c>
      <c r="CW145" s="31">
        <f t="shared" ca="1" si="82"/>
        <v>0</v>
      </c>
      <c r="CX145" s="31">
        <f t="shared" ca="1" si="82"/>
        <v>0</v>
      </c>
      <c r="CY145" s="31">
        <f t="shared" ca="1" si="82"/>
        <v>0</v>
      </c>
      <c r="CZ145" s="31">
        <f t="shared" ca="1" si="82"/>
        <v>0</v>
      </c>
      <c r="DA145" s="31">
        <f t="shared" ca="1" si="82"/>
        <v>-5587.37</v>
      </c>
      <c r="DB145" s="31">
        <f t="shared" ca="1" si="82"/>
        <v>-9928.0399999999991</v>
      </c>
      <c r="DC145" s="31">
        <f t="shared" ca="1" si="81"/>
        <v>-33139.75</v>
      </c>
      <c r="DD145" s="31">
        <f t="shared" ca="1" si="81"/>
        <v>-13953.31</v>
      </c>
      <c r="DE145" s="31">
        <f t="shared" ca="1" si="81"/>
        <v>-1209.73</v>
      </c>
      <c r="DF145" s="31">
        <f t="shared" ca="1" si="73"/>
        <v>-1072.25</v>
      </c>
      <c r="DG145" s="31">
        <f t="shared" ca="1" si="73"/>
        <v>0</v>
      </c>
      <c r="DH145" s="31">
        <f t="shared" ca="1" si="73"/>
        <v>0</v>
      </c>
      <c r="DI145" s="32">
        <f t="shared" ca="1" si="77"/>
        <v>0</v>
      </c>
      <c r="DJ145" s="32">
        <f t="shared" ca="1" si="77"/>
        <v>0</v>
      </c>
      <c r="DK145" s="32">
        <f t="shared" ca="1" si="77"/>
        <v>0</v>
      </c>
      <c r="DL145" s="32">
        <f t="shared" ca="1" si="74"/>
        <v>0</v>
      </c>
      <c r="DM145" s="32">
        <f t="shared" ca="1" si="74"/>
        <v>-279.37</v>
      </c>
      <c r="DN145" s="32">
        <f t="shared" ca="1" si="74"/>
        <v>-496.4</v>
      </c>
      <c r="DO145" s="32">
        <f t="shared" ca="1" si="74"/>
        <v>-1656.99</v>
      </c>
      <c r="DP145" s="32">
        <f t="shared" ca="1" si="74"/>
        <v>-697.67</v>
      </c>
      <c r="DQ145" s="32">
        <f t="shared" ca="1" si="74"/>
        <v>-60.49</v>
      </c>
      <c r="DR145" s="32">
        <f t="shared" ca="1" si="83"/>
        <v>-53.61</v>
      </c>
      <c r="DS145" s="32">
        <f t="shared" ca="1" si="83"/>
        <v>0</v>
      </c>
      <c r="DT145" s="32">
        <f t="shared" ca="1" si="83"/>
        <v>0</v>
      </c>
      <c r="DU145" s="31">
        <f t="shared" ca="1" si="78"/>
        <v>0</v>
      </c>
      <c r="DV145" s="31">
        <f t="shared" ca="1" si="78"/>
        <v>0</v>
      </c>
      <c r="DW145" s="31">
        <f t="shared" ca="1" si="78"/>
        <v>0</v>
      </c>
      <c r="DX145" s="31">
        <f t="shared" ca="1" si="75"/>
        <v>0</v>
      </c>
      <c r="DY145" s="31">
        <f t="shared" ca="1" si="75"/>
        <v>-991.05</v>
      </c>
      <c r="DZ145" s="31">
        <f t="shared" ca="1" si="75"/>
        <v>-1737.78</v>
      </c>
      <c r="EA145" s="31">
        <f t="shared" ca="1" si="75"/>
        <v>-5725.81</v>
      </c>
      <c r="EB145" s="31">
        <f t="shared" ca="1" si="75"/>
        <v>-2378.23</v>
      </c>
      <c r="EC145" s="31">
        <f t="shared" ca="1" si="75"/>
        <v>-203.36</v>
      </c>
      <c r="ED145" s="31">
        <f t="shared" ca="1" si="84"/>
        <v>-177.83</v>
      </c>
      <c r="EE145" s="31">
        <f t="shared" ca="1" si="84"/>
        <v>0</v>
      </c>
      <c r="EF145" s="31">
        <f t="shared" ca="1" si="84"/>
        <v>0</v>
      </c>
      <c r="EG145" s="32">
        <f t="shared" ca="1" si="79"/>
        <v>0</v>
      </c>
      <c r="EH145" s="32">
        <f t="shared" ca="1" si="79"/>
        <v>0</v>
      </c>
      <c r="EI145" s="32">
        <f t="shared" ca="1" si="79"/>
        <v>0</v>
      </c>
      <c r="EJ145" s="32">
        <f t="shared" ca="1" si="76"/>
        <v>0</v>
      </c>
      <c r="EK145" s="32">
        <f t="shared" ca="1" si="76"/>
        <v>-6857.79</v>
      </c>
      <c r="EL145" s="32">
        <f t="shared" ca="1" si="76"/>
        <v>-12162.22</v>
      </c>
      <c r="EM145" s="32">
        <f t="shared" ca="1" si="76"/>
        <v>-40522.549999999996</v>
      </c>
      <c r="EN145" s="32">
        <f t="shared" ca="1" si="76"/>
        <v>-17029.21</v>
      </c>
      <c r="EO145" s="32">
        <f t="shared" ca="1" si="76"/>
        <v>-1473.58</v>
      </c>
      <c r="EP145" s="32">
        <f t="shared" ca="1" si="85"/>
        <v>-1303.6899999999998</v>
      </c>
      <c r="EQ145" s="32">
        <f t="shared" ca="1" si="85"/>
        <v>0</v>
      </c>
      <c r="ER145" s="32">
        <f t="shared" ca="1" si="85"/>
        <v>0</v>
      </c>
    </row>
    <row r="146" spans="1:148" x14ac:dyDescent="0.25">
      <c r="A146" t="s">
        <v>462</v>
      </c>
      <c r="B146" s="1" t="s">
        <v>141</v>
      </c>
      <c r="C146" t="str">
        <f t="shared" ca="1" si="86"/>
        <v>TC01</v>
      </c>
      <c r="D146" t="str">
        <f t="shared" ca="1" si="87"/>
        <v>Carseland Industrial System</v>
      </c>
      <c r="E146" s="51">
        <v>44471.026700000002</v>
      </c>
      <c r="F146" s="51">
        <v>43164.788999999997</v>
      </c>
      <c r="G146" s="51">
        <v>45200.259899999997</v>
      </c>
      <c r="H146" s="51">
        <v>32359.311600000001</v>
      </c>
      <c r="I146" s="51">
        <v>45926.709499999997</v>
      </c>
      <c r="J146" s="51">
        <v>40821.409099999997</v>
      </c>
      <c r="K146" s="51">
        <v>42244.729899999998</v>
      </c>
      <c r="L146" s="51">
        <v>49364.458200000001</v>
      </c>
      <c r="M146" s="51">
        <v>46535.060299999997</v>
      </c>
      <c r="N146" s="51">
        <v>49726.368199999997</v>
      </c>
      <c r="O146" s="51">
        <v>46200.027199999997</v>
      </c>
      <c r="P146" s="51">
        <v>43869.851000000002</v>
      </c>
      <c r="Q146" s="32">
        <v>2036407.44</v>
      </c>
      <c r="R146" s="32">
        <v>4193737.55</v>
      </c>
      <c r="S146" s="32">
        <v>2010798.99</v>
      </c>
      <c r="T146" s="32">
        <v>1054879.4099999999</v>
      </c>
      <c r="U146" s="32">
        <v>2535535.0699999998</v>
      </c>
      <c r="V146" s="32">
        <v>1806883.96</v>
      </c>
      <c r="W146" s="32">
        <v>5054062.12</v>
      </c>
      <c r="X146" s="32">
        <v>2284833.59</v>
      </c>
      <c r="Y146" s="32">
        <v>1132252.05</v>
      </c>
      <c r="Z146" s="32">
        <v>1358702.43</v>
      </c>
      <c r="AA146" s="32">
        <v>1768285.69</v>
      </c>
      <c r="AB146" s="32">
        <v>1172363.3400000001</v>
      </c>
      <c r="AC146" s="2">
        <v>-0.03</v>
      </c>
      <c r="AD146" s="2">
        <v>-0.03</v>
      </c>
      <c r="AE146" s="2">
        <v>-0.03</v>
      </c>
      <c r="AF146" s="2">
        <v>-0.03</v>
      </c>
      <c r="AG146" s="2">
        <v>-0.03</v>
      </c>
      <c r="AH146" s="2">
        <v>-0.03</v>
      </c>
      <c r="AI146" s="2">
        <v>-0.03</v>
      </c>
      <c r="AJ146" s="2">
        <v>-0.03</v>
      </c>
      <c r="AK146" s="2">
        <v>-0.03</v>
      </c>
      <c r="AL146" s="2">
        <v>-0.03</v>
      </c>
      <c r="AM146" s="2">
        <v>-0.03</v>
      </c>
      <c r="AN146" s="2">
        <v>-0.03</v>
      </c>
      <c r="AO146" s="33">
        <v>-610.91999999999996</v>
      </c>
      <c r="AP146" s="33">
        <v>-1258.1199999999999</v>
      </c>
      <c r="AQ146" s="33">
        <v>-603.24</v>
      </c>
      <c r="AR146" s="33">
        <v>-316.45999999999998</v>
      </c>
      <c r="AS146" s="33">
        <v>-760.66</v>
      </c>
      <c r="AT146" s="33">
        <v>-542.07000000000005</v>
      </c>
      <c r="AU146" s="33">
        <v>-1516.22</v>
      </c>
      <c r="AV146" s="33">
        <v>-685.45</v>
      </c>
      <c r="AW146" s="33">
        <v>-339.68</v>
      </c>
      <c r="AX146" s="33">
        <v>-407.61</v>
      </c>
      <c r="AY146" s="33">
        <v>-530.49</v>
      </c>
      <c r="AZ146" s="33">
        <v>-351.71</v>
      </c>
      <c r="BA146" s="31">
        <f t="shared" si="65"/>
        <v>-2240.0500000000002</v>
      </c>
      <c r="BB146" s="31">
        <f t="shared" si="65"/>
        <v>-4613.1099999999997</v>
      </c>
      <c r="BC146" s="31">
        <f t="shared" si="65"/>
        <v>-2211.88</v>
      </c>
      <c r="BD146" s="31">
        <f t="shared" si="63"/>
        <v>-1582.32</v>
      </c>
      <c r="BE146" s="31">
        <f t="shared" si="63"/>
        <v>-3803.3</v>
      </c>
      <c r="BF146" s="31">
        <f t="shared" si="63"/>
        <v>-2710.33</v>
      </c>
      <c r="BG146" s="31">
        <f t="shared" si="63"/>
        <v>7581.09</v>
      </c>
      <c r="BH146" s="31">
        <f t="shared" si="63"/>
        <v>3427.25</v>
      </c>
      <c r="BI146" s="31">
        <f t="shared" si="63"/>
        <v>1698.38</v>
      </c>
      <c r="BJ146" s="31">
        <f t="shared" si="69"/>
        <v>9103.31</v>
      </c>
      <c r="BK146" s="31">
        <f t="shared" si="69"/>
        <v>11847.51</v>
      </c>
      <c r="BL146" s="31">
        <f t="shared" si="69"/>
        <v>7854.83</v>
      </c>
      <c r="BM146" s="6">
        <f t="shared" ca="1" si="80"/>
        <v>-4.8399999999999999E-2</v>
      </c>
      <c r="BN146" s="6">
        <f t="shared" ca="1" si="80"/>
        <v>-4.8399999999999999E-2</v>
      </c>
      <c r="BO146" s="6">
        <f t="shared" ca="1" si="80"/>
        <v>-4.8399999999999999E-2</v>
      </c>
      <c r="BP146" s="6">
        <f t="shared" ca="1" si="80"/>
        <v>-4.8399999999999999E-2</v>
      </c>
      <c r="BQ146" s="6">
        <f t="shared" ca="1" si="80"/>
        <v>-4.8399999999999999E-2</v>
      </c>
      <c r="BR146" s="6">
        <f t="shared" ca="1" si="80"/>
        <v>-4.8399999999999999E-2</v>
      </c>
      <c r="BS146" s="6">
        <f t="shared" ca="1" si="80"/>
        <v>-4.8399999999999999E-2</v>
      </c>
      <c r="BT146" s="6">
        <f t="shared" ca="1" si="80"/>
        <v>-4.8399999999999999E-2</v>
      </c>
      <c r="BU146" s="6">
        <f t="shared" ca="1" si="80"/>
        <v>-4.8399999999999999E-2</v>
      </c>
      <c r="BV146" s="6">
        <f t="shared" ca="1" si="80"/>
        <v>-4.8399999999999999E-2</v>
      </c>
      <c r="BW146" s="6">
        <f t="shared" ca="1" si="80"/>
        <v>-4.8399999999999999E-2</v>
      </c>
      <c r="BX146" s="6">
        <f t="shared" ca="1" si="80"/>
        <v>-4.8399999999999999E-2</v>
      </c>
      <c r="BY146" s="31">
        <f t="shared" ca="1" si="89"/>
        <v>-98562.12</v>
      </c>
      <c r="BZ146" s="31">
        <f t="shared" ca="1" si="89"/>
        <v>-202976.9</v>
      </c>
      <c r="CA146" s="31">
        <f t="shared" ca="1" si="89"/>
        <v>-97322.67</v>
      </c>
      <c r="CB146" s="31">
        <f t="shared" ca="1" si="89"/>
        <v>-51056.160000000003</v>
      </c>
      <c r="CC146" s="31">
        <f t="shared" ca="1" si="89"/>
        <v>-122719.9</v>
      </c>
      <c r="CD146" s="31">
        <f t="shared" ca="1" si="89"/>
        <v>-87453.18</v>
      </c>
      <c r="CE146" s="31">
        <f t="shared" ca="1" si="88"/>
        <v>-244616.61</v>
      </c>
      <c r="CF146" s="31">
        <f t="shared" ca="1" si="88"/>
        <v>-110585.95</v>
      </c>
      <c r="CG146" s="31">
        <f t="shared" ca="1" si="88"/>
        <v>-54801</v>
      </c>
      <c r="CH146" s="31">
        <f t="shared" ca="1" si="88"/>
        <v>-65761.2</v>
      </c>
      <c r="CI146" s="31">
        <f t="shared" ca="1" si="88"/>
        <v>-85585.03</v>
      </c>
      <c r="CJ146" s="31">
        <f t="shared" ca="1" si="88"/>
        <v>-56742.39</v>
      </c>
      <c r="CK146" s="32">
        <f t="shared" ca="1" si="66"/>
        <v>1425.49</v>
      </c>
      <c r="CL146" s="32">
        <f t="shared" ca="1" si="66"/>
        <v>2935.62</v>
      </c>
      <c r="CM146" s="32">
        <f t="shared" ca="1" si="66"/>
        <v>1407.56</v>
      </c>
      <c r="CN146" s="32">
        <f t="shared" ca="1" si="64"/>
        <v>738.42</v>
      </c>
      <c r="CO146" s="32">
        <f t="shared" ca="1" si="64"/>
        <v>1774.87</v>
      </c>
      <c r="CP146" s="32">
        <f t="shared" ca="1" si="64"/>
        <v>1264.82</v>
      </c>
      <c r="CQ146" s="32">
        <f t="shared" ca="1" si="64"/>
        <v>3537.84</v>
      </c>
      <c r="CR146" s="32">
        <f t="shared" ca="1" si="64"/>
        <v>1599.38</v>
      </c>
      <c r="CS146" s="32">
        <f t="shared" ca="1" si="64"/>
        <v>792.58</v>
      </c>
      <c r="CT146" s="32">
        <f t="shared" ca="1" si="71"/>
        <v>951.09</v>
      </c>
      <c r="CU146" s="32">
        <f t="shared" ca="1" si="71"/>
        <v>1237.8</v>
      </c>
      <c r="CV146" s="32">
        <f t="shared" ca="1" si="71"/>
        <v>820.65</v>
      </c>
      <c r="CW146" s="31">
        <f t="shared" ca="1" si="82"/>
        <v>-94285.659999999989</v>
      </c>
      <c r="CX146" s="31">
        <f t="shared" ca="1" si="82"/>
        <v>-194170.05000000002</v>
      </c>
      <c r="CY146" s="31">
        <f t="shared" ca="1" si="82"/>
        <v>-93099.989999999991</v>
      </c>
      <c r="CZ146" s="31">
        <f t="shared" ca="1" si="82"/>
        <v>-48418.960000000006</v>
      </c>
      <c r="DA146" s="31">
        <f t="shared" ca="1" si="82"/>
        <v>-116381.06999999999</v>
      </c>
      <c r="DB146" s="31">
        <f t="shared" ca="1" si="82"/>
        <v>-82935.959999999977</v>
      </c>
      <c r="DC146" s="31">
        <f t="shared" ca="1" si="81"/>
        <v>-247143.63999999998</v>
      </c>
      <c r="DD146" s="31">
        <f t="shared" ca="1" si="81"/>
        <v>-111728.37</v>
      </c>
      <c r="DE146" s="31">
        <f t="shared" ca="1" si="81"/>
        <v>-55367.119999999995</v>
      </c>
      <c r="DF146" s="31">
        <f t="shared" ca="1" si="73"/>
        <v>-73505.81</v>
      </c>
      <c r="DG146" s="31">
        <f t="shared" ca="1" si="73"/>
        <v>-95664.249999999985</v>
      </c>
      <c r="DH146" s="31">
        <f t="shared" ca="1" si="73"/>
        <v>-63424.86</v>
      </c>
      <c r="DI146" s="32">
        <f t="shared" ca="1" si="77"/>
        <v>-4714.28</v>
      </c>
      <c r="DJ146" s="32">
        <f t="shared" ca="1" si="77"/>
        <v>-9708.5</v>
      </c>
      <c r="DK146" s="32">
        <f t="shared" ca="1" si="77"/>
        <v>-4655</v>
      </c>
      <c r="DL146" s="32">
        <f t="shared" ca="1" si="74"/>
        <v>-2420.9499999999998</v>
      </c>
      <c r="DM146" s="32">
        <f t="shared" ca="1" si="74"/>
        <v>-5819.05</v>
      </c>
      <c r="DN146" s="32">
        <f t="shared" ca="1" si="74"/>
        <v>-4146.8</v>
      </c>
      <c r="DO146" s="32">
        <f t="shared" ca="1" si="74"/>
        <v>-12357.18</v>
      </c>
      <c r="DP146" s="32">
        <f t="shared" ca="1" si="74"/>
        <v>-5586.42</v>
      </c>
      <c r="DQ146" s="32">
        <f t="shared" ca="1" si="74"/>
        <v>-2768.36</v>
      </c>
      <c r="DR146" s="32">
        <f t="shared" ca="1" si="83"/>
        <v>-3675.29</v>
      </c>
      <c r="DS146" s="32">
        <f t="shared" ca="1" si="83"/>
        <v>-4783.21</v>
      </c>
      <c r="DT146" s="32">
        <f t="shared" ca="1" si="83"/>
        <v>-3171.24</v>
      </c>
      <c r="DU146" s="31">
        <f t="shared" ca="1" si="78"/>
        <v>-17576.22</v>
      </c>
      <c r="DV146" s="31">
        <f t="shared" ca="1" si="78"/>
        <v>-35742.620000000003</v>
      </c>
      <c r="DW146" s="31">
        <f t="shared" ca="1" si="78"/>
        <v>-16941.34</v>
      </c>
      <c r="DX146" s="31">
        <f t="shared" ca="1" si="75"/>
        <v>-8697.68</v>
      </c>
      <c r="DY146" s="31">
        <f t="shared" ca="1" si="75"/>
        <v>-20642.91</v>
      </c>
      <c r="DZ146" s="31">
        <f t="shared" ca="1" si="75"/>
        <v>-14516.93</v>
      </c>
      <c r="EA146" s="31">
        <f t="shared" ca="1" si="75"/>
        <v>-42700.88</v>
      </c>
      <c r="EB146" s="31">
        <f t="shared" ca="1" si="75"/>
        <v>-19043.2</v>
      </c>
      <c r="EC146" s="31">
        <f t="shared" ca="1" si="75"/>
        <v>-9307.56</v>
      </c>
      <c r="ED146" s="31">
        <f t="shared" ca="1" si="84"/>
        <v>-12190.65</v>
      </c>
      <c r="EE146" s="31">
        <f t="shared" ca="1" si="84"/>
        <v>-15642.1</v>
      </c>
      <c r="EF146" s="31">
        <f t="shared" ca="1" si="84"/>
        <v>-10227.27</v>
      </c>
      <c r="EG146" s="32">
        <f t="shared" ca="1" si="79"/>
        <v>-116576.15999999999</v>
      </c>
      <c r="EH146" s="32">
        <f t="shared" ca="1" si="79"/>
        <v>-239621.17</v>
      </c>
      <c r="EI146" s="32">
        <f t="shared" ca="1" si="79"/>
        <v>-114696.32999999999</v>
      </c>
      <c r="EJ146" s="32">
        <f t="shared" ca="1" si="76"/>
        <v>-59537.590000000004</v>
      </c>
      <c r="EK146" s="32">
        <f t="shared" ca="1" si="76"/>
        <v>-142843.03</v>
      </c>
      <c r="EL146" s="32">
        <f t="shared" ca="1" si="76"/>
        <v>-101599.68999999997</v>
      </c>
      <c r="EM146" s="32">
        <f t="shared" ca="1" si="76"/>
        <v>-302201.69999999995</v>
      </c>
      <c r="EN146" s="32">
        <f t="shared" ca="1" si="76"/>
        <v>-136357.99</v>
      </c>
      <c r="EO146" s="32">
        <f t="shared" ca="1" si="76"/>
        <v>-67443.039999999994</v>
      </c>
      <c r="EP146" s="32">
        <f t="shared" ca="1" si="85"/>
        <v>-89371.749999999985</v>
      </c>
      <c r="EQ146" s="32">
        <f t="shared" ca="1" si="85"/>
        <v>-116089.56</v>
      </c>
      <c r="ER146" s="32">
        <f t="shared" ca="1" si="85"/>
        <v>-76823.37000000001</v>
      </c>
    </row>
    <row r="147" spans="1:148" x14ac:dyDescent="0.25">
      <c r="A147" t="s">
        <v>462</v>
      </c>
      <c r="B147" s="1" t="s">
        <v>142</v>
      </c>
      <c r="C147" t="str">
        <f t="shared" ca="1" si="86"/>
        <v>TC02</v>
      </c>
      <c r="D147" t="str">
        <f t="shared" ca="1" si="87"/>
        <v>Redwater Industrial System</v>
      </c>
      <c r="E147" s="51">
        <v>9417.4959999999992</v>
      </c>
      <c r="F147" s="51">
        <v>7145.1286</v>
      </c>
      <c r="G147" s="51">
        <v>8253.1761999999999</v>
      </c>
      <c r="H147" s="51">
        <v>6784.9171999999999</v>
      </c>
      <c r="I147" s="51">
        <v>5120.3370999999997</v>
      </c>
      <c r="J147" s="51">
        <v>4265.6358</v>
      </c>
      <c r="K147" s="51">
        <v>5630.6481000000003</v>
      </c>
      <c r="L147" s="51">
        <v>3007.0819000000001</v>
      </c>
      <c r="M147" s="51">
        <v>5686.1835000000001</v>
      </c>
      <c r="N147" s="51">
        <v>7337.0931</v>
      </c>
      <c r="O147" s="51">
        <v>7341.3759</v>
      </c>
      <c r="P147" s="51">
        <v>7103.4937</v>
      </c>
      <c r="Q147" s="32">
        <v>428909.45</v>
      </c>
      <c r="R147" s="32">
        <v>713916.57</v>
      </c>
      <c r="S147" s="32">
        <v>339396.18</v>
      </c>
      <c r="T147" s="32">
        <v>204502.21</v>
      </c>
      <c r="U147" s="32">
        <v>261475.17</v>
      </c>
      <c r="V147" s="32">
        <v>147807.14000000001</v>
      </c>
      <c r="W147" s="32">
        <v>423328.17</v>
      </c>
      <c r="X147" s="32">
        <v>84641.24</v>
      </c>
      <c r="Y147" s="32">
        <v>148923.64000000001</v>
      </c>
      <c r="Z147" s="32">
        <v>196822.73</v>
      </c>
      <c r="AA147" s="32">
        <v>290198.64</v>
      </c>
      <c r="AB147" s="32">
        <v>189849.05</v>
      </c>
      <c r="AC147" s="2">
        <v>2.96</v>
      </c>
      <c r="AD147" s="2">
        <v>2.96</v>
      </c>
      <c r="AE147" s="2">
        <v>2.96</v>
      </c>
      <c r="AF147" s="2">
        <v>2.96</v>
      </c>
      <c r="AG147" s="2">
        <v>2.96</v>
      </c>
      <c r="AH147" s="2">
        <v>2.41</v>
      </c>
      <c r="AI147" s="2">
        <v>2.41</v>
      </c>
      <c r="AJ147" s="2">
        <v>2.41</v>
      </c>
      <c r="AK147" s="2">
        <v>2.41</v>
      </c>
      <c r="AL147" s="2">
        <v>2.41</v>
      </c>
      <c r="AM147" s="2">
        <v>2.41</v>
      </c>
      <c r="AN147" s="2">
        <v>2.41</v>
      </c>
      <c r="AO147" s="33">
        <v>12695.72</v>
      </c>
      <c r="AP147" s="33">
        <v>21131.93</v>
      </c>
      <c r="AQ147" s="33">
        <v>10046.129999999999</v>
      </c>
      <c r="AR147" s="33">
        <v>6053.27</v>
      </c>
      <c r="AS147" s="33">
        <v>7739.66</v>
      </c>
      <c r="AT147" s="33">
        <v>3562.15</v>
      </c>
      <c r="AU147" s="33">
        <v>10202.209999999999</v>
      </c>
      <c r="AV147" s="33">
        <v>2039.85</v>
      </c>
      <c r="AW147" s="33">
        <v>3589.06</v>
      </c>
      <c r="AX147" s="33">
        <v>4743.43</v>
      </c>
      <c r="AY147" s="33">
        <v>6993.79</v>
      </c>
      <c r="AZ147" s="33">
        <v>4575.3599999999997</v>
      </c>
      <c r="BA147" s="31">
        <f t="shared" si="65"/>
        <v>-471.8</v>
      </c>
      <c r="BB147" s="31">
        <f t="shared" si="65"/>
        <v>-785.31</v>
      </c>
      <c r="BC147" s="31">
        <f t="shared" si="65"/>
        <v>-373.34</v>
      </c>
      <c r="BD147" s="31">
        <f t="shared" si="63"/>
        <v>-306.75</v>
      </c>
      <c r="BE147" s="31">
        <f t="shared" si="63"/>
        <v>-392.21</v>
      </c>
      <c r="BF147" s="31">
        <f t="shared" si="63"/>
        <v>-221.71</v>
      </c>
      <c r="BG147" s="31">
        <f t="shared" si="63"/>
        <v>634.99</v>
      </c>
      <c r="BH147" s="31">
        <f t="shared" si="63"/>
        <v>126.96</v>
      </c>
      <c r="BI147" s="31">
        <f t="shared" si="63"/>
        <v>223.39</v>
      </c>
      <c r="BJ147" s="31">
        <f t="shared" si="69"/>
        <v>1318.71</v>
      </c>
      <c r="BK147" s="31">
        <f t="shared" si="69"/>
        <v>1944.33</v>
      </c>
      <c r="BL147" s="31">
        <f t="shared" si="69"/>
        <v>1271.99</v>
      </c>
      <c r="BM147" s="6">
        <f t="shared" ca="1" si="80"/>
        <v>4.4600000000000001E-2</v>
      </c>
      <c r="BN147" s="6">
        <f t="shared" ca="1" si="80"/>
        <v>4.4600000000000001E-2</v>
      </c>
      <c r="BO147" s="6">
        <f t="shared" ca="1" si="80"/>
        <v>4.4600000000000001E-2</v>
      </c>
      <c r="BP147" s="6">
        <f t="shared" ca="1" si="80"/>
        <v>4.4600000000000001E-2</v>
      </c>
      <c r="BQ147" s="6">
        <f t="shared" ca="1" si="80"/>
        <v>4.4600000000000001E-2</v>
      </c>
      <c r="BR147" s="6">
        <f t="shared" ca="1" si="80"/>
        <v>4.4600000000000001E-2</v>
      </c>
      <c r="BS147" s="6">
        <f t="shared" ca="1" si="80"/>
        <v>4.4600000000000001E-2</v>
      </c>
      <c r="BT147" s="6">
        <f t="shared" ca="1" si="80"/>
        <v>4.4600000000000001E-2</v>
      </c>
      <c r="BU147" s="6">
        <f t="shared" ca="1" si="80"/>
        <v>4.4600000000000001E-2</v>
      </c>
      <c r="BV147" s="6">
        <f t="shared" ca="1" si="80"/>
        <v>4.4600000000000001E-2</v>
      </c>
      <c r="BW147" s="6">
        <f t="shared" ca="1" si="80"/>
        <v>4.4600000000000001E-2</v>
      </c>
      <c r="BX147" s="6">
        <f t="shared" ca="1" si="80"/>
        <v>4.4600000000000001E-2</v>
      </c>
      <c r="BY147" s="31">
        <f t="shared" ca="1" si="89"/>
        <v>19129.36</v>
      </c>
      <c r="BZ147" s="31">
        <f t="shared" ca="1" si="89"/>
        <v>31840.68</v>
      </c>
      <c r="CA147" s="31">
        <f t="shared" ca="1" si="89"/>
        <v>15137.07</v>
      </c>
      <c r="CB147" s="31">
        <f t="shared" ca="1" si="89"/>
        <v>9120.7999999999993</v>
      </c>
      <c r="CC147" s="31">
        <f t="shared" ca="1" si="89"/>
        <v>11661.79</v>
      </c>
      <c r="CD147" s="31">
        <f t="shared" ca="1" si="89"/>
        <v>6592.2</v>
      </c>
      <c r="CE147" s="31">
        <f t="shared" ca="1" si="88"/>
        <v>18880.439999999999</v>
      </c>
      <c r="CF147" s="31">
        <f t="shared" ca="1" si="88"/>
        <v>3775</v>
      </c>
      <c r="CG147" s="31">
        <f t="shared" ca="1" si="88"/>
        <v>6641.99</v>
      </c>
      <c r="CH147" s="31">
        <f t="shared" ca="1" si="88"/>
        <v>8778.2900000000009</v>
      </c>
      <c r="CI147" s="31">
        <f t="shared" ca="1" si="88"/>
        <v>12942.86</v>
      </c>
      <c r="CJ147" s="31">
        <f t="shared" ca="1" si="88"/>
        <v>8467.27</v>
      </c>
      <c r="CK147" s="32">
        <f t="shared" ca="1" si="66"/>
        <v>300.24</v>
      </c>
      <c r="CL147" s="32">
        <f t="shared" ca="1" si="66"/>
        <v>499.74</v>
      </c>
      <c r="CM147" s="32">
        <f t="shared" ca="1" si="66"/>
        <v>237.58</v>
      </c>
      <c r="CN147" s="32">
        <f t="shared" ca="1" si="64"/>
        <v>143.15</v>
      </c>
      <c r="CO147" s="32">
        <f t="shared" ca="1" si="64"/>
        <v>183.03</v>
      </c>
      <c r="CP147" s="32">
        <f t="shared" ca="1" si="64"/>
        <v>103.46</v>
      </c>
      <c r="CQ147" s="32">
        <f t="shared" ca="1" si="64"/>
        <v>296.33</v>
      </c>
      <c r="CR147" s="32">
        <f t="shared" ca="1" si="64"/>
        <v>59.25</v>
      </c>
      <c r="CS147" s="32">
        <f t="shared" ca="1" si="64"/>
        <v>104.25</v>
      </c>
      <c r="CT147" s="32">
        <f t="shared" ca="1" si="71"/>
        <v>137.78</v>
      </c>
      <c r="CU147" s="32">
        <f t="shared" ca="1" si="71"/>
        <v>203.14</v>
      </c>
      <c r="CV147" s="32">
        <f t="shared" ca="1" si="71"/>
        <v>132.88999999999999</v>
      </c>
      <c r="CW147" s="31">
        <f t="shared" ca="1" si="82"/>
        <v>7205.680000000003</v>
      </c>
      <c r="CX147" s="31">
        <f t="shared" ca="1" si="82"/>
        <v>11993.800000000001</v>
      </c>
      <c r="CY147" s="31">
        <f t="shared" ca="1" si="82"/>
        <v>5701.8600000000006</v>
      </c>
      <c r="CZ147" s="31">
        <f t="shared" ca="1" si="82"/>
        <v>3517.4299999999985</v>
      </c>
      <c r="DA147" s="31">
        <f t="shared" ca="1" si="82"/>
        <v>4497.3700000000017</v>
      </c>
      <c r="DB147" s="31">
        <f t="shared" ca="1" si="82"/>
        <v>3355.22</v>
      </c>
      <c r="DC147" s="31">
        <f t="shared" ca="1" si="81"/>
        <v>8339.5700000000015</v>
      </c>
      <c r="DD147" s="31">
        <f t="shared" ca="1" si="81"/>
        <v>1667.44</v>
      </c>
      <c r="DE147" s="31">
        <f t="shared" ca="1" si="81"/>
        <v>2933.79</v>
      </c>
      <c r="DF147" s="31">
        <f t="shared" ca="1" si="73"/>
        <v>2853.9300000000012</v>
      </c>
      <c r="DG147" s="31">
        <f t="shared" ca="1" si="73"/>
        <v>4207.88</v>
      </c>
      <c r="DH147" s="31">
        <f t="shared" ca="1" si="73"/>
        <v>2752.8100000000004</v>
      </c>
      <c r="DI147" s="32">
        <f t="shared" ca="1" si="77"/>
        <v>360.28</v>
      </c>
      <c r="DJ147" s="32">
        <f t="shared" ca="1" si="77"/>
        <v>599.69000000000005</v>
      </c>
      <c r="DK147" s="32">
        <f t="shared" ca="1" si="77"/>
        <v>285.08999999999997</v>
      </c>
      <c r="DL147" s="32">
        <f t="shared" ca="1" si="74"/>
        <v>175.87</v>
      </c>
      <c r="DM147" s="32">
        <f t="shared" ca="1" si="74"/>
        <v>224.87</v>
      </c>
      <c r="DN147" s="32">
        <f t="shared" ca="1" si="74"/>
        <v>167.76</v>
      </c>
      <c r="DO147" s="32">
        <f t="shared" ca="1" si="74"/>
        <v>416.98</v>
      </c>
      <c r="DP147" s="32">
        <f t="shared" ca="1" si="74"/>
        <v>83.37</v>
      </c>
      <c r="DQ147" s="32">
        <f t="shared" ca="1" si="74"/>
        <v>146.69</v>
      </c>
      <c r="DR147" s="32">
        <f t="shared" ca="1" si="83"/>
        <v>142.69999999999999</v>
      </c>
      <c r="DS147" s="32">
        <f t="shared" ca="1" si="83"/>
        <v>210.39</v>
      </c>
      <c r="DT147" s="32">
        <f t="shared" ca="1" si="83"/>
        <v>137.63999999999999</v>
      </c>
      <c r="DU147" s="31">
        <f t="shared" ca="1" si="78"/>
        <v>1343.24</v>
      </c>
      <c r="DV147" s="31">
        <f t="shared" ca="1" si="78"/>
        <v>2207.81</v>
      </c>
      <c r="DW147" s="31">
        <f t="shared" ca="1" si="78"/>
        <v>1037.56</v>
      </c>
      <c r="DX147" s="31">
        <f t="shared" ca="1" si="75"/>
        <v>631.85</v>
      </c>
      <c r="DY147" s="31">
        <f t="shared" ca="1" si="75"/>
        <v>797.71</v>
      </c>
      <c r="DZ147" s="31">
        <f t="shared" ca="1" si="75"/>
        <v>587.29</v>
      </c>
      <c r="EA147" s="31">
        <f t="shared" ca="1" si="75"/>
        <v>1440.89</v>
      </c>
      <c r="EB147" s="31">
        <f t="shared" ca="1" si="75"/>
        <v>284.2</v>
      </c>
      <c r="EC147" s="31">
        <f t="shared" ca="1" si="75"/>
        <v>493.19</v>
      </c>
      <c r="ED147" s="31">
        <f t="shared" ca="1" si="84"/>
        <v>473.31</v>
      </c>
      <c r="EE147" s="31">
        <f t="shared" ca="1" si="84"/>
        <v>688.03</v>
      </c>
      <c r="EF147" s="31">
        <f t="shared" ca="1" si="84"/>
        <v>443.89</v>
      </c>
      <c r="EG147" s="32">
        <f t="shared" ca="1" si="79"/>
        <v>8909.2000000000025</v>
      </c>
      <c r="EH147" s="32">
        <f t="shared" ca="1" si="79"/>
        <v>14801.300000000001</v>
      </c>
      <c r="EI147" s="32">
        <f t="shared" ca="1" si="79"/>
        <v>7024.51</v>
      </c>
      <c r="EJ147" s="32">
        <f t="shared" ca="1" si="76"/>
        <v>4325.1499999999987</v>
      </c>
      <c r="EK147" s="32">
        <f t="shared" ca="1" si="76"/>
        <v>5519.9500000000016</v>
      </c>
      <c r="EL147" s="32">
        <f t="shared" ca="1" si="76"/>
        <v>4110.2699999999995</v>
      </c>
      <c r="EM147" s="32">
        <f t="shared" ca="1" si="76"/>
        <v>10197.44</v>
      </c>
      <c r="EN147" s="32">
        <f t="shared" ca="1" si="76"/>
        <v>2035.01</v>
      </c>
      <c r="EO147" s="32">
        <f t="shared" ca="1" si="76"/>
        <v>3573.67</v>
      </c>
      <c r="EP147" s="32">
        <f t="shared" ca="1" si="85"/>
        <v>3469.940000000001</v>
      </c>
      <c r="EQ147" s="32">
        <f t="shared" ca="1" si="85"/>
        <v>5106.3</v>
      </c>
      <c r="ER147" s="32">
        <f t="shared" ca="1" si="85"/>
        <v>3334.34</v>
      </c>
    </row>
    <row r="148" spans="1:148" x14ac:dyDescent="0.25">
      <c r="A148" t="s">
        <v>513</v>
      </c>
      <c r="B148" s="1" t="s">
        <v>144</v>
      </c>
      <c r="C148" t="str">
        <f t="shared" ca="1" si="86"/>
        <v>BCHIMP</v>
      </c>
      <c r="D148" t="str">
        <f t="shared" ca="1" si="87"/>
        <v>Alberta-BC Intertie - Import</v>
      </c>
      <c r="E148" s="51">
        <v>861</v>
      </c>
      <c r="F148" s="51">
        <v>175</v>
      </c>
      <c r="H148" s="51">
        <v>50</v>
      </c>
      <c r="J148" s="51">
        <v>410</v>
      </c>
      <c r="K148" s="51">
        <v>1014</v>
      </c>
      <c r="M148" s="51">
        <v>550</v>
      </c>
      <c r="N148" s="51">
        <v>645</v>
      </c>
      <c r="O148" s="51">
        <v>2087</v>
      </c>
      <c r="P148" s="51">
        <v>2432</v>
      </c>
      <c r="Q148" s="32">
        <v>50547.43</v>
      </c>
      <c r="R148" s="32">
        <v>10540.75</v>
      </c>
      <c r="S148" s="32"/>
      <c r="T148" s="32">
        <v>1631.5</v>
      </c>
      <c r="U148" s="32"/>
      <c r="V148" s="32">
        <v>36396.85</v>
      </c>
      <c r="W148" s="32">
        <v>165002.62</v>
      </c>
      <c r="X148" s="32"/>
      <c r="Y148" s="32">
        <v>24559</v>
      </c>
      <c r="Z148" s="32">
        <v>21110.65</v>
      </c>
      <c r="AA148" s="32">
        <v>89440.09</v>
      </c>
      <c r="AB148" s="32">
        <v>89032.15</v>
      </c>
      <c r="AC148" s="2">
        <v>2.0499999999999998</v>
      </c>
      <c r="AD148" s="2">
        <v>2.0499999999999998</v>
      </c>
      <c r="AF148" s="2">
        <v>2.0499999999999998</v>
      </c>
      <c r="AH148" s="2">
        <v>2.0499999999999998</v>
      </c>
      <c r="AI148" s="2">
        <v>2.0499999999999998</v>
      </c>
      <c r="AK148" s="2">
        <v>2.0499999999999998</v>
      </c>
      <c r="AL148" s="2">
        <v>2.0499999999999998</v>
      </c>
      <c r="AM148" s="2">
        <v>2.0499999999999998</v>
      </c>
      <c r="AN148" s="2">
        <v>2.0499999999999998</v>
      </c>
      <c r="AO148" s="33">
        <v>1036.22</v>
      </c>
      <c r="AP148" s="33">
        <v>216.09</v>
      </c>
      <c r="AQ148" s="33"/>
      <c r="AR148" s="33">
        <v>33.450000000000003</v>
      </c>
      <c r="AS148" s="33"/>
      <c r="AT148" s="33">
        <v>746.14</v>
      </c>
      <c r="AU148" s="33">
        <v>3382.55</v>
      </c>
      <c r="AV148" s="33"/>
      <c r="AW148" s="33">
        <v>503.46</v>
      </c>
      <c r="AX148" s="33">
        <v>432.77</v>
      </c>
      <c r="AY148" s="33">
        <v>1833.52</v>
      </c>
      <c r="AZ148" s="33">
        <v>1825.16</v>
      </c>
      <c r="BA148" s="31">
        <f t="shared" si="65"/>
        <v>-55.6</v>
      </c>
      <c r="BB148" s="31">
        <f t="shared" si="65"/>
        <v>-11.59</v>
      </c>
      <c r="BC148" s="31">
        <f t="shared" si="65"/>
        <v>0</v>
      </c>
      <c r="BD148" s="31">
        <f t="shared" si="63"/>
        <v>-2.4500000000000002</v>
      </c>
      <c r="BE148" s="31">
        <f t="shared" si="63"/>
        <v>0</v>
      </c>
      <c r="BF148" s="31">
        <f t="shared" si="63"/>
        <v>-54.6</v>
      </c>
      <c r="BG148" s="31">
        <f t="shared" ref="BG148:BI167" si="90">ROUND(W148*BG$3,2)</f>
        <v>247.5</v>
      </c>
      <c r="BH148" s="31">
        <f t="shared" si="90"/>
        <v>0</v>
      </c>
      <c r="BI148" s="31">
        <f t="shared" si="90"/>
        <v>36.840000000000003</v>
      </c>
      <c r="BJ148" s="31">
        <f t="shared" si="69"/>
        <v>141.44</v>
      </c>
      <c r="BK148" s="31">
        <f t="shared" si="69"/>
        <v>599.25</v>
      </c>
      <c r="BL148" s="31">
        <f t="shared" si="69"/>
        <v>596.52</v>
      </c>
      <c r="BM148" s="6">
        <f t="shared" ca="1" si="80"/>
        <v>-1.8700000000000001E-2</v>
      </c>
      <c r="BN148" s="6">
        <f t="shared" ca="1" si="80"/>
        <v>-1.8700000000000001E-2</v>
      </c>
      <c r="BO148" s="6">
        <f t="shared" ca="1" si="80"/>
        <v>-1.8700000000000001E-2</v>
      </c>
      <c r="BP148" s="6">
        <f t="shared" ca="1" si="80"/>
        <v>-1.8700000000000001E-2</v>
      </c>
      <c r="BQ148" s="6">
        <f t="shared" ca="1" si="80"/>
        <v>-1.8700000000000001E-2</v>
      </c>
      <c r="BR148" s="6">
        <f t="shared" ca="1" si="80"/>
        <v>-1.8700000000000001E-2</v>
      </c>
      <c r="BS148" s="6">
        <f t="shared" ca="1" si="80"/>
        <v>-1.8700000000000001E-2</v>
      </c>
      <c r="BT148" s="6">
        <f t="shared" ca="1" si="80"/>
        <v>-1.8700000000000001E-2</v>
      </c>
      <c r="BU148" s="6">
        <f t="shared" ca="1" si="80"/>
        <v>-1.8700000000000001E-2</v>
      </c>
      <c r="BV148" s="6">
        <f t="shared" ca="1" si="80"/>
        <v>-1.8700000000000001E-2</v>
      </c>
      <c r="BW148" s="6">
        <f t="shared" ca="1" si="80"/>
        <v>-1.8700000000000001E-2</v>
      </c>
      <c r="BX148" s="6">
        <f t="shared" ca="1" si="80"/>
        <v>-1.8700000000000001E-2</v>
      </c>
      <c r="BY148" s="31">
        <f t="shared" ca="1" si="89"/>
        <v>-945.24</v>
      </c>
      <c r="BZ148" s="31">
        <f t="shared" ca="1" si="89"/>
        <v>-197.11</v>
      </c>
      <c r="CA148" s="31">
        <f t="shared" ca="1" si="89"/>
        <v>0</v>
      </c>
      <c r="CB148" s="31">
        <f t="shared" ca="1" si="89"/>
        <v>-30.51</v>
      </c>
      <c r="CC148" s="31">
        <f t="shared" ca="1" si="89"/>
        <v>0</v>
      </c>
      <c r="CD148" s="31">
        <f t="shared" ca="1" si="89"/>
        <v>-680.62</v>
      </c>
      <c r="CE148" s="31">
        <f t="shared" ca="1" si="88"/>
        <v>-3085.55</v>
      </c>
      <c r="CF148" s="31">
        <f t="shared" ca="1" si="88"/>
        <v>0</v>
      </c>
      <c r="CG148" s="31">
        <f t="shared" ca="1" si="88"/>
        <v>-459.25</v>
      </c>
      <c r="CH148" s="31">
        <f t="shared" ca="1" si="88"/>
        <v>-394.77</v>
      </c>
      <c r="CI148" s="31">
        <f t="shared" ca="1" si="88"/>
        <v>-1672.53</v>
      </c>
      <c r="CJ148" s="31">
        <f t="shared" ca="1" si="88"/>
        <v>-1664.9</v>
      </c>
      <c r="CK148" s="32">
        <f t="shared" ca="1" si="66"/>
        <v>35.380000000000003</v>
      </c>
      <c r="CL148" s="32">
        <f t="shared" ca="1" si="66"/>
        <v>7.38</v>
      </c>
      <c r="CM148" s="32">
        <f t="shared" ca="1" si="66"/>
        <v>0</v>
      </c>
      <c r="CN148" s="32">
        <f t="shared" ca="1" si="64"/>
        <v>1.1399999999999999</v>
      </c>
      <c r="CO148" s="32">
        <f t="shared" ca="1" si="64"/>
        <v>0</v>
      </c>
      <c r="CP148" s="32">
        <f t="shared" ca="1" si="64"/>
        <v>25.48</v>
      </c>
      <c r="CQ148" s="32">
        <f t="shared" ref="CQ148:CS167" ca="1" si="91">ROUND(W148*$CV$3,2)</f>
        <v>115.5</v>
      </c>
      <c r="CR148" s="32">
        <f t="shared" ca="1" si="91"/>
        <v>0</v>
      </c>
      <c r="CS148" s="32">
        <f t="shared" ca="1" si="91"/>
        <v>17.190000000000001</v>
      </c>
      <c r="CT148" s="32">
        <f t="shared" ca="1" si="71"/>
        <v>14.78</v>
      </c>
      <c r="CU148" s="32">
        <f t="shared" ca="1" si="71"/>
        <v>62.61</v>
      </c>
      <c r="CV148" s="32">
        <f t="shared" ca="1" si="71"/>
        <v>62.32</v>
      </c>
      <c r="CW148" s="31">
        <f t="shared" ca="1" si="82"/>
        <v>-1890.48</v>
      </c>
      <c r="CX148" s="31">
        <f t="shared" ca="1" si="82"/>
        <v>-394.23000000000008</v>
      </c>
      <c r="CY148" s="31">
        <f t="shared" ca="1" si="82"/>
        <v>0</v>
      </c>
      <c r="CZ148" s="31">
        <f t="shared" ca="1" si="82"/>
        <v>-60.370000000000005</v>
      </c>
      <c r="DA148" s="31">
        <f t="shared" ca="1" si="82"/>
        <v>0</v>
      </c>
      <c r="DB148" s="31">
        <f t="shared" ca="1" si="82"/>
        <v>-1346.68</v>
      </c>
      <c r="DC148" s="31">
        <f t="shared" ca="1" si="81"/>
        <v>-6600.1</v>
      </c>
      <c r="DD148" s="31">
        <f t="shared" ca="1" si="81"/>
        <v>0</v>
      </c>
      <c r="DE148" s="31">
        <f t="shared" ca="1" si="81"/>
        <v>-982.36</v>
      </c>
      <c r="DF148" s="31">
        <f t="shared" ca="1" si="73"/>
        <v>-954.2</v>
      </c>
      <c r="DG148" s="31">
        <f t="shared" ca="1" si="73"/>
        <v>-4042.69</v>
      </c>
      <c r="DH148" s="31">
        <f t="shared" ca="1" si="73"/>
        <v>-4024.26</v>
      </c>
      <c r="DI148" s="32">
        <f t="shared" ca="1" si="77"/>
        <v>-94.52</v>
      </c>
      <c r="DJ148" s="32">
        <f t="shared" ca="1" si="77"/>
        <v>-19.71</v>
      </c>
      <c r="DK148" s="32">
        <f t="shared" ca="1" si="77"/>
        <v>0</v>
      </c>
      <c r="DL148" s="32">
        <f t="shared" ca="1" si="74"/>
        <v>-3.02</v>
      </c>
      <c r="DM148" s="32">
        <f t="shared" ca="1" si="74"/>
        <v>0</v>
      </c>
      <c r="DN148" s="32">
        <f t="shared" ca="1" si="74"/>
        <v>-67.33</v>
      </c>
      <c r="DO148" s="32">
        <f t="shared" ca="1" si="74"/>
        <v>-330.01</v>
      </c>
      <c r="DP148" s="32">
        <f t="shared" ca="1" si="74"/>
        <v>0</v>
      </c>
      <c r="DQ148" s="32">
        <f t="shared" ca="1" si="74"/>
        <v>-49.12</v>
      </c>
      <c r="DR148" s="32">
        <f t="shared" ca="1" si="83"/>
        <v>-47.71</v>
      </c>
      <c r="DS148" s="32">
        <f t="shared" ca="1" si="83"/>
        <v>-202.13</v>
      </c>
      <c r="DT148" s="32">
        <f t="shared" ca="1" si="83"/>
        <v>-201.21</v>
      </c>
      <c r="DU148" s="31">
        <f t="shared" ca="1" si="78"/>
        <v>-352.41</v>
      </c>
      <c r="DV148" s="31">
        <f t="shared" ca="1" si="78"/>
        <v>-72.569999999999993</v>
      </c>
      <c r="DW148" s="31">
        <f t="shared" ca="1" si="78"/>
        <v>0</v>
      </c>
      <c r="DX148" s="31">
        <f t="shared" ca="1" si="75"/>
        <v>-10.84</v>
      </c>
      <c r="DY148" s="31">
        <f t="shared" ca="1" si="75"/>
        <v>0</v>
      </c>
      <c r="DZ148" s="31">
        <f t="shared" ca="1" si="75"/>
        <v>-235.72</v>
      </c>
      <c r="EA148" s="31">
        <f t="shared" ca="1" si="75"/>
        <v>-1140.3499999999999</v>
      </c>
      <c r="EB148" s="31">
        <f t="shared" ca="1" si="75"/>
        <v>0</v>
      </c>
      <c r="EC148" s="31">
        <f t="shared" ca="1" si="75"/>
        <v>-165.14</v>
      </c>
      <c r="ED148" s="31">
        <f t="shared" ca="1" si="84"/>
        <v>-158.25</v>
      </c>
      <c r="EE148" s="31">
        <f t="shared" ca="1" si="84"/>
        <v>-661.02</v>
      </c>
      <c r="EF148" s="31">
        <f t="shared" ca="1" si="84"/>
        <v>-648.91</v>
      </c>
      <c r="EG148" s="32">
        <f t="shared" ca="1" si="79"/>
        <v>-2337.41</v>
      </c>
      <c r="EH148" s="32">
        <f t="shared" ca="1" si="79"/>
        <v>-486.51000000000005</v>
      </c>
      <c r="EI148" s="32">
        <f t="shared" ca="1" si="79"/>
        <v>0</v>
      </c>
      <c r="EJ148" s="32">
        <f t="shared" ca="1" si="76"/>
        <v>-74.23</v>
      </c>
      <c r="EK148" s="32">
        <f t="shared" ca="1" si="76"/>
        <v>0</v>
      </c>
      <c r="EL148" s="32">
        <f t="shared" ca="1" si="76"/>
        <v>-1649.73</v>
      </c>
      <c r="EM148" s="32">
        <f t="shared" ca="1" si="76"/>
        <v>-8070.4600000000009</v>
      </c>
      <c r="EN148" s="32">
        <f t="shared" ca="1" si="76"/>
        <v>0</v>
      </c>
      <c r="EO148" s="32">
        <f t="shared" ca="1" si="76"/>
        <v>-1196.6199999999999</v>
      </c>
      <c r="EP148" s="32">
        <f t="shared" ca="1" si="85"/>
        <v>-1160.1600000000001</v>
      </c>
      <c r="EQ148" s="32">
        <f t="shared" ca="1" si="85"/>
        <v>-4905.84</v>
      </c>
      <c r="ER148" s="32">
        <f t="shared" ca="1" si="85"/>
        <v>-4874.38</v>
      </c>
    </row>
    <row r="149" spans="1:148" x14ac:dyDescent="0.25">
      <c r="A149" t="s">
        <v>513</v>
      </c>
      <c r="B149" s="1" t="s">
        <v>145</v>
      </c>
      <c r="C149" t="str">
        <f t="shared" ca="1" si="86"/>
        <v>BCHEXP</v>
      </c>
      <c r="D149" t="str">
        <f t="shared" ca="1" si="87"/>
        <v>Alberta-BC Intertie - Export</v>
      </c>
      <c r="E149" s="51">
        <v>260</v>
      </c>
      <c r="L149" s="51">
        <v>77</v>
      </c>
      <c r="P149" s="51">
        <v>187.5</v>
      </c>
      <c r="Q149" s="32">
        <v>6240.6</v>
      </c>
      <c r="R149" s="32"/>
      <c r="S149" s="32"/>
      <c r="T149" s="32"/>
      <c r="U149" s="32"/>
      <c r="V149" s="32"/>
      <c r="W149" s="32"/>
      <c r="X149" s="32">
        <v>956.65</v>
      </c>
      <c r="Y149" s="32"/>
      <c r="Z149" s="32"/>
      <c r="AA149" s="32"/>
      <c r="AB149" s="32">
        <v>5476.88</v>
      </c>
      <c r="AC149" s="2">
        <v>0.66</v>
      </c>
      <c r="AJ149" s="2">
        <v>0.66</v>
      </c>
      <c r="AN149" s="2">
        <v>0.66</v>
      </c>
      <c r="AO149" s="33">
        <v>41.19</v>
      </c>
      <c r="AP149" s="33"/>
      <c r="AQ149" s="33"/>
      <c r="AR149" s="33"/>
      <c r="AS149" s="33"/>
      <c r="AT149" s="33"/>
      <c r="AU149" s="33"/>
      <c r="AV149" s="33">
        <v>6.31</v>
      </c>
      <c r="AW149" s="33"/>
      <c r="AX149" s="33"/>
      <c r="AY149" s="33"/>
      <c r="AZ149" s="33">
        <v>36.15</v>
      </c>
      <c r="BA149" s="31">
        <f t="shared" si="65"/>
        <v>-6.86</v>
      </c>
      <c r="BB149" s="31">
        <f t="shared" si="65"/>
        <v>0</v>
      </c>
      <c r="BC149" s="31">
        <f t="shared" si="65"/>
        <v>0</v>
      </c>
      <c r="BD149" s="31">
        <f t="shared" si="65"/>
        <v>0</v>
      </c>
      <c r="BE149" s="31">
        <f t="shared" si="65"/>
        <v>0</v>
      </c>
      <c r="BF149" s="31">
        <f t="shared" si="65"/>
        <v>0</v>
      </c>
      <c r="BG149" s="31">
        <f t="shared" si="90"/>
        <v>0</v>
      </c>
      <c r="BH149" s="31">
        <f t="shared" si="90"/>
        <v>1.43</v>
      </c>
      <c r="BI149" s="31">
        <f t="shared" si="90"/>
        <v>0</v>
      </c>
      <c r="BJ149" s="31">
        <f t="shared" si="69"/>
        <v>0</v>
      </c>
      <c r="BK149" s="31">
        <f t="shared" si="69"/>
        <v>0</v>
      </c>
      <c r="BL149" s="31">
        <f t="shared" si="69"/>
        <v>36.700000000000003</v>
      </c>
      <c r="BM149" s="6">
        <f t="shared" ca="1" si="80"/>
        <v>8.3000000000000001E-3</v>
      </c>
      <c r="BN149" s="6">
        <f t="shared" ca="1" si="80"/>
        <v>8.3000000000000001E-3</v>
      </c>
      <c r="BO149" s="6">
        <f t="shared" ca="1" si="80"/>
        <v>8.3000000000000001E-3</v>
      </c>
      <c r="BP149" s="6">
        <f t="shared" ca="1" si="80"/>
        <v>8.3000000000000001E-3</v>
      </c>
      <c r="BQ149" s="6">
        <f t="shared" ca="1" si="80"/>
        <v>8.3000000000000001E-3</v>
      </c>
      <c r="BR149" s="6">
        <f t="shared" ca="1" si="80"/>
        <v>8.3000000000000001E-3</v>
      </c>
      <c r="BS149" s="6">
        <f t="shared" ref="BS149:CD160" ca="1" si="92">VLOOKUP($C149,LossFactorLookup,3,FALSE)</f>
        <v>8.3000000000000001E-3</v>
      </c>
      <c r="BT149" s="6">
        <f t="shared" ca="1" si="92"/>
        <v>8.3000000000000001E-3</v>
      </c>
      <c r="BU149" s="6">
        <f t="shared" ca="1" si="92"/>
        <v>8.3000000000000001E-3</v>
      </c>
      <c r="BV149" s="6">
        <f t="shared" ca="1" si="92"/>
        <v>8.3000000000000001E-3</v>
      </c>
      <c r="BW149" s="6">
        <f t="shared" ca="1" si="92"/>
        <v>8.3000000000000001E-3</v>
      </c>
      <c r="BX149" s="6">
        <f t="shared" ca="1" si="92"/>
        <v>8.3000000000000001E-3</v>
      </c>
      <c r="BY149" s="31">
        <f t="shared" ca="1" si="89"/>
        <v>51.8</v>
      </c>
      <c r="BZ149" s="31">
        <f t="shared" ca="1" si="89"/>
        <v>0</v>
      </c>
      <c r="CA149" s="31">
        <f t="shared" ca="1" si="89"/>
        <v>0</v>
      </c>
      <c r="CB149" s="31">
        <f t="shared" ca="1" si="89"/>
        <v>0</v>
      </c>
      <c r="CC149" s="31">
        <f t="shared" ca="1" si="89"/>
        <v>0</v>
      </c>
      <c r="CD149" s="31">
        <f t="shared" ca="1" si="89"/>
        <v>0</v>
      </c>
      <c r="CE149" s="31">
        <f t="shared" ca="1" si="88"/>
        <v>0</v>
      </c>
      <c r="CF149" s="31">
        <f t="shared" ca="1" si="88"/>
        <v>7.94</v>
      </c>
      <c r="CG149" s="31">
        <f t="shared" ca="1" si="88"/>
        <v>0</v>
      </c>
      <c r="CH149" s="31">
        <f t="shared" ca="1" si="88"/>
        <v>0</v>
      </c>
      <c r="CI149" s="31">
        <f t="shared" ca="1" si="88"/>
        <v>0</v>
      </c>
      <c r="CJ149" s="31">
        <f t="shared" ca="1" si="88"/>
        <v>45.46</v>
      </c>
      <c r="CK149" s="32">
        <f t="shared" ca="1" si="66"/>
        <v>4.37</v>
      </c>
      <c r="CL149" s="32">
        <f t="shared" ca="1" si="66"/>
        <v>0</v>
      </c>
      <c r="CM149" s="32">
        <f t="shared" ca="1" si="66"/>
        <v>0</v>
      </c>
      <c r="CN149" s="32">
        <f t="shared" ca="1" si="66"/>
        <v>0</v>
      </c>
      <c r="CO149" s="32">
        <f t="shared" ca="1" si="66"/>
        <v>0</v>
      </c>
      <c r="CP149" s="32">
        <f t="shared" ca="1" si="66"/>
        <v>0</v>
      </c>
      <c r="CQ149" s="32">
        <f t="shared" ca="1" si="91"/>
        <v>0</v>
      </c>
      <c r="CR149" s="32">
        <f t="shared" ca="1" si="91"/>
        <v>0.67</v>
      </c>
      <c r="CS149" s="32">
        <f t="shared" ca="1" si="91"/>
        <v>0</v>
      </c>
      <c r="CT149" s="32">
        <f t="shared" ca="1" si="71"/>
        <v>0</v>
      </c>
      <c r="CU149" s="32">
        <f t="shared" ca="1" si="71"/>
        <v>0</v>
      </c>
      <c r="CV149" s="32">
        <f t="shared" ca="1" si="71"/>
        <v>3.83</v>
      </c>
      <c r="CW149" s="31">
        <f t="shared" ca="1" si="82"/>
        <v>21.839999999999996</v>
      </c>
      <c r="CX149" s="31">
        <f t="shared" ca="1" si="82"/>
        <v>0</v>
      </c>
      <c r="CY149" s="31">
        <f t="shared" ca="1" si="82"/>
        <v>0</v>
      </c>
      <c r="CZ149" s="31">
        <f t="shared" ca="1" si="82"/>
        <v>0</v>
      </c>
      <c r="DA149" s="31">
        <f t="shared" ca="1" si="82"/>
        <v>0</v>
      </c>
      <c r="DB149" s="31">
        <f t="shared" ca="1" si="82"/>
        <v>0</v>
      </c>
      <c r="DC149" s="31">
        <f t="shared" ca="1" si="81"/>
        <v>0</v>
      </c>
      <c r="DD149" s="31">
        <f t="shared" ca="1" si="81"/>
        <v>0.87000000000000166</v>
      </c>
      <c r="DE149" s="31">
        <f t="shared" ca="1" si="81"/>
        <v>0</v>
      </c>
      <c r="DF149" s="31">
        <f t="shared" ca="1" si="73"/>
        <v>0</v>
      </c>
      <c r="DG149" s="31">
        <f t="shared" ca="1" si="73"/>
        <v>0</v>
      </c>
      <c r="DH149" s="31">
        <f t="shared" ca="1" si="73"/>
        <v>-23.560000000000002</v>
      </c>
      <c r="DI149" s="32">
        <f t="shared" ca="1" si="77"/>
        <v>1.0900000000000001</v>
      </c>
      <c r="DJ149" s="32">
        <f t="shared" ca="1" si="77"/>
        <v>0</v>
      </c>
      <c r="DK149" s="32">
        <f t="shared" ca="1" si="77"/>
        <v>0</v>
      </c>
      <c r="DL149" s="32">
        <f t="shared" ca="1" si="74"/>
        <v>0</v>
      </c>
      <c r="DM149" s="32">
        <f t="shared" ca="1" si="74"/>
        <v>0</v>
      </c>
      <c r="DN149" s="32">
        <f t="shared" ca="1" si="74"/>
        <v>0</v>
      </c>
      <c r="DO149" s="32">
        <f t="shared" ca="1" si="74"/>
        <v>0</v>
      </c>
      <c r="DP149" s="32">
        <f t="shared" ca="1" si="74"/>
        <v>0.04</v>
      </c>
      <c r="DQ149" s="32">
        <f t="shared" ca="1" si="74"/>
        <v>0</v>
      </c>
      <c r="DR149" s="32">
        <f t="shared" ca="1" si="83"/>
        <v>0</v>
      </c>
      <c r="DS149" s="32">
        <f t="shared" ca="1" si="83"/>
        <v>0</v>
      </c>
      <c r="DT149" s="32">
        <f t="shared" ca="1" si="83"/>
        <v>-1.18</v>
      </c>
      <c r="DU149" s="31">
        <f t="shared" ca="1" si="78"/>
        <v>4.07</v>
      </c>
      <c r="DV149" s="31">
        <f t="shared" ca="1" si="78"/>
        <v>0</v>
      </c>
      <c r="DW149" s="31">
        <f t="shared" ca="1" si="78"/>
        <v>0</v>
      </c>
      <c r="DX149" s="31">
        <f t="shared" ca="1" si="75"/>
        <v>0</v>
      </c>
      <c r="DY149" s="31">
        <f t="shared" ca="1" si="75"/>
        <v>0</v>
      </c>
      <c r="DZ149" s="31">
        <f t="shared" ca="1" si="75"/>
        <v>0</v>
      </c>
      <c r="EA149" s="31">
        <f t="shared" ca="1" si="75"/>
        <v>0</v>
      </c>
      <c r="EB149" s="31">
        <f t="shared" ca="1" si="75"/>
        <v>0.15</v>
      </c>
      <c r="EC149" s="31">
        <f t="shared" ca="1" si="75"/>
        <v>0</v>
      </c>
      <c r="ED149" s="31">
        <f t="shared" ca="1" si="84"/>
        <v>0</v>
      </c>
      <c r="EE149" s="31">
        <f t="shared" ca="1" si="84"/>
        <v>0</v>
      </c>
      <c r="EF149" s="31">
        <f t="shared" ca="1" si="84"/>
        <v>-3.8</v>
      </c>
      <c r="EG149" s="32">
        <f t="shared" ca="1" si="79"/>
        <v>26.999999999999996</v>
      </c>
      <c r="EH149" s="32">
        <f t="shared" ca="1" si="79"/>
        <v>0</v>
      </c>
      <c r="EI149" s="32">
        <f t="shared" ca="1" si="79"/>
        <v>0</v>
      </c>
      <c r="EJ149" s="32">
        <f t="shared" ca="1" si="76"/>
        <v>0</v>
      </c>
      <c r="EK149" s="32">
        <f t="shared" ca="1" si="76"/>
        <v>0</v>
      </c>
      <c r="EL149" s="32">
        <f t="shared" ca="1" si="76"/>
        <v>0</v>
      </c>
      <c r="EM149" s="32">
        <f t="shared" ca="1" si="76"/>
        <v>0</v>
      </c>
      <c r="EN149" s="32">
        <f t="shared" ca="1" si="76"/>
        <v>1.0600000000000016</v>
      </c>
      <c r="EO149" s="32">
        <f t="shared" ca="1" si="76"/>
        <v>0</v>
      </c>
      <c r="EP149" s="32">
        <f t="shared" ca="1" si="85"/>
        <v>0</v>
      </c>
      <c r="EQ149" s="32">
        <f t="shared" ca="1" si="85"/>
        <v>0</v>
      </c>
      <c r="ER149" s="32">
        <f t="shared" ca="1" si="85"/>
        <v>-28.540000000000003</v>
      </c>
    </row>
    <row r="150" spans="1:148" x14ac:dyDescent="0.25">
      <c r="A150" t="s">
        <v>513</v>
      </c>
      <c r="B150" s="1" t="s">
        <v>146</v>
      </c>
      <c r="C150" t="str">
        <f t="shared" ca="1" si="86"/>
        <v>120SIMP</v>
      </c>
      <c r="D150" t="str">
        <f t="shared" ca="1" si="87"/>
        <v>Alberta-Montana Intertie - Import</v>
      </c>
      <c r="E150" s="51">
        <v>247.32212860000001</v>
      </c>
      <c r="J150" s="51">
        <v>95.787121600000006</v>
      </c>
      <c r="Q150" s="32">
        <v>34953.74</v>
      </c>
      <c r="R150" s="32"/>
      <c r="S150" s="32"/>
      <c r="T150" s="32"/>
      <c r="U150" s="32"/>
      <c r="V150" s="32">
        <v>3355.21</v>
      </c>
      <c r="W150" s="32"/>
      <c r="X150" s="32"/>
      <c r="Y150" s="32"/>
      <c r="Z150" s="32"/>
      <c r="AA150" s="32"/>
      <c r="AB150" s="32"/>
      <c r="AC150" s="2">
        <v>3.18</v>
      </c>
      <c r="AH150" s="2">
        <v>3.18</v>
      </c>
      <c r="AO150" s="33">
        <v>1111.53</v>
      </c>
      <c r="AP150" s="33"/>
      <c r="AQ150" s="33"/>
      <c r="AR150" s="33"/>
      <c r="AS150" s="33"/>
      <c r="AT150" s="33">
        <v>106.7</v>
      </c>
      <c r="AU150" s="33"/>
      <c r="AV150" s="33"/>
      <c r="AW150" s="33"/>
      <c r="AX150" s="33"/>
      <c r="AY150" s="33"/>
      <c r="AZ150" s="33"/>
      <c r="BA150" s="31">
        <f t="shared" si="65"/>
        <v>-38.450000000000003</v>
      </c>
      <c r="BB150" s="31">
        <f t="shared" si="65"/>
        <v>0</v>
      </c>
      <c r="BC150" s="31">
        <f t="shared" si="65"/>
        <v>0</v>
      </c>
      <c r="BD150" s="31">
        <f t="shared" si="65"/>
        <v>0</v>
      </c>
      <c r="BE150" s="31">
        <f t="shared" si="65"/>
        <v>0</v>
      </c>
      <c r="BF150" s="31">
        <f t="shared" si="65"/>
        <v>-5.03</v>
      </c>
      <c r="BG150" s="31">
        <f t="shared" si="90"/>
        <v>0</v>
      </c>
      <c r="BH150" s="31">
        <f t="shared" si="90"/>
        <v>0</v>
      </c>
      <c r="BI150" s="31">
        <f t="shared" si="90"/>
        <v>0</v>
      </c>
      <c r="BJ150" s="31">
        <f t="shared" si="69"/>
        <v>0</v>
      </c>
      <c r="BK150" s="31">
        <f t="shared" si="69"/>
        <v>0</v>
      </c>
      <c r="BL150" s="31">
        <f t="shared" si="69"/>
        <v>0</v>
      </c>
      <c r="BM150" s="6">
        <f t="shared" ref="BM150:BX161" ca="1" si="93">VLOOKUP($C150,LossFactorLookup,3,FALSE)</f>
        <v>8.3000000000000001E-3</v>
      </c>
      <c r="BN150" s="6">
        <f t="shared" ca="1" si="93"/>
        <v>8.3000000000000001E-3</v>
      </c>
      <c r="BO150" s="6">
        <f t="shared" ca="1" si="93"/>
        <v>8.3000000000000001E-3</v>
      </c>
      <c r="BP150" s="6">
        <f t="shared" ca="1" si="93"/>
        <v>8.3000000000000001E-3</v>
      </c>
      <c r="BQ150" s="6">
        <f t="shared" ca="1" si="93"/>
        <v>8.3000000000000001E-3</v>
      </c>
      <c r="BR150" s="6">
        <f t="shared" ca="1" si="93"/>
        <v>8.3000000000000001E-3</v>
      </c>
      <c r="BS150" s="6">
        <f t="shared" ca="1" si="93"/>
        <v>8.3000000000000001E-3</v>
      </c>
      <c r="BT150" s="6">
        <f t="shared" ca="1" si="93"/>
        <v>8.3000000000000001E-3</v>
      </c>
      <c r="BU150" s="6">
        <f t="shared" ca="1" si="93"/>
        <v>8.3000000000000001E-3</v>
      </c>
      <c r="BV150" s="6">
        <f t="shared" ca="1" si="93"/>
        <v>8.3000000000000001E-3</v>
      </c>
      <c r="BW150" s="6">
        <f t="shared" ca="1" si="93"/>
        <v>8.3000000000000001E-3</v>
      </c>
      <c r="BX150" s="6">
        <f t="shared" ca="1" si="93"/>
        <v>8.3000000000000001E-3</v>
      </c>
      <c r="BY150" s="31">
        <f t="shared" ca="1" si="89"/>
        <v>290.12</v>
      </c>
      <c r="BZ150" s="31">
        <f t="shared" ca="1" si="89"/>
        <v>0</v>
      </c>
      <c r="CA150" s="31">
        <f t="shared" ca="1" si="89"/>
        <v>0</v>
      </c>
      <c r="CB150" s="31">
        <f t="shared" ca="1" si="89"/>
        <v>0</v>
      </c>
      <c r="CC150" s="31">
        <f t="shared" ca="1" si="89"/>
        <v>0</v>
      </c>
      <c r="CD150" s="31">
        <f t="shared" ca="1" si="89"/>
        <v>27.85</v>
      </c>
      <c r="CE150" s="31">
        <f t="shared" ca="1" si="88"/>
        <v>0</v>
      </c>
      <c r="CF150" s="31">
        <f t="shared" ca="1" si="88"/>
        <v>0</v>
      </c>
      <c r="CG150" s="31">
        <f t="shared" ca="1" si="88"/>
        <v>0</v>
      </c>
      <c r="CH150" s="31">
        <f t="shared" ca="1" si="88"/>
        <v>0</v>
      </c>
      <c r="CI150" s="31">
        <f t="shared" ca="1" si="88"/>
        <v>0</v>
      </c>
      <c r="CJ150" s="31">
        <f t="shared" ca="1" si="88"/>
        <v>0</v>
      </c>
      <c r="CK150" s="32">
        <f t="shared" ca="1" si="66"/>
        <v>24.47</v>
      </c>
      <c r="CL150" s="32">
        <f t="shared" ca="1" si="66"/>
        <v>0</v>
      </c>
      <c r="CM150" s="32">
        <f t="shared" ca="1" si="66"/>
        <v>0</v>
      </c>
      <c r="CN150" s="32">
        <f t="shared" ca="1" si="66"/>
        <v>0</v>
      </c>
      <c r="CO150" s="32">
        <f t="shared" ca="1" si="66"/>
        <v>0</v>
      </c>
      <c r="CP150" s="32">
        <f t="shared" ca="1" si="66"/>
        <v>2.35</v>
      </c>
      <c r="CQ150" s="32">
        <f t="shared" ca="1" si="91"/>
        <v>0</v>
      </c>
      <c r="CR150" s="32">
        <f t="shared" ca="1" si="91"/>
        <v>0</v>
      </c>
      <c r="CS150" s="32">
        <f t="shared" ca="1" si="91"/>
        <v>0</v>
      </c>
      <c r="CT150" s="32">
        <f t="shared" ca="1" si="71"/>
        <v>0</v>
      </c>
      <c r="CU150" s="32">
        <f t="shared" ca="1" si="71"/>
        <v>0</v>
      </c>
      <c r="CV150" s="32">
        <f t="shared" ca="1" si="71"/>
        <v>0</v>
      </c>
      <c r="CW150" s="31">
        <f t="shared" ca="1" si="82"/>
        <v>-758.4899999999999</v>
      </c>
      <c r="CX150" s="31">
        <f t="shared" ca="1" si="82"/>
        <v>0</v>
      </c>
      <c r="CY150" s="31">
        <f t="shared" ca="1" si="82"/>
        <v>0</v>
      </c>
      <c r="CZ150" s="31">
        <f t="shared" ca="1" si="82"/>
        <v>0</v>
      </c>
      <c r="DA150" s="31">
        <f t="shared" ca="1" si="82"/>
        <v>0</v>
      </c>
      <c r="DB150" s="31">
        <f t="shared" ca="1" si="82"/>
        <v>-71.47</v>
      </c>
      <c r="DC150" s="31">
        <f t="shared" ca="1" si="81"/>
        <v>0</v>
      </c>
      <c r="DD150" s="31">
        <f t="shared" ca="1" si="81"/>
        <v>0</v>
      </c>
      <c r="DE150" s="31">
        <f t="shared" ca="1" si="81"/>
        <v>0</v>
      </c>
      <c r="DF150" s="31">
        <f t="shared" ca="1" si="73"/>
        <v>0</v>
      </c>
      <c r="DG150" s="31">
        <f t="shared" ca="1" si="73"/>
        <v>0</v>
      </c>
      <c r="DH150" s="31">
        <f t="shared" ca="1" si="73"/>
        <v>0</v>
      </c>
      <c r="DI150" s="32">
        <f t="shared" ca="1" si="77"/>
        <v>-37.92</v>
      </c>
      <c r="DJ150" s="32">
        <f t="shared" ca="1" si="77"/>
        <v>0</v>
      </c>
      <c r="DK150" s="32">
        <f t="shared" ca="1" si="77"/>
        <v>0</v>
      </c>
      <c r="DL150" s="32">
        <f t="shared" ca="1" si="74"/>
        <v>0</v>
      </c>
      <c r="DM150" s="32">
        <f t="shared" ca="1" si="74"/>
        <v>0</v>
      </c>
      <c r="DN150" s="32">
        <f t="shared" ca="1" si="74"/>
        <v>-3.57</v>
      </c>
      <c r="DO150" s="32">
        <f t="shared" ca="1" si="74"/>
        <v>0</v>
      </c>
      <c r="DP150" s="32">
        <f t="shared" ca="1" si="74"/>
        <v>0</v>
      </c>
      <c r="DQ150" s="32">
        <f t="shared" ca="1" si="74"/>
        <v>0</v>
      </c>
      <c r="DR150" s="32">
        <f t="shared" ca="1" si="83"/>
        <v>0</v>
      </c>
      <c r="DS150" s="32">
        <f t="shared" ca="1" si="83"/>
        <v>0</v>
      </c>
      <c r="DT150" s="32">
        <f t="shared" ca="1" si="83"/>
        <v>0</v>
      </c>
      <c r="DU150" s="31">
        <f t="shared" ca="1" si="78"/>
        <v>-141.38999999999999</v>
      </c>
      <c r="DV150" s="31">
        <f t="shared" ca="1" si="78"/>
        <v>0</v>
      </c>
      <c r="DW150" s="31">
        <f t="shared" ca="1" si="78"/>
        <v>0</v>
      </c>
      <c r="DX150" s="31">
        <f t="shared" ca="1" si="75"/>
        <v>0</v>
      </c>
      <c r="DY150" s="31">
        <f t="shared" ca="1" si="75"/>
        <v>0</v>
      </c>
      <c r="DZ150" s="31">
        <f t="shared" ca="1" si="75"/>
        <v>-12.51</v>
      </c>
      <c r="EA150" s="31">
        <f t="shared" ca="1" si="75"/>
        <v>0</v>
      </c>
      <c r="EB150" s="31">
        <f t="shared" ca="1" si="75"/>
        <v>0</v>
      </c>
      <c r="EC150" s="31">
        <f t="shared" ca="1" si="75"/>
        <v>0</v>
      </c>
      <c r="ED150" s="31">
        <f t="shared" ca="1" si="84"/>
        <v>0</v>
      </c>
      <c r="EE150" s="31">
        <f t="shared" ca="1" si="84"/>
        <v>0</v>
      </c>
      <c r="EF150" s="31">
        <f t="shared" ca="1" si="84"/>
        <v>0</v>
      </c>
      <c r="EG150" s="32">
        <f t="shared" ca="1" si="79"/>
        <v>-937.79999999999984</v>
      </c>
      <c r="EH150" s="32">
        <f t="shared" ca="1" si="79"/>
        <v>0</v>
      </c>
      <c r="EI150" s="32">
        <f t="shared" ca="1" si="79"/>
        <v>0</v>
      </c>
      <c r="EJ150" s="32">
        <f t="shared" ca="1" si="76"/>
        <v>0</v>
      </c>
      <c r="EK150" s="32">
        <f t="shared" ca="1" si="76"/>
        <v>0</v>
      </c>
      <c r="EL150" s="32">
        <f t="shared" ca="1" si="76"/>
        <v>-87.55</v>
      </c>
      <c r="EM150" s="32">
        <f t="shared" ca="1" si="76"/>
        <v>0</v>
      </c>
      <c r="EN150" s="32">
        <f t="shared" ca="1" si="76"/>
        <v>0</v>
      </c>
      <c r="EO150" s="32">
        <f t="shared" ca="1" si="76"/>
        <v>0</v>
      </c>
      <c r="EP150" s="32">
        <f t="shared" ca="1" si="85"/>
        <v>0</v>
      </c>
      <c r="EQ150" s="32">
        <f t="shared" ca="1" si="85"/>
        <v>0</v>
      </c>
      <c r="ER150" s="32">
        <f t="shared" ca="1" si="85"/>
        <v>0</v>
      </c>
    </row>
    <row r="151" spans="1:148" x14ac:dyDescent="0.25">
      <c r="A151" t="s">
        <v>461</v>
      </c>
      <c r="B151" s="1" t="s">
        <v>134</v>
      </c>
      <c r="C151" t="str">
        <f t="shared" ca="1" si="86"/>
        <v>THS</v>
      </c>
      <c r="D151" t="str">
        <f t="shared" ca="1" si="87"/>
        <v>Three Sisters Hydro Plant</v>
      </c>
      <c r="E151" s="51">
        <v>716.49407910000002</v>
      </c>
      <c r="F151" s="51">
        <v>188.1844212</v>
      </c>
      <c r="G151" s="51">
        <v>0</v>
      </c>
      <c r="H151" s="51">
        <v>0</v>
      </c>
      <c r="I151" s="51">
        <v>0</v>
      </c>
      <c r="J151" s="51">
        <v>0.89801339999999996</v>
      </c>
      <c r="K151" s="51">
        <v>48.893844799999997</v>
      </c>
      <c r="L151" s="51">
        <v>0</v>
      </c>
      <c r="M151" s="51">
        <v>71.424579800000004</v>
      </c>
      <c r="N151" s="51">
        <v>275.28160739999998</v>
      </c>
      <c r="O151" s="51">
        <v>331.87658320000003</v>
      </c>
      <c r="P151" s="51">
        <v>691.27353800000003</v>
      </c>
      <c r="Q151" s="32">
        <v>34380.120000000003</v>
      </c>
      <c r="R151" s="32">
        <v>28373.96</v>
      </c>
      <c r="S151" s="32">
        <v>0</v>
      </c>
      <c r="T151" s="32">
        <v>0</v>
      </c>
      <c r="U151" s="32">
        <v>0</v>
      </c>
      <c r="V151" s="32">
        <v>110.61</v>
      </c>
      <c r="W151" s="32">
        <v>7833.86</v>
      </c>
      <c r="X151" s="32">
        <v>0</v>
      </c>
      <c r="Y151" s="32">
        <v>2236.19</v>
      </c>
      <c r="Z151" s="32">
        <v>7858.77</v>
      </c>
      <c r="AA151" s="32">
        <v>10598.52</v>
      </c>
      <c r="AB151" s="32">
        <v>18948.8</v>
      </c>
      <c r="AC151" s="2">
        <v>0.31</v>
      </c>
      <c r="AD151" s="2">
        <v>0.31</v>
      </c>
      <c r="AE151" s="2">
        <v>0.31</v>
      </c>
      <c r="AF151" s="2">
        <v>0.31</v>
      </c>
      <c r="AG151" s="2">
        <v>0.31</v>
      </c>
      <c r="AH151" s="2">
        <v>0.31</v>
      </c>
      <c r="AI151" s="2">
        <v>0.31</v>
      </c>
      <c r="AJ151" s="2">
        <v>0.31</v>
      </c>
      <c r="AK151" s="2">
        <v>0.31</v>
      </c>
      <c r="AL151" s="2">
        <v>0.31</v>
      </c>
      <c r="AM151" s="2">
        <v>0.31</v>
      </c>
      <c r="AN151" s="2">
        <v>0.31</v>
      </c>
      <c r="AO151" s="33">
        <v>106.58</v>
      </c>
      <c r="AP151" s="33">
        <v>87.96</v>
      </c>
      <c r="AQ151" s="33">
        <v>0</v>
      </c>
      <c r="AR151" s="33">
        <v>0</v>
      </c>
      <c r="AS151" s="33">
        <v>0</v>
      </c>
      <c r="AT151" s="33">
        <v>0.34</v>
      </c>
      <c r="AU151" s="33">
        <v>24.28</v>
      </c>
      <c r="AV151" s="33">
        <v>0</v>
      </c>
      <c r="AW151" s="33">
        <v>6.93</v>
      </c>
      <c r="AX151" s="33">
        <v>24.36</v>
      </c>
      <c r="AY151" s="33">
        <v>32.86</v>
      </c>
      <c r="AZ151" s="33">
        <v>58.74</v>
      </c>
      <c r="BA151" s="31">
        <f t="shared" si="65"/>
        <v>-37.82</v>
      </c>
      <c r="BB151" s="31">
        <f t="shared" si="65"/>
        <v>-31.21</v>
      </c>
      <c r="BC151" s="31">
        <f t="shared" si="65"/>
        <v>0</v>
      </c>
      <c r="BD151" s="31">
        <f t="shared" si="65"/>
        <v>0</v>
      </c>
      <c r="BE151" s="31">
        <f t="shared" si="65"/>
        <v>0</v>
      </c>
      <c r="BF151" s="31">
        <f t="shared" si="65"/>
        <v>-0.17</v>
      </c>
      <c r="BG151" s="31">
        <f t="shared" si="90"/>
        <v>11.75</v>
      </c>
      <c r="BH151" s="31">
        <f t="shared" si="90"/>
        <v>0</v>
      </c>
      <c r="BI151" s="31">
        <f t="shared" si="90"/>
        <v>3.35</v>
      </c>
      <c r="BJ151" s="31">
        <f t="shared" si="69"/>
        <v>52.65</v>
      </c>
      <c r="BK151" s="31">
        <f t="shared" si="69"/>
        <v>71.010000000000005</v>
      </c>
      <c r="BL151" s="31">
        <f t="shared" si="69"/>
        <v>126.96</v>
      </c>
      <c r="BM151" s="6">
        <f t="shared" ca="1" si="93"/>
        <v>-3.1099999999999999E-2</v>
      </c>
      <c r="BN151" s="6">
        <f t="shared" ca="1" si="93"/>
        <v>-3.1099999999999999E-2</v>
      </c>
      <c r="BO151" s="6">
        <f t="shared" ca="1" si="93"/>
        <v>-3.1099999999999999E-2</v>
      </c>
      <c r="BP151" s="6">
        <f t="shared" ca="1" si="93"/>
        <v>-3.1099999999999999E-2</v>
      </c>
      <c r="BQ151" s="6">
        <f t="shared" ca="1" si="93"/>
        <v>-3.1099999999999999E-2</v>
      </c>
      <c r="BR151" s="6">
        <f t="shared" ca="1" si="93"/>
        <v>-3.1099999999999999E-2</v>
      </c>
      <c r="BS151" s="6">
        <f t="shared" ca="1" si="93"/>
        <v>-3.1099999999999999E-2</v>
      </c>
      <c r="BT151" s="6">
        <f t="shared" ca="1" si="93"/>
        <v>-3.1099999999999999E-2</v>
      </c>
      <c r="BU151" s="6">
        <f t="shared" ca="1" si="93"/>
        <v>-3.1099999999999999E-2</v>
      </c>
      <c r="BV151" s="6">
        <f t="shared" ca="1" si="93"/>
        <v>-3.1099999999999999E-2</v>
      </c>
      <c r="BW151" s="6">
        <f t="shared" ca="1" si="93"/>
        <v>-3.1099999999999999E-2</v>
      </c>
      <c r="BX151" s="6">
        <f t="shared" ca="1" si="93"/>
        <v>-3.1099999999999999E-2</v>
      </c>
      <c r="BY151" s="31">
        <f t="shared" ca="1" si="89"/>
        <v>-1069.22</v>
      </c>
      <c r="BZ151" s="31">
        <f t="shared" ca="1" si="89"/>
        <v>-882.43</v>
      </c>
      <c r="CA151" s="31">
        <f t="shared" ca="1" si="89"/>
        <v>0</v>
      </c>
      <c r="CB151" s="31">
        <f t="shared" ca="1" si="89"/>
        <v>0</v>
      </c>
      <c r="CC151" s="31">
        <f t="shared" ca="1" si="89"/>
        <v>0</v>
      </c>
      <c r="CD151" s="31">
        <f t="shared" ca="1" si="89"/>
        <v>-3.44</v>
      </c>
      <c r="CE151" s="31">
        <f t="shared" ca="1" si="88"/>
        <v>-243.63</v>
      </c>
      <c r="CF151" s="31">
        <f t="shared" ca="1" si="88"/>
        <v>0</v>
      </c>
      <c r="CG151" s="31">
        <f t="shared" ca="1" si="88"/>
        <v>-69.55</v>
      </c>
      <c r="CH151" s="31">
        <f t="shared" ca="1" si="88"/>
        <v>-244.41</v>
      </c>
      <c r="CI151" s="31">
        <f t="shared" ca="1" si="88"/>
        <v>-329.61</v>
      </c>
      <c r="CJ151" s="31">
        <f t="shared" ca="1" si="88"/>
        <v>-589.30999999999995</v>
      </c>
      <c r="CK151" s="32">
        <f t="shared" ca="1" si="66"/>
        <v>24.07</v>
      </c>
      <c r="CL151" s="32">
        <f t="shared" ca="1" si="66"/>
        <v>19.86</v>
      </c>
      <c r="CM151" s="32">
        <f t="shared" ca="1" si="66"/>
        <v>0</v>
      </c>
      <c r="CN151" s="32">
        <f t="shared" ca="1" si="66"/>
        <v>0</v>
      </c>
      <c r="CO151" s="32">
        <f t="shared" ca="1" si="66"/>
        <v>0</v>
      </c>
      <c r="CP151" s="32">
        <f t="shared" ca="1" si="66"/>
        <v>0.08</v>
      </c>
      <c r="CQ151" s="32">
        <f t="shared" ca="1" si="91"/>
        <v>5.48</v>
      </c>
      <c r="CR151" s="32">
        <f t="shared" ca="1" si="91"/>
        <v>0</v>
      </c>
      <c r="CS151" s="32">
        <f t="shared" ca="1" si="91"/>
        <v>1.57</v>
      </c>
      <c r="CT151" s="32">
        <f t="shared" ca="1" si="71"/>
        <v>5.5</v>
      </c>
      <c r="CU151" s="32">
        <f t="shared" ca="1" si="71"/>
        <v>7.42</v>
      </c>
      <c r="CV151" s="32">
        <f t="shared" ca="1" si="71"/>
        <v>13.26</v>
      </c>
      <c r="CW151" s="31">
        <f t="shared" ca="1" si="82"/>
        <v>-1113.9100000000001</v>
      </c>
      <c r="CX151" s="31">
        <f t="shared" ca="1" si="82"/>
        <v>-919.31999999999994</v>
      </c>
      <c r="CY151" s="31">
        <f t="shared" ca="1" si="82"/>
        <v>0</v>
      </c>
      <c r="CZ151" s="31">
        <f t="shared" ca="1" si="82"/>
        <v>0</v>
      </c>
      <c r="DA151" s="31">
        <f t="shared" ca="1" si="82"/>
        <v>0</v>
      </c>
      <c r="DB151" s="31">
        <f t="shared" ca="1" si="82"/>
        <v>-3.53</v>
      </c>
      <c r="DC151" s="31">
        <f t="shared" ca="1" si="81"/>
        <v>-274.18</v>
      </c>
      <c r="DD151" s="31">
        <f t="shared" ca="1" si="81"/>
        <v>0</v>
      </c>
      <c r="DE151" s="31">
        <f t="shared" ca="1" si="81"/>
        <v>-78.259999999999991</v>
      </c>
      <c r="DF151" s="31">
        <f t="shared" ca="1" si="73"/>
        <v>-315.91999999999996</v>
      </c>
      <c r="DG151" s="31">
        <f t="shared" ca="1" si="73"/>
        <v>-426.06</v>
      </c>
      <c r="DH151" s="31">
        <f t="shared" ca="1" si="73"/>
        <v>-761.75</v>
      </c>
      <c r="DI151" s="32">
        <f t="shared" ca="1" si="77"/>
        <v>-55.7</v>
      </c>
      <c r="DJ151" s="32">
        <f t="shared" ca="1" si="77"/>
        <v>-45.97</v>
      </c>
      <c r="DK151" s="32">
        <f t="shared" ca="1" si="77"/>
        <v>0</v>
      </c>
      <c r="DL151" s="32">
        <f t="shared" ca="1" si="74"/>
        <v>0</v>
      </c>
      <c r="DM151" s="32">
        <f t="shared" ca="1" si="74"/>
        <v>0</v>
      </c>
      <c r="DN151" s="32">
        <f t="shared" ca="1" si="74"/>
        <v>-0.18</v>
      </c>
      <c r="DO151" s="32">
        <f t="shared" ca="1" si="74"/>
        <v>-13.71</v>
      </c>
      <c r="DP151" s="32">
        <f t="shared" ca="1" si="74"/>
        <v>0</v>
      </c>
      <c r="DQ151" s="32">
        <f t="shared" ca="1" si="74"/>
        <v>-3.91</v>
      </c>
      <c r="DR151" s="32">
        <f t="shared" ca="1" si="83"/>
        <v>-15.8</v>
      </c>
      <c r="DS151" s="32">
        <f t="shared" ca="1" si="83"/>
        <v>-21.3</v>
      </c>
      <c r="DT151" s="32">
        <f t="shared" ca="1" si="83"/>
        <v>-38.090000000000003</v>
      </c>
      <c r="DU151" s="31">
        <f t="shared" ca="1" si="78"/>
        <v>-207.65</v>
      </c>
      <c r="DV151" s="31">
        <f t="shared" ca="1" si="78"/>
        <v>-169.23</v>
      </c>
      <c r="DW151" s="31">
        <f t="shared" ca="1" si="78"/>
        <v>0</v>
      </c>
      <c r="DX151" s="31">
        <f t="shared" ca="1" si="75"/>
        <v>0</v>
      </c>
      <c r="DY151" s="31">
        <f t="shared" ca="1" si="75"/>
        <v>0</v>
      </c>
      <c r="DZ151" s="31">
        <f t="shared" ca="1" si="75"/>
        <v>-0.62</v>
      </c>
      <c r="EA151" s="31">
        <f t="shared" ca="1" si="75"/>
        <v>-47.37</v>
      </c>
      <c r="EB151" s="31">
        <f t="shared" ca="1" si="75"/>
        <v>0</v>
      </c>
      <c r="EC151" s="31">
        <f t="shared" ca="1" si="75"/>
        <v>-13.16</v>
      </c>
      <c r="ED151" s="31">
        <f t="shared" ca="1" si="84"/>
        <v>-52.39</v>
      </c>
      <c r="EE151" s="31">
        <f t="shared" ca="1" si="84"/>
        <v>-69.67</v>
      </c>
      <c r="EF151" s="31">
        <f t="shared" ca="1" si="84"/>
        <v>-122.83</v>
      </c>
      <c r="EG151" s="32">
        <f t="shared" ca="1" si="79"/>
        <v>-1377.2600000000002</v>
      </c>
      <c r="EH151" s="32">
        <f t="shared" ca="1" si="79"/>
        <v>-1134.52</v>
      </c>
      <c r="EI151" s="32">
        <f t="shared" ca="1" si="79"/>
        <v>0</v>
      </c>
      <c r="EJ151" s="32">
        <f t="shared" ca="1" si="76"/>
        <v>0</v>
      </c>
      <c r="EK151" s="32">
        <f t="shared" ca="1" si="76"/>
        <v>0</v>
      </c>
      <c r="EL151" s="32">
        <f t="shared" ca="1" si="76"/>
        <v>-4.33</v>
      </c>
      <c r="EM151" s="32">
        <f t="shared" ca="1" si="76"/>
        <v>-335.26</v>
      </c>
      <c r="EN151" s="32">
        <f t="shared" ca="1" si="76"/>
        <v>0</v>
      </c>
      <c r="EO151" s="32">
        <f t="shared" ca="1" si="76"/>
        <v>-95.329999999999984</v>
      </c>
      <c r="EP151" s="32">
        <f t="shared" ca="1" si="85"/>
        <v>-384.10999999999996</v>
      </c>
      <c r="EQ151" s="32">
        <f t="shared" ca="1" si="85"/>
        <v>-517.03</v>
      </c>
      <c r="ER151" s="32">
        <f t="shared" ca="1" si="85"/>
        <v>-922.67000000000007</v>
      </c>
    </row>
    <row r="152" spans="1:148" x14ac:dyDescent="0.25">
      <c r="A152" t="s">
        <v>551</v>
      </c>
      <c r="B152" s="1" t="s">
        <v>433</v>
      </c>
      <c r="C152" t="str">
        <f t="shared" ca="1" si="86"/>
        <v>120SIMP</v>
      </c>
      <c r="D152" t="str">
        <f t="shared" ca="1" si="87"/>
        <v>Alberta-Montana Intertie - Import</v>
      </c>
      <c r="K152" s="51">
        <v>4.9484000000000004</v>
      </c>
      <c r="N152" s="51">
        <v>37.910812</v>
      </c>
      <c r="Q152" s="32"/>
      <c r="R152" s="32"/>
      <c r="S152" s="32"/>
      <c r="T152" s="32"/>
      <c r="U152" s="32"/>
      <c r="V152" s="32"/>
      <c r="W152" s="32">
        <v>223.12</v>
      </c>
      <c r="X152" s="32"/>
      <c r="Y152" s="32"/>
      <c r="Z152" s="32">
        <v>1762.62</v>
      </c>
      <c r="AA152" s="32"/>
      <c r="AB152" s="32"/>
      <c r="AI152" s="2">
        <v>3.18</v>
      </c>
      <c r="AL152" s="2">
        <v>3.18</v>
      </c>
      <c r="AO152" s="33"/>
      <c r="AP152" s="33"/>
      <c r="AQ152" s="33"/>
      <c r="AR152" s="33"/>
      <c r="AS152" s="33"/>
      <c r="AT152" s="33"/>
      <c r="AU152" s="33">
        <v>7.1</v>
      </c>
      <c r="AV152" s="33"/>
      <c r="AW152" s="33"/>
      <c r="AX152" s="33">
        <v>56.05</v>
      </c>
      <c r="AY152" s="33"/>
      <c r="AZ152" s="33"/>
      <c r="BA152" s="31">
        <f t="shared" si="65"/>
        <v>0</v>
      </c>
      <c r="BB152" s="31">
        <f t="shared" si="65"/>
        <v>0</v>
      </c>
      <c r="BC152" s="31">
        <f t="shared" si="65"/>
        <v>0</v>
      </c>
      <c r="BD152" s="31">
        <f t="shared" si="65"/>
        <v>0</v>
      </c>
      <c r="BE152" s="31">
        <f t="shared" si="65"/>
        <v>0</v>
      </c>
      <c r="BF152" s="31">
        <f t="shared" si="65"/>
        <v>0</v>
      </c>
      <c r="BG152" s="31">
        <f t="shared" si="90"/>
        <v>0.33</v>
      </c>
      <c r="BH152" s="31">
        <f t="shared" si="90"/>
        <v>0</v>
      </c>
      <c r="BI152" s="31">
        <f t="shared" si="90"/>
        <v>0</v>
      </c>
      <c r="BJ152" s="31">
        <f t="shared" si="69"/>
        <v>11.81</v>
      </c>
      <c r="BK152" s="31">
        <f t="shared" si="69"/>
        <v>0</v>
      </c>
      <c r="BL152" s="31">
        <f t="shared" si="69"/>
        <v>0</v>
      </c>
      <c r="BM152" s="6">
        <f t="shared" ca="1" si="93"/>
        <v>8.3000000000000001E-3</v>
      </c>
      <c r="BN152" s="6">
        <f t="shared" ca="1" si="93"/>
        <v>8.3000000000000001E-3</v>
      </c>
      <c r="BO152" s="6">
        <f t="shared" ca="1" si="93"/>
        <v>8.3000000000000001E-3</v>
      </c>
      <c r="BP152" s="6">
        <f t="shared" ca="1" si="93"/>
        <v>8.3000000000000001E-3</v>
      </c>
      <c r="BQ152" s="6">
        <f t="shared" ca="1" si="93"/>
        <v>8.3000000000000001E-3</v>
      </c>
      <c r="BR152" s="6">
        <f t="shared" ca="1" si="93"/>
        <v>8.3000000000000001E-3</v>
      </c>
      <c r="BS152" s="6">
        <f t="shared" ca="1" si="93"/>
        <v>8.3000000000000001E-3</v>
      </c>
      <c r="BT152" s="6">
        <f t="shared" ca="1" si="93"/>
        <v>8.3000000000000001E-3</v>
      </c>
      <c r="BU152" s="6">
        <f t="shared" ca="1" si="93"/>
        <v>8.3000000000000001E-3</v>
      </c>
      <c r="BV152" s="6">
        <f t="shared" ca="1" si="93"/>
        <v>8.3000000000000001E-3</v>
      </c>
      <c r="BW152" s="6">
        <f t="shared" ca="1" si="93"/>
        <v>8.3000000000000001E-3</v>
      </c>
      <c r="BX152" s="6">
        <f t="shared" ca="1" si="93"/>
        <v>8.3000000000000001E-3</v>
      </c>
      <c r="BY152" s="31">
        <f t="shared" ca="1" si="89"/>
        <v>0</v>
      </c>
      <c r="BZ152" s="31">
        <f t="shared" ca="1" si="89"/>
        <v>0</v>
      </c>
      <c r="CA152" s="31">
        <f t="shared" ca="1" si="89"/>
        <v>0</v>
      </c>
      <c r="CB152" s="31">
        <f t="shared" ca="1" si="89"/>
        <v>0</v>
      </c>
      <c r="CC152" s="31">
        <f t="shared" ca="1" si="89"/>
        <v>0</v>
      </c>
      <c r="CD152" s="31">
        <f t="shared" ca="1" si="89"/>
        <v>0</v>
      </c>
      <c r="CE152" s="31">
        <f t="shared" ca="1" si="88"/>
        <v>1.85</v>
      </c>
      <c r="CF152" s="31">
        <f t="shared" ca="1" si="88"/>
        <v>0</v>
      </c>
      <c r="CG152" s="31">
        <f t="shared" ca="1" si="88"/>
        <v>0</v>
      </c>
      <c r="CH152" s="31">
        <f t="shared" ca="1" si="88"/>
        <v>14.63</v>
      </c>
      <c r="CI152" s="31">
        <f t="shared" ca="1" si="88"/>
        <v>0</v>
      </c>
      <c r="CJ152" s="31">
        <f t="shared" ca="1" si="88"/>
        <v>0</v>
      </c>
      <c r="CK152" s="32">
        <f t="shared" ca="1" si="66"/>
        <v>0</v>
      </c>
      <c r="CL152" s="32">
        <f t="shared" ca="1" si="66"/>
        <v>0</v>
      </c>
      <c r="CM152" s="32">
        <f t="shared" ca="1" si="66"/>
        <v>0</v>
      </c>
      <c r="CN152" s="32">
        <f t="shared" ca="1" si="66"/>
        <v>0</v>
      </c>
      <c r="CO152" s="32">
        <f t="shared" ca="1" si="66"/>
        <v>0</v>
      </c>
      <c r="CP152" s="32">
        <f t="shared" ca="1" si="66"/>
        <v>0</v>
      </c>
      <c r="CQ152" s="32">
        <f t="shared" ca="1" si="91"/>
        <v>0.16</v>
      </c>
      <c r="CR152" s="32">
        <f t="shared" ca="1" si="91"/>
        <v>0</v>
      </c>
      <c r="CS152" s="32">
        <f t="shared" ca="1" si="91"/>
        <v>0</v>
      </c>
      <c r="CT152" s="32">
        <f t="shared" ca="1" si="71"/>
        <v>1.23</v>
      </c>
      <c r="CU152" s="32">
        <f t="shared" ca="1" si="71"/>
        <v>0</v>
      </c>
      <c r="CV152" s="32">
        <f t="shared" ca="1" si="71"/>
        <v>0</v>
      </c>
      <c r="CW152" s="31">
        <f t="shared" ca="1" si="82"/>
        <v>0</v>
      </c>
      <c r="CX152" s="31">
        <f t="shared" ca="1" si="82"/>
        <v>0</v>
      </c>
      <c r="CY152" s="31">
        <f t="shared" ca="1" si="82"/>
        <v>0</v>
      </c>
      <c r="CZ152" s="31">
        <f t="shared" ca="1" si="82"/>
        <v>0</v>
      </c>
      <c r="DA152" s="31">
        <f t="shared" ca="1" si="82"/>
        <v>0</v>
      </c>
      <c r="DB152" s="31">
        <f t="shared" ca="1" si="82"/>
        <v>0</v>
      </c>
      <c r="DC152" s="31">
        <f t="shared" ca="1" si="81"/>
        <v>-5.42</v>
      </c>
      <c r="DD152" s="31">
        <f t="shared" ca="1" si="81"/>
        <v>0</v>
      </c>
      <c r="DE152" s="31">
        <f t="shared" ca="1" si="81"/>
        <v>0</v>
      </c>
      <c r="DF152" s="31">
        <f t="shared" ca="1" si="73"/>
        <v>-52</v>
      </c>
      <c r="DG152" s="31">
        <f t="shared" ca="1" si="73"/>
        <v>0</v>
      </c>
      <c r="DH152" s="31">
        <f t="shared" ca="1" si="73"/>
        <v>0</v>
      </c>
      <c r="DI152" s="32">
        <f t="shared" ca="1" si="77"/>
        <v>0</v>
      </c>
      <c r="DJ152" s="32">
        <f t="shared" ca="1" si="77"/>
        <v>0</v>
      </c>
      <c r="DK152" s="32">
        <f t="shared" ca="1" si="77"/>
        <v>0</v>
      </c>
      <c r="DL152" s="32">
        <f t="shared" ca="1" si="74"/>
        <v>0</v>
      </c>
      <c r="DM152" s="32">
        <f t="shared" ca="1" si="74"/>
        <v>0</v>
      </c>
      <c r="DN152" s="32">
        <f t="shared" ca="1" si="74"/>
        <v>0</v>
      </c>
      <c r="DO152" s="32">
        <f t="shared" ca="1" si="74"/>
        <v>-0.27</v>
      </c>
      <c r="DP152" s="32">
        <f t="shared" ca="1" si="74"/>
        <v>0</v>
      </c>
      <c r="DQ152" s="32">
        <f t="shared" ca="1" si="74"/>
        <v>0</v>
      </c>
      <c r="DR152" s="32">
        <f t="shared" ca="1" si="83"/>
        <v>-2.6</v>
      </c>
      <c r="DS152" s="32">
        <f t="shared" ca="1" si="83"/>
        <v>0</v>
      </c>
      <c r="DT152" s="32">
        <f t="shared" ca="1" si="83"/>
        <v>0</v>
      </c>
      <c r="DU152" s="31">
        <f t="shared" ca="1" si="78"/>
        <v>0</v>
      </c>
      <c r="DV152" s="31">
        <f t="shared" ca="1" si="78"/>
        <v>0</v>
      </c>
      <c r="DW152" s="31">
        <f t="shared" ca="1" si="78"/>
        <v>0</v>
      </c>
      <c r="DX152" s="31">
        <f t="shared" ca="1" si="75"/>
        <v>0</v>
      </c>
      <c r="DY152" s="31">
        <f t="shared" ca="1" si="75"/>
        <v>0</v>
      </c>
      <c r="DZ152" s="31">
        <f t="shared" ca="1" si="75"/>
        <v>0</v>
      </c>
      <c r="EA152" s="31">
        <f t="shared" ca="1" si="75"/>
        <v>-0.94</v>
      </c>
      <c r="EB152" s="31">
        <f t="shared" ca="1" si="75"/>
        <v>0</v>
      </c>
      <c r="EC152" s="31">
        <f t="shared" ca="1" si="75"/>
        <v>0</v>
      </c>
      <c r="ED152" s="31">
        <f t="shared" ca="1" si="84"/>
        <v>-8.6199999999999992</v>
      </c>
      <c r="EE152" s="31">
        <f t="shared" ca="1" si="84"/>
        <v>0</v>
      </c>
      <c r="EF152" s="31">
        <f t="shared" ca="1" si="84"/>
        <v>0</v>
      </c>
      <c r="EG152" s="32">
        <f t="shared" ca="1" si="79"/>
        <v>0</v>
      </c>
      <c r="EH152" s="32">
        <f t="shared" ca="1" si="79"/>
        <v>0</v>
      </c>
      <c r="EI152" s="32">
        <f t="shared" ca="1" si="79"/>
        <v>0</v>
      </c>
      <c r="EJ152" s="32">
        <f t="shared" ca="1" si="76"/>
        <v>0</v>
      </c>
      <c r="EK152" s="32">
        <f t="shared" ca="1" si="76"/>
        <v>0</v>
      </c>
      <c r="EL152" s="32">
        <f t="shared" ca="1" si="76"/>
        <v>0</v>
      </c>
      <c r="EM152" s="32">
        <f t="shared" ca="1" si="76"/>
        <v>-6.629999999999999</v>
      </c>
      <c r="EN152" s="32">
        <f t="shared" ca="1" si="76"/>
        <v>0</v>
      </c>
      <c r="EO152" s="32">
        <f t="shared" ca="1" si="76"/>
        <v>0</v>
      </c>
      <c r="EP152" s="32">
        <f t="shared" ca="1" si="85"/>
        <v>-63.22</v>
      </c>
      <c r="EQ152" s="32">
        <f t="shared" ca="1" si="85"/>
        <v>0</v>
      </c>
      <c r="ER152" s="32">
        <f t="shared" ca="1" si="85"/>
        <v>0</v>
      </c>
    </row>
    <row r="153" spans="1:148" x14ac:dyDescent="0.25">
      <c r="A153" t="s">
        <v>501</v>
      </c>
      <c r="B153" s="1" t="s">
        <v>53</v>
      </c>
      <c r="C153" t="str">
        <f t="shared" ca="1" si="86"/>
        <v>VVW1</v>
      </c>
      <c r="D153" t="str">
        <f t="shared" ca="1" si="87"/>
        <v>Valleyview #1</v>
      </c>
      <c r="E153" s="51">
        <v>50.26</v>
      </c>
      <c r="F153" s="51">
        <v>323.70800000000003</v>
      </c>
      <c r="G153" s="51">
        <v>82.963999999999999</v>
      </c>
      <c r="H153" s="51">
        <v>1387.0640000000001</v>
      </c>
      <c r="I153" s="51">
        <v>590.18399999999997</v>
      </c>
      <c r="J153" s="51">
        <v>71.945999999999998</v>
      </c>
      <c r="K153" s="51">
        <v>2189.348</v>
      </c>
      <c r="L153" s="51">
        <v>240.04400000000001</v>
      </c>
      <c r="M153" s="51">
        <v>38.808</v>
      </c>
      <c r="N153" s="51">
        <v>507.71</v>
      </c>
      <c r="O153" s="51">
        <v>92.12</v>
      </c>
      <c r="P153" s="51">
        <v>8.68</v>
      </c>
      <c r="Q153" s="32">
        <v>37100.699999999997</v>
      </c>
      <c r="R153" s="32">
        <v>184394.9</v>
      </c>
      <c r="S153" s="32">
        <v>2738.23</v>
      </c>
      <c r="T153" s="32">
        <v>37881.019999999997</v>
      </c>
      <c r="U153" s="32">
        <v>25364.19</v>
      </c>
      <c r="V153" s="32">
        <v>6497.69</v>
      </c>
      <c r="W153" s="32">
        <v>1421275.64</v>
      </c>
      <c r="X153" s="32">
        <v>211056.98</v>
      </c>
      <c r="Y153" s="32">
        <v>875.27</v>
      </c>
      <c r="Z153" s="32">
        <v>11032.41</v>
      </c>
      <c r="AA153" s="32">
        <v>7365.9</v>
      </c>
      <c r="AB153" s="32">
        <v>337.5</v>
      </c>
      <c r="AC153" s="2">
        <v>-2.31</v>
      </c>
      <c r="AD153" s="2">
        <v>-2.31</v>
      </c>
      <c r="AE153" s="2">
        <v>-2.31</v>
      </c>
      <c r="AF153" s="2">
        <v>-2.31</v>
      </c>
      <c r="AG153" s="2">
        <v>-2.31</v>
      </c>
      <c r="AH153" s="2">
        <v>-2.31</v>
      </c>
      <c r="AI153" s="2">
        <v>-2.31</v>
      </c>
      <c r="AJ153" s="2">
        <v>-2.31</v>
      </c>
      <c r="AK153" s="2">
        <v>-2.31</v>
      </c>
      <c r="AL153" s="2">
        <v>-2.31</v>
      </c>
      <c r="AM153" s="2">
        <v>-2.31</v>
      </c>
      <c r="AN153" s="2">
        <v>-2.31</v>
      </c>
      <c r="AO153" s="33">
        <v>-857.03</v>
      </c>
      <c r="AP153" s="33">
        <v>-4259.5200000000004</v>
      </c>
      <c r="AQ153" s="33">
        <v>-63.25</v>
      </c>
      <c r="AR153" s="33">
        <v>-875.05</v>
      </c>
      <c r="AS153" s="33">
        <v>-585.91</v>
      </c>
      <c r="AT153" s="33">
        <v>-150.1</v>
      </c>
      <c r="AU153" s="33">
        <v>-32831.47</v>
      </c>
      <c r="AV153" s="33">
        <v>-4875.42</v>
      </c>
      <c r="AW153" s="33">
        <v>-20.22</v>
      </c>
      <c r="AX153" s="33">
        <v>-254.85</v>
      </c>
      <c r="AY153" s="33">
        <v>-170.15</v>
      </c>
      <c r="AZ153" s="33">
        <v>-7.8</v>
      </c>
      <c r="BA153" s="31">
        <f t="shared" si="65"/>
        <v>-40.81</v>
      </c>
      <c r="BB153" s="31">
        <f t="shared" si="65"/>
        <v>-202.83</v>
      </c>
      <c r="BC153" s="31">
        <f t="shared" si="65"/>
        <v>-3.01</v>
      </c>
      <c r="BD153" s="31">
        <f t="shared" si="65"/>
        <v>-56.82</v>
      </c>
      <c r="BE153" s="31">
        <f t="shared" si="65"/>
        <v>-38.049999999999997</v>
      </c>
      <c r="BF153" s="31">
        <f t="shared" si="65"/>
        <v>-9.75</v>
      </c>
      <c r="BG153" s="31">
        <f t="shared" si="90"/>
        <v>2131.91</v>
      </c>
      <c r="BH153" s="31">
        <f t="shared" si="90"/>
        <v>316.58999999999997</v>
      </c>
      <c r="BI153" s="31">
        <f t="shared" si="90"/>
        <v>1.31</v>
      </c>
      <c r="BJ153" s="31">
        <f t="shared" si="69"/>
        <v>73.92</v>
      </c>
      <c r="BK153" s="31">
        <f t="shared" si="69"/>
        <v>49.35</v>
      </c>
      <c r="BL153" s="31">
        <f t="shared" si="69"/>
        <v>2.2599999999999998</v>
      </c>
      <c r="BM153" s="6">
        <f t="shared" ca="1" si="93"/>
        <v>-8.0000000000000004E-4</v>
      </c>
      <c r="BN153" s="6">
        <f t="shared" ca="1" si="93"/>
        <v>-8.0000000000000004E-4</v>
      </c>
      <c r="BO153" s="6">
        <f t="shared" ca="1" si="93"/>
        <v>-8.0000000000000004E-4</v>
      </c>
      <c r="BP153" s="6">
        <f t="shared" ca="1" si="93"/>
        <v>-8.0000000000000004E-4</v>
      </c>
      <c r="BQ153" s="6">
        <f t="shared" ca="1" si="93"/>
        <v>-8.0000000000000004E-4</v>
      </c>
      <c r="BR153" s="6">
        <f t="shared" ca="1" si="93"/>
        <v>-8.0000000000000004E-4</v>
      </c>
      <c r="BS153" s="6">
        <f t="shared" ca="1" si="93"/>
        <v>-8.0000000000000004E-4</v>
      </c>
      <c r="BT153" s="6">
        <f t="shared" ca="1" si="93"/>
        <v>-8.0000000000000004E-4</v>
      </c>
      <c r="BU153" s="6">
        <f t="shared" ca="1" si="93"/>
        <v>-8.0000000000000004E-4</v>
      </c>
      <c r="BV153" s="6">
        <f t="shared" ca="1" si="93"/>
        <v>-8.0000000000000004E-4</v>
      </c>
      <c r="BW153" s="6">
        <f t="shared" ca="1" si="93"/>
        <v>-8.0000000000000004E-4</v>
      </c>
      <c r="BX153" s="6">
        <f t="shared" ca="1" si="93"/>
        <v>-8.0000000000000004E-4</v>
      </c>
      <c r="BY153" s="31">
        <f t="shared" ca="1" si="89"/>
        <v>-29.68</v>
      </c>
      <c r="BZ153" s="31">
        <f t="shared" ca="1" si="89"/>
        <v>-147.52000000000001</v>
      </c>
      <c r="CA153" s="31">
        <f t="shared" ca="1" si="89"/>
        <v>-2.19</v>
      </c>
      <c r="CB153" s="31">
        <f t="shared" ca="1" si="89"/>
        <v>-30.3</v>
      </c>
      <c r="CC153" s="31">
        <f t="shared" ca="1" si="89"/>
        <v>-20.29</v>
      </c>
      <c r="CD153" s="31">
        <f t="shared" ca="1" si="89"/>
        <v>-5.2</v>
      </c>
      <c r="CE153" s="31">
        <f t="shared" ca="1" si="88"/>
        <v>-1137.02</v>
      </c>
      <c r="CF153" s="31">
        <f t="shared" ca="1" si="88"/>
        <v>-168.85</v>
      </c>
      <c r="CG153" s="31">
        <f t="shared" ca="1" si="88"/>
        <v>-0.7</v>
      </c>
      <c r="CH153" s="31">
        <f t="shared" ca="1" si="88"/>
        <v>-8.83</v>
      </c>
      <c r="CI153" s="31">
        <f t="shared" ca="1" si="88"/>
        <v>-5.89</v>
      </c>
      <c r="CJ153" s="31">
        <f t="shared" ca="1" si="88"/>
        <v>-0.27</v>
      </c>
      <c r="CK153" s="32">
        <f t="shared" ca="1" si="66"/>
        <v>25.97</v>
      </c>
      <c r="CL153" s="32">
        <f t="shared" ca="1" si="66"/>
        <v>129.08000000000001</v>
      </c>
      <c r="CM153" s="32">
        <f t="shared" ca="1" si="66"/>
        <v>1.92</v>
      </c>
      <c r="CN153" s="32">
        <f t="shared" ca="1" si="66"/>
        <v>26.52</v>
      </c>
      <c r="CO153" s="32">
        <f t="shared" ca="1" si="66"/>
        <v>17.75</v>
      </c>
      <c r="CP153" s="32">
        <f t="shared" ca="1" si="66"/>
        <v>4.55</v>
      </c>
      <c r="CQ153" s="32">
        <f t="shared" ca="1" si="91"/>
        <v>994.89</v>
      </c>
      <c r="CR153" s="32">
        <f t="shared" ca="1" si="91"/>
        <v>147.74</v>
      </c>
      <c r="CS153" s="32">
        <f t="shared" ca="1" si="91"/>
        <v>0.61</v>
      </c>
      <c r="CT153" s="32">
        <f t="shared" ca="1" si="71"/>
        <v>7.72</v>
      </c>
      <c r="CU153" s="32">
        <f t="shared" ca="1" si="71"/>
        <v>5.16</v>
      </c>
      <c r="CV153" s="32">
        <f t="shared" ca="1" si="71"/>
        <v>0.24</v>
      </c>
      <c r="CW153" s="31">
        <f t="shared" ca="1" si="82"/>
        <v>894.12999999999988</v>
      </c>
      <c r="CX153" s="31">
        <f t="shared" ca="1" si="82"/>
        <v>4443.9100000000008</v>
      </c>
      <c r="CY153" s="31">
        <f t="shared" ca="1" si="82"/>
        <v>65.989999999999995</v>
      </c>
      <c r="CZ153" s="31">
        <f t="shared" ca="1" si="82"/>
        <v>928.09</v>
      </c>
      <c r="DA153" s="31">
        <f t="shared" ca="1" si="82"/>
        <v>621.41999999999996</v>
      </c>
      <c r="DB153" s="31">
        <f t="shared" ca="1" si="82"/>
        <v>159.19999999999999</v>
      </c>
      <c r="DC153" s="31">
        <f t="shared" ca="1" si="81"/>
        <v>30557.43</v>
      </c>
      <c r="DD153" s="31">
        <f t="shared" ca="1" si="81"/>
        <v>4537.72</v>
      </c>
      <c r="DE153" s="31">
        <f t="shared" ca="1" si="81"/>
        <v>18.82</v>
      </c>
      <c r="DF153" s="31">
        <f t="shared" ca="1" si="73"/>
        <v>179.82</v>
      </c>
      <c r="DG153" s="31">
        <f t="shared" ca="1" si="73"/>
        <v>120.07000000000002</v>
      </c>
      <c r="DH153" s="31">
        <f t="shared" ca="1" si="73"/>
        <v>5.51</v>
      </c>
      <c r="DI153" s="32">
        <f t="shared" ca="1" si="77"/>
        <v>44.71</v>
      </c>
      <c r="DJ153" s="32">
        <f t="shared" ca="1" si="77"/>
        <v>222.2</v>
      </c>
      <c r="DK153" s="32">
        <f t="shared" ca="1" si="77"/>
        <v>3.3</v>
      </c>
      <c r="DL153" s="32">
        <f t="shared" ca="1" si="74"/>
        <v>46.4</v>
      </c>
      <c r="DM153" s="32">
        <f t="shared" ca="1" si="74"/>
        <v>31.07</v>
      </c>
      <c r="DN153" s="32">
        <f t="shared" ca="1" si="74"/>
        <v>7.96</v>
      </c>
      <c r="DO153" s="32">
        <f t="shared" ca="1" si="74"/>
        <v>1527.87</v>
      </c>
      <c r="DP153" s="32">
        <f t="shared" ca="1" si="74"/>
        <v>226.89</v>
      </c>
      <c r="DQ153" s="32">
        <f t="shared" ca="1" si="74"/>
        <v>0.94</v>
      </c>
      <c r="DR153" s="32">
        <f t="shared" ca="1" si="83"/>
        <v>8.99</v>
      </c>
      <c r="DS153" s="32">
        <f t="shared" ca="1" si="83"/>
        <v>6</v>
      </c>
      <c r="DT153" s="32">
        <f t="shared" ca="1" si="83"/>
        <v>0.28000000000000003</v>
      </c>
      <c r="DU153" s="31">
        <f t="shared" ca="1" si="78"/>
        <v>166.68</v>
      </c>
      <c r="DV153" s="31">
        <f t="shared" ca="1" si="78"/>
        <v>818.03</v>
      </c>
      <c r="DW153" s="31">
        <f t="shared" ca="1" si="78"/>
        <v>12.01</v>
      </c>
      <c r="DX153" s="31">
        <f t="shared" ca="1" si="75"/>
        <v>166.72</v>
      </c>
      <c r="DY153" s="31">
        <f t="shared" ca="1" si="75"/>
        <v>110.22</v>
      </c>
      <c r="DZ153" s="31">
        <f t="shared" ca="1" si="75"/>
        <v>27.87</v>
      </c>
      <c r="EA153" s="31">
        <f t="shared" ca="1" si="75"/>
        <v>5279.64</v>
      </c>
      <c r="EB153" s="31">
        <f t="shared" ca="1" si="75"/>
        <v>773.42</v>
      </c>
      <c r="EC153" s="31">
        <f t="shared" ca="1" si="75"/>
        <v>3.16</v>
      </c>
      <c r="ED153" s="31">
        <f t="shared" ca="1" si="84"/>
        <v>29.82</v>
      </c>
      <c r="EE153" s="31">
        <f t="shared" ca="1" si="84"/>
        <v>19.63</v>
      </c>
      <c r="EF153" s="31">
        <f t="shared" ca="1" si="84"/>
        <v>0.89</v>
      </c>
      <c r="EG153" s="32">
        <f t="shared" ca="1" si="79"/>
        <v>1105.52</v>
      </c>
      <c r="EH153" s="32">
        <f t="shared" ca="1" si="79"/>
        <v>5484.14</v>
      </c>
      <c r="EI153" s="32">
        <f t="shared" ca="1" si="79"/>
        <v>81.3</v>
      </c>
      <c r="EJ153" s="32">
        <f t="shared" ca="1" si="76"/>
        <v>1141.21</v>
      </c>
      <c r="EK153" s="32">
        <f t="shared" ca="1" si="76"/>
        <v>762.71</v>
      </c>
      <c r="EL153" s="32">
        <f t="shared" ca="1" si="76"/>
        <v>195.03</v>
      </c>
      <c r="EM153" s="32">
        <f t="shared" ca="1" si="76"/>
        <v>37364.94</v>
      </c>
      <c r="EN153" s="32">
        <f t="shared" ca="1" si="76"/>
        <v>5538.0300000000007</v>
      </c>
      <c r="EO153" s="32">
        <f t="shared" ca="1" si="76"/>
        <v>22.92</v>
      </c>
      <c r="EP153" s="32">
        <f t="shared" ca="1" si="85"/>
        <v>218.63</v>
      </c>
      <c r="EQ153" s="32">
        <f t="shared" ca="1" si="85"/>
        <v>145.70000000000002</v>
      </c>
      <c r="ER153" s="32">
        <f t="shared" ca="1" si="85"/>
        <v>6.68</v>
      </c>
    </row>
    <row r="154" spans="1:148" x14ac:dyDescent="0.25">
      <c r="A154" t="s">
        <v>501</v>
      </c>
      <c r="B154" s="1" t="s">
        <v>54</v>
      </c>
      <c r="C154" t="str">
        <f t="shared" ca="1" si="86"/>
        <v>VVW2</v>
      </c>
      <c r="D154" t="str">
        <f t="shared" ca="1" si="87"/>
        <v>Valleyview #2</v>
      </c>
      <c r="E154" s="51">
        <v>52.625999999999998</v>
      </c>
      <c r="F154" s="51">
        <v>202.86</v>
      </c>
      <c r="G154" s="51">
        <v>105.504</v>
      </c>
      <c r="H154" s="51">
        <v>786.28200000000004</v>
      </c>
      <c r="I154" s="51">
        <v>518.11199999999997</v>
      </c>
      <c r="J154" s="51">
        <v>8.4</v>
      </c>
      <c r="K154" s="51">
        <v>596.96</v>
      </c>
      <c r="L154" s="51">
        <v>100.38</v>
      </c>
      <c r="M154" s="51">
        <v>1.47</v>
      </c>
      <c r="N154" s="51">
        <v>71.105999999999995</v>
      </c>
      <c r="O154" s="51">
        <v>378.22399999999999</v>
      </c>
      <c r="P154" s="51">
        <v>8.4</v>
      </c>
      <c r="Q154" s="32">
        <v>23132.75</v>
      </c>
      <c r="R154" s="32">
        <v>112535.13</v>
      </c>
      <c r="S154" s="32">
        <v>3905.88</v>
      </c>
      <c r="T154" s="32">
        <v>17057.240000000002</v>
      </c>
      <c r="U154" s="32">
        <v>25560.94</v>
      </c>
      <c r="V154" s="32">
        <v>352.06</v>
      </c>
      <c r="W154" s="32">
        <v>541843.05000000005</v>
      </c>
      <c r="X154" s="32">
        <v>75536.97</v>
      </c>
      <c r="Y154" s="32">
        <v>83.79</v>
      </c>
      <c r="Z154" s="32">
        <v>1725.99</v>
      </c>
      <c r="AA154" s="32">
        <v>68785.14</v>
      </c>
      <c r="AB154" s="32">
        <v>275.52</v>
      </c>
      <c r="AC154" s="2">
        <v>-2.31</v>
      </c>
      <c r="AD154" s="2">
        <v>-2.31</v>
      </c>
      <c r="AE154" s="2">
        <v>-2.31</v>
      </c>
      <c r="AF154" s="2">
        <v>-2.31</v>
      </c>
      <c r="AG154" s="2">
        <v>-2.31</v>
      </c>
      <c r="AH154" s="2">
        <v>-2.31</v>
      </c>
      <c r="AI154" s="2">
        <v>-2.31</v>
      </c>
      <c r="AJ154" s="2">
        <v>-2.31</v>
      </c>
      <c r="AK154" s="2">
        <v>-2.31</v>
      </c>
      <c r="AL154" s="2">
        <v>-2.31</v>
      </c>
      <c r="AM154" s="2">
        <v>-2.31</v>
      </c>
      <c r="AN154" s="2">
        <v>-2.31</v>
      </c>
      <c r="AO154" s="33">
        <v>-534.37</v>
      </c>
      <c r="AP154" s="33">
        <v>-2599.56</v>
      </c>
      <c r="AQ154" s="33">
        <v>-90.23</v>
      </c>
      <c r="AR154" s="33">
        <v>-394.02</v>
      </c>
      <c r="AS154" s="33">
        <v>-590.46</v>
      </c>
      <c r="AT154" s="33">
        <v>-8.1300000000000008</v>
      </c>
      <c r="AU154" s="33">
        <v>-12516.57</v>
      </c>
      <c r="AV154" s="33">
        <v>-1744.9</v>
      </c>
      <c r="AW154" s="33">
        <v>-1.94</v>
      </c>
      <c r="AX154" s="33">
        <v>-39.869999999999997</v>
      </c>
      <c r="AY154" s="33">
        <v>-1588.94</v>
      </c>
      <c r="AZ154" s="33">
        <v>-6.36</v>
      </c>
      <c r="BA154" s="31">
        <f t="shared" si="65"/>
        <v>-25.45</v>
      </c>
      <c r="BB154" s="31">
        <f t="shared" si="65"/>
        <v>-123.79</v>
      </c>
      <c r="BC154" s="31">
        <f t="shared" si="65"/>
        <v>-4.3</v>
      </c>
      <c r="BD154" s="31">
        <f t="shared" si="65"/>
        <v>-25.59</v>
      </c>
      <c r="BE154" s="31">
        <f t="shared" si="65"/>
        <v>-38.340000000000003</v>
      </c>
      <c r="BF154" s="31">
        <f t="shared" si="65"/>
        <v>-0.53</v>
      </c>
      <c r="BG154" s="31">
        <f t="shared" si="90"/>
        <v>812.76</v>
      </c>
      <c r="BH154" s="31">
        <f t="shared" si="90"/>
        <v>113.31</v>
      </c>
      <c r="BI154" s="31">
        <f t="shared" si="90"/>
        <v>0.13</v>
      </c>
      <c r="BJ154" s="31">
        <f t="shared" si="69"/>
        <v>11.56</v>
      </c>
      <c r="BK154" s="31">
        <f t="shared" si="69"/>
        <v>460.86</v>
      </c>
      <c r="BL154" s="31">
        <f t="shared" si="69"/>
        <v>1.85</v>
      </c>
      <c r="BM154" s="6">
        <f t="shared" ca="1" si="93"/>
        <v>7.1000000000000004E-3</v>
      </c>
      <c r="BN154" s="6">
        <f t="shared" ca="1" si="93"/>
        <v>7.1000000000000004E-3</v>
      </c>
      <c r="BO154" s="6">
        <f t="shared" ca="1" si="93"/>
        <v>7.1000000000000004E-3</v>
      </c>
      <c r="BP154" s="6">
        <f t="shared" ca="1" si="93"/>
        <v>7.1000000000000004E-3</v>
      </c>
      <c r="BQ154" s="6">
        <f t="shared" ca="1" si="93"/>
        <v>7.1000000000000004E-3</v>
      </c>
      <c r="BR154" s="6">
        <f t="shared" ca="1" si="93"/>
        <v>7.1000000000000004E-3</v>
      </c>
      <c r="BS154" s="6">
        <f t="shared" ca="1" si="93"/>
        <v>7.1000000000000004E-3</v>
      </c>
      <c r="BT154" s="6">
        <f t="shared" ca="1" si="93"/>
        <v>7.1000000000000004E-3</v>
      </c>
      <c r="BU154" s="6">
        <f t="shared" ca="1" si="93"/>
        <v>7.1000000000000004E-3</v>
      </c>
      <c r="BV154" s="6">
        <f t="shared" ca="1" si="93"/>
        <v>7.1000000000000004E-3</v>
      </c>
      <c r="BW154" s="6">
        <f t="shared" ca="1" si="93"/>
        <v>7.1000000000000004E-3</v>
      </c>
      <c r="BX154" s="6">
        <f t="shared" ca="1" si="93"/>
        <v>7.1000000000000004E-3</v>
      </c>
      <c r="BY154" s="31">
        <f t="shared" ca="1" si="89"/>
        <v>164.24</v>
      </c>
      <c r="BZ154" s="31">
        <f t="shared" ca="1" si="89"/>
        <v>799</v>
      </c>
      <c r="CA154" s="31">
        <f t="shared" ca="1" si="89"/>
        <v>27.73</v>
      </c>
      <c r="CB154" s="31">
        <f t="shared" ca="1" si="89"/>
        <v>121.11</v>
      </c>
      <c r="CC154" s="31">
        <f t="shared" ca="1" si="89"/>
        <v>181.48</v>
      </c>
      <c r="CD154" s="31">
        <f t="shared" ca="1" si="89"/>
        <v>2.5</v>
      </c>
      <c r="CE154" s="31">
        <f t="shared" ca="1" si="88"/>
        <v>3847.09</v>
      </c>
      <c r="CF154" s="31">
        <f t="shared" ca="1" si="88"/>
        <v>536.30999999999995</v>
      </c>
      <c r="CG154" s="31">
        <f t="shared" ca="1" si="88"/>
        <v>0.59</v>
      </c>
      <c r="CH154" s="31">
        <f t="shared" ca="1" si="88"/>
        <v>12.25</v>
      </c>
      <c r="CI154" s="31">
        <f t="shared" ca="1" si="88"/>
        <v>488.37</v>
      </c>
      <c r="CJ154" s="31">
        <f t="shared" ca="1" si="88"/>
        <v>1.96</v>
      </c>
      <c r="CK154" s="32">
        <f t="shared" ca="1" si="66"/>
        <v>16.190000000000001</v>
      </c>
      <c r="CL154" s="32">
        <f t="shared" ca="1" si="66"/>
        <v>78.77</v>
      </c>
      <c r="CM154" s="32">
        <f t="shared" ca="1" si="66"/>
        <v>2.73</v>
      </c>
      <c r="CN154" s="32">
        <f t="shared" ca="1" si="66"/>
        <v>11.94</v>
      </c>
      <c r="CO154" s="32">
        <f t="shared" ca="1" si="66"/>
        <v>17.89</v>
      </c>
      <c r="CP154" s="32">
        <f t="shared" ca="1" si="66"/>
        <v>0.25</v>
      </c>
      <c r="CQ154" s="32">
        <f t="shared" ca="1" si="91"/>
        <v>379.29</v>
      </c>
      <c r="CR154" s="32">
        <f t="shared" ca="1" si="91"/>
        <v>52.88</v>
      </c>
      <c r="CS154" s="32">
        <f t="shared" ca="1" si="91"/>
        <v>0.06</v>
      </c>
      <c r="CT154" s="32">
        <f t="shared" ca="1" si="71"/>
        <v>1.21</v>
      </c>
      <c r="CU154" s="32">
        <f t="shared" ca="1" si="71"/>
        <v>48.15</v>
      </c>
      <c r="CV154" s="32">
        <f t="shared" ca="1" si="71"/>
        <v>0.19</v>
      </c>
      <c r="CW154" s="31">
        <f t="shared" ca="1" si="82"/>
        <v>740.25</v>
      </c>
      <c r="CX154" s="31">
        <f t="shared" ca="1" si="82"/>
        <v>3601.12</v>
      </c>
      <c r="CY154" s="31">
        <f t="shared" ca="1" si="82"/>
        <v>124.99</v>
      </c>
      <c r="CZ154" s="31">
        <f t="shared" ca="1" si="82"/>
        <v>552.66</v>
      </c>
      <c r="DA154" s="31">
        <f t="shared" ca="1" si="82"/>
        <v>828.17000000000007</v>
      </c>
      <c r="DB154" s="31">
        <f t="shared" ca="1" si="82"/>
        <v>11.41</v>
      </c>
      <c r="DC154" s="31">
        <f t="shared" ca="1" si="81"/>
        <v>15930.19</v>
      </c>
      <c r="DD154" s="31">
        <f t="shared" ca="1" si="81"/>
        <v>2220.7800000000002</v>
      </c>
      <c r="DE154" s="31">
        <f t="shared" ca="1" si="81"/>
        <v>2.46</v>
      </c>
      <c r="DF154" s="31">
        <f t="shared" ca="1" si="73"/>
        <v>41.769999999999996</v>
      </c>
      <c r="DG154" s="31">
        <f t="shared" ca="1" si="73"/>
        <v>1664.6</v>
      </c>
      <c r="DH154" s="31">
        <f t="shared" ca="1" si="73"/>
        <v>6.66</v>
      </c>
      <c r="DI154" s="32">
        <f t="shared" ca="1" si="77"/>
        <v>37.01</v>
      </c>
      <c r="DJ154" s="32">
        <f t="shared" ca="1" si="77"/>
        <v>180.06</v>
      </c>
      <c r="DK154" s="32">
        <f t="shared" ca="1" si="77"/>
        <v>6.25</v>
      </c>
      <c r="DL154" s="32">
        <f t="shared" ca="1" si="74"/>
        <v>27.63</v>
      </c>
      <c r="DM154" s="32">
        <f t="shared" ca="1" si="74"/>
        <v>41.41</v>
      </c>
      <c r="DN154" s="32">
        <f t="shared" ca="1" si="74"/>
        <v>0.56999999999999995</v>
      </c>
      <c r="DO154" s="32">
        <f t="shared" ca="1" si="74"/>
        <v>796.51</v>
      </c>
      <c r="DP154" s="32">
        <f t="shared" ca="1" si="74"/>
        <v>111.04</v>
      </c>
      <c r="DQ154" s="32">
        <f t="shared" ca="1" si="74"/>
        <v>0.12</v>
      </c>
      <c r="DR154" s="32">
        <f t="shared" ca="1" si="83"/>
        <v>2.09</v>
      </c>
      <c r="DS154" s="32">
        <f t="shared" ca="1" si="83"/>
        <v>83.23</v>
      </c>
      <c r="DT154" s="32">
        <f t="shared" ca="1" si="83"/>
        <v>0.33</v>
      </c>
      <c r="DU154" s="31">
        <f t="shared" ca="1" si="78"/>
        <v>137.99</v>
      </c>
      <c r="DV154" s="31">
        <f t="shared" ca="1" si="78"/>
        <v>662.89</v>
      </c>
      <c r="DW154" s="31">
        <f t="shared" ca="1" si="78"/>
        <v>22.74</v>
      </c>
      <c r="DX154" s="31">
        <f t="shared" ca="1" si="75"/>
        <v>99.28</v>
      </c>
      <c r="DY154" s="31">
        <f t="shared" ca="1" si="75"/>
        <v>146.9</v>
      </c>
      <c r="DZ154" s="31">
        <f t="shared" ca="1" si="75"/>
        <v>2</v>
      </c>
      <c r="EA154" s="31">
        <f t="shared" ca="1" si="75"/>
        <v>2752.38</v>
      </c>
      <c r="EB154" s="31">
        <f t="shared" ca="1" si="75"/>
        <v>378.51</v>
      </c>
      <c r="EC154" s="31">
        <f t="shared" ca="1" si="75"/>
        <v>0.41</v>
      </c>
      <c r="ED154" s="31">
        <f t="shared" ca="1" si="84"/>
        <v>6.93</v>
      </c>
      <c r="EE154" s="31">
        <f t="shared" ca="1" si="84"/>
        <v>272.18</v>
      </c>
      <c r="EF154" s="31">
        <f t="shared" ca="1" si="84"/>
        <v>1.07</v>
      </c>
      <c r="EG154" s="32">
        <f t="shared" ca="1" si="79"/>
        <v>915.25</v>
      </c>
      <c r="EH154" s="32">
        <f t="shared" ca="1" si="79"/>
        <v>4444.07</v>
      </c>
      <c r="EI154" s="32">
        <f t="shared" ca="1" si="79"/>
        <v>153.98000000000002</v>
      </c>
      <c r="EJ154" s="32">
        <f t="shared" ca="1" si="76"/>
        <v>679.56999999999994</v>
      </c>
      <c r="EK154" s="32">
        <f t="shared" ca="1" si="76"/>
        <v>1016.48</v>
      </c>
      <c r="EL154" s="32">
        <f t="shared" ca="1" si="76"/>
        <v>13.98</v>
      </c>
      <c r="EM154" s="32">
        <f t="shared" ca="1" si="76"/>
        <v>19479.080000000002</v>
      </c>
      <c r="EN154" s="32">
        <f t="shared" ca="1" si="76"/>
        <v>2710.33</v>
      </c>
      <c r="EO154" s="32">
        <f t="shared" ca="1" si="76"/>
        <v>2.99</v>
      </c>
      <c r="EP154" s="32">
        <f t="shared" ca="1" si="85"/>
        <v>50.79</v>
      </c>
      <c r="EQ154" s="32">
        <f t="shared" ca="1" si="85"/>
        <v>2020.01</v>
      </c>
      <c r="ER154" s="32">
        <f t="shared" ca="1" si="85"/>
        <v>8.06</v>
      </c>
    </row>
    <row r="155" spans="1:148" x14ac:dyDescent="0.25">
      <c r="A155" t="s">
        <v>514</v>
      </c>
      <c r="B155" s="1" t="s">
        <v>87</v>
      </c>
      <c r="C155" t="str">
        <f t="shared" ca="1" si="86"/>
        <v>WEY1</v>
      </c>
      <c r="D155" t="str">
        <f t="shared" ca="1" si="87"/>
        <v>Weyerhaeuser</v>
      </c>
      <c r="E155" s="51">
        <v>479.39634899999999</v>
      </c>
      <c r="F155" s="51">
        <v>498.35209500000002</v>
      </c>
      <c r="G155" s="51">
        <v>140.70074399999999</v>
      </c>
      <c r="H155" s="51">
        <v>478.547753</v>
      </c>
      <c r="I155" s="51">
        <v>565.86954800000001</v>
      </c>
      <c r="J155" s="51">
        <v>351.57431400000002</v>
      </c>
      <c r="K155" s="51">
        <v>716.45649600000002</v>
      </c>
      <c r="L155" s="51">
        <v>723.08695999999998</v>
      </c>
      <c r="M155" s="51">
        <v>230.55237099999999</v>
      </c>
      <c r="N155" s="51">
        <v>874.46152400000005</v>
      </c>
      <c r="O155" s="51">
        <v>1179.055979</v>
      </c>
      <c r="P155" s="51">
        <v>925.56697899999995</v>
      </c>
      <c r="Q155" s="32">
        <v>20877.23</v>
      </c>
      <c r="R155" s="32">
        <v>33552.01</v>
      </c>
      <c r="S155" s="32">
        <v>6535.25</v>
      </c>
      <c r="T155" s="32">
        <v>17481.73</v>
      </c>
      <c r="U155" s="32">
        <v>33091.39</v>
      </c>
      <c r="V155" s="32">
        <v>12092.01</v>
      </c>
      <c r="W155" s="32">
        <v>114178.47</v>
      </c>
      <c r="X155" s="32">
        <v>53275.07</v>
      </c>
      <c r="Y155" s="32">
        <v>5017.3900000000003</v>
      </c>
      <c r="Z155" s="32">
        <v>24887.77</v>
      </c>
      <c r="AA155" s="32">
        <v>48249.56</v>
      </c>
      <c r="AB155" s="32">
        <v>24159.4</v>
      </c>
      <c r="AC155" s="2">
        <v>-5.89</v>
      </c>
      <c r="AD155" s="2">
        <v>-5.89</v>
      </c>
      <c r="AE155" s="2">
        <v>-5.89</v>
      </c>
      <c r="AF155" s="2">
        <v>-5.89</v>
      </c>
      <c r="AG155" s="2">
        <v>-5.89</v>
      </c>
      <c r="AH155" s="2">
        <v>-5.89</v>
      </c>
      <c r="AI155" s="2">
        <v>-5.89</v>
      </c>
      <c r="AJ155" s="2">
        <v>-5.89</v>
      </c>
      <c r="AK155" s="2">
        <v>-5.89</v>
      </c>
      <c r="AL155" s="2">
        <v>-5.89</v>
      </c>
      <c r="AM155" s="2">
        <v>-5.89</v>
      </c>
      <c r="AN155" s="2">
        <v>-5.89</v>
      </c>
      <c r="AO155" s="33">
        <v>-1229.67</v>
      </c>
      <c r="AP155" s="33">
        <v>-1976.21</v>
      </c>
      <c r="AQ155" s="33">
        <v>-384.93</v>
      </c>
      <c r="AR155" s="33">
        <v>-1029.67</v>
      </c>
      <c r="AS155" s="33">
        <v>-1949.08</v>
      </c>
      <c r="AT155" s="33">
        <v>-712.22</v>
      </c>
      <c r="AU155" s="33">
        <v>-6725.11</v>
      </c>
      <c r="AV155" s="33">
        <v>-3137.9</v>
      </c>
      <c r="AW155" s="33">
        <v>-295.52</v>
      </c>
      <c r="AX155" s="33">
        <v>-1465.89</v>
      </c>
      <c r="AY155" s="33">
        <v>-2841.9</v>
      </c>
      <c r="AZ155" s="33">
        <v>-1422.99</v>
      </c>
      <c r="BA155" s="31">
        <f t="shared" si="65"/>
        <v>-22.96</v>
      </c>
      <c r="BB155" s="31">
        <f t="shared" si="65"/>
        <v>-36.909999999999997</v>
      </c>
      <c r="BC155" s="31">
        <f t="shared" si="65"/>
        <v>-7.19</v>
      </c>
      <c r="BD155" s="31">
        <f t="shared" si="65"/>
        <v>-26.22</v>
      </c>
      <c r="BE155" s="31">
        <f t="shared" si="65"/>
        <v>-49.64</v>
      </c>
      <c r="BF155" s="31">
        <f t="shared" si="65"/>
        <v>-18.14</v>
      </c>
      <c r="BG155" s="31">
        <f t="shared" si="90"/>
        <v>171.27</v>
      </c>
      <c r="BH155" s="31">
        <f t="shared" si="90"/>
        <v>79.91</v>
      </c>
      <c r="BI155" s="31">
        <f t="shared" si="90"/>
        <v>7.53</v>
      </c>
      <c r="BJ155" s="31">
        <f t="shared" si="69"/>
        <v>166.75</v>
      </c>
      <c r="BK155" s="31">
        <f t="shared" si="69"/>
        <v>323.27</v>
      </c>
      <c r="BL155" s="31">
        <f t="shared" si="69"/>
        <v>161.87</v>
      </c>
      <c r="BM155" s="6">
        <f t="shared" ca="1" si="93"/>
        <v>-0.10639999999999999</v>
      </c>
      <c r="BN155" s="6">
        <f t="shared" ca="1" si="93"/>
        <v>-0.10639999999999999</v>
      </c>
      <c r="BO155" s="6">
        <f t="shared" ca="1" si="93"/>
        <v>-0.10639999999999999</v>
      </c>
      <c r="BP155" s="6">
        <f t="shared" ca="1" si="93"/>
        <v>-0.10639999999999999</v>
      </c>
      <c r="BQ155" s="6">
        <f t="shared" ca="1" si="93"/>
        <v>-0.10639999999999999</v>
      </c>
      <c r="BR155" s="6">
        <f t="shared" ca="1" si="93"/>
        <v>-0.10639999999999999</v>
      </c>
      <c r="BS155" s="6">
        <f t="shared" ca="1" si="93"/>
        <v>-0.10639999999999999</v>
      </c>
      <c r="BT155" s="6">
        <f t="shared" ca="1" si="93"/>
        <v>-0.10639999999999999</v>
      </c>
      <c r="BU155" s="6">
        <f t="shared" ca="1" si="93"/>
        <v>-0.10639999999999999</v>
      </c>
      <c r="BV155" s="6">
        <f t="shared" ca="1" si="93"/>
        <v>-0.10639999999999999</v>
      </c>
      <c r="BW155" s="6">
        <f t="shared" ca="1" si="93"/>
        <v>-0.10639999999999999</v>
      </c>
      <c r="BX155" s="6">
        <f t="shared" ca="1" si="93"/>
        <v>-0.10639999999999999</v>
      </c>
      <c r="BY155" s="31">
        <f t="shared" ca="1" si="89"/>
        <v>-2221.34</v>
      </c>
      <c r="BZ155" s="31">
        <f t="shared" ca="1" si="89"/>
        <v>-3569.93</v>
      </c>
      <c r="CA155" s="31">
        <f t="shared" ca="1" si="89"/>
        <v>-695.35</v>
      </c>
      <c r="CB155" s="31">
        <f t="shared" ca="1" si="89"/>
        <v>-1860.06</v>
      </c>
      <c r="CC155" s="31">
        <f t="shared" ca="1" si="89"/>
        <v>-3520.92</v>
      </c>
      <c r="CD155" s="31">
        <f t="shared" ca="1" si="89"/>
        <v>-1286.5899999999999</v>
      </c>
      <c r="CE155" s="31">
        <f t="shared" ca="1" si="88"/>
        <v>-12148.59</v>
      </c>
      <c r="CF155" s="31">
        <f t="shared" ca="1" si="88"/>
        <v>-5668.47</v>
      </c>
      <c r="CG155" s="31">
        <f t="shared" ca="1" si="88"/>
        <v>-533.85</v>
      </c>
      <c r="CH155" s="31">
        <f t="shared" ca="1" si="88"/>
        <v>-2648.06</v>
      </c>
      <c r="CI155" s="31">
        <f t="shared" ca="1" si="88"/>
        <v>-5133.75</v>
      </c>
      <c r="CJ155" s="31">
        <f t="shared" ca="1" si="88"/>
        <v>-2570.56</v>
      </c>
      <c r="CK155" s="32">
        <f t="shared" ca="1" si="66"/>
        <v>14.61</v>
      </c>
      <c r="CL155" s="32">
        <f t="shared" ca="1" si="66"/>
        <v>23.49</v>
      </c>
      <c r="CM155" s="32">
        <f t="shared" ca="1" si="66"/>
        <v>4.57</v>
      </c>
      <c r="CN155" s="32">
        <f t="shared" ca="1" si="66"/>
        <v>12.24</v>
      </c>
      <c r="CO155" s="32">
        <f t="shared" ca="1" si="66"/>
        <v>23.16</v>
      </c>
      <c r="CP155" s="32">
        <f t="shared" ca="1" si="66"/>
        <v>8.4600000000000009</v>
      </c>
      <c r="CQ155" s="32">
        <f t="shared" ca="1" si="91"/>
        <v>79.92</v>
      </c>
      <c r="CR155" s="32">
        <f t="shared" ca="1" si="91"/>
        <v>37.29</v>
      </c>
      <c r="CS155" s="32">
        <f t="shared" ca="1" si="91"/>
        <v>3.51</v>
      </c>
      <c r="CT155" s="32">
        <f t="shared" ca="1" si="71"/>
        <v>17.420000000000002</v>
      </c>
      <c r="CU155" s="32">
        <f t="shared" ca="1" si="71"/>
        <v>33.770000000000003</v>
      </c>
      <c r="CV155" s="32">
        <f t="shared" ca="1" si="71"/>
        <v>16.91</v>
      </c>
      <c r="CW155" s="31">
        <f t="shared" ca="1" si="82"/>
        <v>-954.09999999999991</v>
      </c>
      <c r="CX155" s="31">
        <f t="shared" ca="1" si="82"/>
        <v>-1533.32</v>
      </c>
      <c r="CY155" s="31">
        <f t="shared" ca="1" si="82"/>
        <v>-298.65999999999997</v>
      </c>
      <c r="CZ155" s="31">
        <f t="shared" ca="1" si="82"/>
        <v>-791.92999999999984</v>
      </c>
      <c r="DA155" s="31">
        <f t="shared" ca="1" si="82"/>
        <v>-1499.0400000000002</v>
      </c>
      <c r="DB155" s="31">
        <f t="shared" ca="1" si="82"/>
        <v>-547.76999999999987</v>
      </c>
      <c r="DC155" s="31">
        <f t="shared" ca="1" si="81"/>
        <v>-5514.8300000000008</v>
      </c>
      <c r="DD155" s="31">
        <f t="shared" ca="1" si="81"/>
        <v>-2573.19</v>
      </c>
      <c r="DE155" s="31">
        <f t="shared" ca="1" si="81"/>
        <v>-242.35000000000005</v>
      </c>
      <c r="DF155" s="31">
        <f t="shared" ca="1" si="73"/>
        <v>-1331.4999999999998</v>
      </c>
      <c r="DG155" s="31">
        <f t="shared" ca="1" si="73"/>
        <v>-2581.3499999999995</v>
      </c>
      <c r="DH155" s="31">
        <f t="shared" ca="1" si="73"/>
        <v>-1292.5300000000002</v>
      </c>
      <c r="DI155" s="32">
        <f t="shared" ca="1" si="77"/>
        <v>-47.71</v>
      </c>
      <c r="DJ155" s="32">
        <f t="shared" ca="1" si="77"/>
        <v>-76.67</v>
      </c>
      <c r="DK155" s="32">
        <f t="shared" ca="1" si="77"/>
        <v>-14.93</v>
      </c>
      <c r="DL155" s="32">
        <f t="shared" ca="1" si="74"/>
        <v>-39.6</v>
      </c>
      <c r="DM155" s="32">
        <f t="shared" ca="1" si="74"/>
        <v>-74.95</v>
      </c>
      <c r="DN155" s="32">
        <f t="shared" ca="1" si="74"/>
        <v>-27.39</v>
      </c>
      <c r="DO155" s="32">
        <f t="shared" ca="1" si="74"/>
        <v>-275.74</v>
      </c>
      <c r="DP155" s="32">
        <f t="shared" ca="1" si="74"/>
        <v>-128.66</v>
      </c>
      <c r="DQ155" s="32">
        <f t="shared" ca="1" si="74"/>
        <v>-12.12</v>
      </c>
      <c r="DR155" s="32">
        <f t="shared" ca="1" si="83"/>
        <v>-66.58</v>
      </c>
      <c r="DS155" s="32">
        <f t="shared" ca="1" si="83"/>
        <v>-129.07</v>
      </c>
      <c r="DT155" s="32">
        <f t="shared" ca="1" si="83"/>
        <v>-64.63</v>
      </c>
      <c r="DU155" s="31">
        <f t="shared" ca="1" si="78"/>
        <v>-177.86</v>
      </c>
      <c r="DV155" s="31">
        <f t="shared" ca="1" si="78"/>
        <v>-282.25</v>
      </c>
      <c r="DW155" s="31">
        <f t="shared" ca="1" si="78"/>
        <v>-54.35</v>
      </c>
      <c r="DX155" s="31">
        <f t="shared" ca="1" si="75"/>
        <v>-142.26</v>
      </c>
      <c r="DY155" s="31">
        <f t="shared" ca="1" si="75"/>
        <v>-265.89</v>
      </c>
      <c r="DZ155" s="31">
        <f t="shared" ca="1" si="75"/>
        <v>-95.88</v>
      </c>
      <c r="EA155" s="31">
        <f t="shared" ca="1" si="75"/>
        <v>-952.84</v>
      </c>
      <c r="EB155" s="31">
        <f t="shared" ca="1" si="75"/>
        <v>-438.58</v>
      </c>
      <c r="EC155" s="31">
        <f t="shared" ca="1" si="75"/>
        <v>-40.74</v>
      </c>
      <c r="ED155" s="31">
        <f t="shared" ca="1" si="84"/>
        <v>-220.82</v>
      </c>
      <c r="EE155" s="31">
        <f t="shared" ca="1" si="84"/>
        <v>-422.08</v>
      </c>
      <c r="EF155" s="31">
        <f t="shared" ca="1" si="84"/>
        <v>-208.42</v>
      </c>
      <c r="EG155" s="32">
        <f t="shared" ca="1" si="79"/>
        <v>-1179.67</v>
      </c>
      <c r="EH155" s="32">
        <f t="shared" ca="1" si="79"/>
        <v>-1892.24</v>
      </c>
      <c r="EI155" s="32">
        <f t="shared" ca="1" si="79"/>
        <v>-367.94</v>
      </c>
      <c r="EJ155" s="32">
        <f t="shared" ca="1" si="76"/>
        <v>-973.78999999999985</v>
      </c>
      <c r="EK155" s="32">
        <f t="shared" ca="1" si="76"/>
        <v>-1839.88</v>
      </c>
      <c r="EL155" s="32">
        <f t="shared" ca="1" si="76"/>
        <v>-671.03999999999985</v>
      </c>
      <c r="EM155" s="32">
        <f t="shared" ca="1" si="76"/>
        <v>-6743.4100000000008</v>
      </c>
      <c r="EN155" s="32">
        <f t="shared" ca="1" si="76"/>
        <v>-3140.43</v>
      </c>
      <c r="EO155" s="32">
        <f t="shared" ca="1" si="76"/>
        <v>-295.21000000000004</v>
      </c>
      <c r="EP155" s="32">
        <f t="shared" ca="1" si="85"/>
        <v>-1618.8999999999996</v>
      </c>
      <c r="EQ155" s="32">
        <f t="shared" ca="1" si="85"/>
        <v>-3132.4999999999995</v>
      </c>
      <c r="ER155" s="32">
        <f t="shared" ca="1" si="85"/>
        <v>-1565.5800000000004</v>
      </c>
    </row>
    <row r="157" spans="1:148" x14ac:dyDescent="0.25">
      <c r="A157" t="s">
        <v>552</v>
      </c>
    </row>
    <row r="158" spans="1:148" x14ac:dyDescent="0.25">
      <c r="A158" t="s">
        <v>561</v>
      </c>
    </row>
    <row r="159" spans="1:148" x14ac:dyDescent="0.25">
      <c r="A159" t="s">
        <v>553</v>
      </c>
    </row>
    <row r="160" spans="1:148" x14ac:dyDescent="0.25">
      <c r="A160" t="s">
        <v>554</v>
      </c>
    </row>
    <row r="161" spans="1:1" x14ac:dyDescent="0.25">
      <c r="A161" t="s">
        <v>555</v>
      </c>
    </row>
    <row r="162" spans="1:1" x14ac:dyDescent="0.25">
      <c r="A162" t="s">
        <v>556</v>
      </c>
    </row>
    <row r="163" spans="1:1" x14ac:dyDescent="0.25">
      <c r="A163" t="s">
        <v>557</v>
      </c>
    </row>
  </sheetData>
  <mergeCells count="8">
    <mergeCell ref="DS3:DT3"/>
    <mergeCell ref="EQ3:ER3"/>
    <mergeCell ref="BK2:BL2"/>
    <mergeCell ref="O3:P3"/>
    <mergeCell ref="AA3:AB3"/>
    <mergeCell ref="AY3:AZ3"/>
    <mergeCell ref="CI3:CJ3"/>
    <mergeCell ref="DG3:DH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9 Sep 2021&amp;C&amp;9Page &amp;P of &amp;N&amp;R&amp;9Public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R163"/>
  <sheetViews>
    <sheetView showZeros="0" workbookViewId="0">
      <pane xSplit="3" ySplit="4" topLeftCell="D5" activePane="bottomRight" state="frozen"/>
      <selection activeCell="BM6" sqref="BM6"/>
      <selection pane="topRight" activeCell="BM6" sqref="BM6"/>
      <selection pane="bottomLeft" activeCell="BM6" sqref="BM6"/>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55" customWidth="1"/>
    <col min="29" max="40" width="12.7109375" style="2" customWidth="1"/>
    <col min="41" max="52" width="12.7109375" style="34" customWidth="1"/>
    <col min="53" max="64" width="12.7109375" style="31" customWidth="1"/>
    <col min="65" max="76" width="12.7109375" style="3" customWidth="1"/>
    <col min="77" max="88" width="12.7109375" style="31" customWidth="1"/>
    <col min="89" max="100" width="12.7109375" style="31"/>
    <col min="101" max="112" width="12.7109375" style="55"/>
    <col min="113" max="136" width="12.7109375" style="31"/>
    <col min="137" max="142" width="12.85546875" style="55" bestFit="1" customWidth="1"/>
    <col min="143" max="143" width="13.28515625" style="55" bestFit="1" customWidth="1"/>
    <col min="144" max="147" width="12.85546875" style="55" bestFit="1" customWidth="1"/>
    <col min="148" max="148" width="12.7109375" style="55" customWidth="1"/>
  </cols>
  <sheetData>
    <row r="1" spans="1:148" x14ac:dyDescent="0.25">
      <c r="A1" s="22" t="s">
        <v>581</v>
      </c>
      <c r="BY1" s="55"/>
    </row>
    <row r="2" spans="1:148" x14ac:dyDescent="0.25">
      <c r="A2" s="29" t="s">
        <v>572</v>
      </c>
      <c r="B2" s="22"/>
      <c r="E2" s="52" t="s">
        <v>0</v>
      </c>
      <c r="Q2" s="56" t="s">
        <v>1</v>
      </c>
      <c r="R2" s="32"/>
      <c r="S2" s="32"/>
      <c r="T2" s="32"/>
      <c r="U2" s="32"/>
      <c r="V2" s="32"/>
      <c r="W2" s="32"/>
      <c r="X2" s="32"/>
      <c r="Y2" s="32"/>
      <c r="Z2" s="32"/>
      <c r="AA2" s="32"/>
      <c r="AB2" s="32"/>
      <c r="AC2" s="4" t="s">
        <v>2</v>
      </c>
      <c r="AO2" s="35" t="s">
        <v>3</v>
      </c>
      <c r="AP2" s="33"/>
      <c r="AQ2" s="33"/>
      <c r="AR2" s="33"/>
      <c r="AS2" s="33"/>
      <c r="AT2" s="33"/>
      <c r="AU2" s="33"/>
      <c r="AV2" s="33"/>
      <c r="AW2" s="33"/>
      <c r="AX2" s="33"/>
      <c r="AY2" s="33"/>
      <c r="AZ2" s="24" t="s">
        <v>442</v>
      </c>
      <c r="BA2" s="59" t="s">
        <v>4</v>
      </c>
      <c r="BB2" s="60"/>
      <c r="BC2" s="60"/>
      <c r="BD2" s="60"/>
      <c r="BE2" s="60"/>
      <c r="BF2" s="60"/>
      <c r="BG2" s="60"/>
      <c r="BH2" s="60"/>
      <c r="BI2" s="60"/>
      <c r="BJ2" s="25" t="s">
        <v>443</v>
      </c>
      <c r="BK2" s="74">
        <f>SUM(BA5:BL155)</f>
        <v>2928304.5200000005</v>
      </c>
      <c r="BL2" s="75"/>
      <c r="BM2" s="5" t="s">
        <v>5</v>
      </c>
      <c r="BN2" s="5"/>
      <c r="BO2" s="5"/>
      <c r="BP2" s="5"/>
      <c r="BQ2" s="5"/>
      <c r="BR2" s="5"/>
      <c r="BS2" s="5"/>
      <c r="BT2" s="5"/>
      <c r="BU2" s="5"/>
      <c r="BV2" s="5"/>
      <c r="BW2" s="5"/>
      <c r="BX2" s="5"/>
      <c r="BY2" s="61" t="s">
        <v>439</v>
      </c>
      <c r="CJ2" s="23" t="s">
        <v>540</v>
      </c>
      <c r="CK2" s="56" t="s">
        <v>447</v>
      </c>
      <c r="CL2" s="32"/>
      <c r="CM2" s="32"/>
      <c r="CN2" s="32"/>
      <c r="CO2" s="32"/>
      <c r="CP2" s="32"/>
      <c r="CQ2" s="32"/>
      <c r="CR2" s="32"/>
      <c r="CS2" s="32"/>
      <c r="CT2" s="32"/>
      <c r="CU2" s="32"/>
      <c r="CV2" s="24" t="s">
        <v>445</v>
      </c>
      <c r="CW2" s="61" t="s">
        <v>450</v>
      </c>
      <c r="CX2" s="61"/>
      <c r="CY2" s="61"/>
      <c r="CZ2" s="61"/>
      <c r="DA2" s="61"/>
      <c r="DB2" s="61"/>
      <c r="DC2" s="61"/>
      <c r="DD2" s="61"/>
      <c r="DE2" s="61"/>
      <c r="DF2" s="61"/>
      <c r="DG2" s="61"/>
      <c r="DH2" s="23" t="s">
        <v>571</v>
      </c>
      <c r="DI2" s="56" t="s">
        <v>558</v>
      </c>
      <c r="DJ2" s="56"/>
      <c r="DK2" s="56"/>
      <c r="DL2" s="56"/>
      <c r="DM2" s="56"/>
      <c r="DN2" s="56"/>
      <c r="DO2" s="56"/>
      <c r="DP2" s="56"/>
      <c r="DQ2" s="56"/>
      <c r="DR2" s="56"/>
      <c r="DS2" s="56"/>
      <c r="DT2" s="24" t="s">
        <v>559</v>
      </c>
      <c r="DU2" s="61" t="s">
        <v>449</v>
      </c>
      <c r="DV2" s="61"/>
      <c r="DW2" s="61"/>
      <c r="DX2" s="61"/>
      <c r="DY2" s="61"/>
      <c r="DZ2" s="61"/>
      <c r="EA2" s="61"/>
      <c r="EB2" s="61"/>
      <c r="EC2" s="61"/>
      <c r="ED2" s="61"/>
      <c r="EE2" s="61"/>
      <c r="EF2" s="23" t="s">
        <v>562</v>
      </c>
      <c r="EG2" s="56" t="s">
        <v>441</v>
      </c>
      <c r="EH2" s="32"/>
      <c r="EI2" s="32"/>
      <c r="EJ2" s="32"/>
      <c r="EK2" s="32"/>
      <c r="EL2" s="32"/>
      <c r="EM2" s="32"/>
      <c r="EN2" s="32"/>
      <c r="EO2" s="32"/>
      <c r="EP2" s="32"/>
      <c r="EQ2" s="32"/>
      <c r="ER2" s="24" t="s">
        <v>563</v>
      </c>
    </row>
    <row r="3" spans="1:148" x14ac:dyDescent="0.25">
      <c r="E3" s="53" t="s">
        <v>6</v>
      </c>
      <c r="F3" s="54"/>
      <c r="G3" s="54"/>
      <c r="H3" s="54"/>
      <c r="I3" s="54"/>
      <c r="J3" s="54"/>
      <c r="K3" s="54"/>
      <c r="L3" s="54"/>
      <c r="M3" s="54"/>
      <c r="N3" s="54"/>
      <c r="O3" s="76">
        <f>SUM(E5:P155)</f>
        <v>62287357.57104034</v>
      </c>
      <c r="P3" s="77"/>
      <c r="Q3" s="57" t="s">
        <v>7</v>
      </c>
      <c r="R3" s="58"/>
      <c r="S3" s="58"/>
      <c r="T3" s="58"/>
      <c r="U3" s="58"/>
      <c r="V3" s="58"/>
      <c r="W3" s="58"/>
      <c r="X3" s="58"/>
      <c r="Y3" s="58"/>
      <c r="Z3" s="58"/>
      <c r="AA3" s="72">
        <f>SUM(Q5:AB155)</f>
        <v>3205833181.5600038</v>
      </c>
      <c r="AB3" s="73"/>
      <c r="AD3" s="4"/>
      <c r="AE3" s="4"/>
      <c r="AF3" s="4"/>
      <c r="AG3" s="4"/>
      <c r="AH3" s="4"/>
      <c r="AI3" s="4"/>
      <c r="AJ3" s="4"/>
      <c r="AK3" s="4"/>
      <c r="AL3" s="4"/>
      <c r="AM3" s="4"/>
      <c r="AN3" s="4"/>
      <c r="AO3" s="36" t="s">
        <v>438</v>
      </c>
      <c r="AP3" s="44"/>
      <c r="AQ3" s="44"/>
      <c r="AR3" s="44"/>
      <c r="AS3" s="44"/>
      <c r="AT3" s="44"/>
      <c r="AU3" s="44"/>
      <c r="AV3" s="44"/>
      <c r="AW3" s="44"/>
      <c r="AX3" s="44"/>
      <c r="AY3" s="72">
        <f>SUM(AO5:AZ155)</f>
        <v>111180479.62000011</v>
      </c>
      <c r="AZ3" s="73"/>
      <c r="BA3" s="62">
        <v>-1.1000000000000001E-3</v>
      </c>
      <c r="BB3" s="62">
        <v>-1.1000000000000001E-3</v>
      </c>
      <c r="BC3" s="62">
        <v>-1.1000000000000001E-3</v>
      </c>
      <c r="BD3" s="62">
        <v>-1.5E-3</v>
      </c>
      <c r="BE3" s="62">
        <v>-1.5E-3</v>
      </c>
      <c r="BF3" s="62">
        <v>-1.5E-3</v>
      </c>
      <c r="BG3" s="62">
        <v>1.5E-3</v>
      </c>
      <c r="BH3" s="62">
        <v>1.5E-3</v>
      </c>
      <c r="BI3" s="62">
        <v>1.5E-3</v>
      </c>
      <c r="BJ3" s="62">
        <v>6.7000000000000002E-3</v>
      </c>
      <c r="BK3" s="62">
        <v>6.7000000000000002E-3</v>
      </c>
      <c r="BL3" s="62">
        <v>6.7000000000000002E-3</v>
      </c>
      <c r="BM3" s="6"/>
      <c r="BN3" s="6"/>
      <c r="BO3" s="6"/>
      <c r="BP3" s="6"/>
      <c r="BQ3" s="6"/>
      <c r="BR3" s="6"/>
      <c r="BS3" s="6"/>
      <c r="BT3" s="6"/>
      <c r="BU3" s="6"/>
      <c r="BV3" s="6"/>
      <c r="BW3" s="6"/>
      <c r="BX3" s="6"/>
      <c r="BY3" s="59" t="s">
        <v>440</v>
      </c>
      <c r="BZ3" s="60"/>
      <c r="CA3" s="60"/>
      <c r="CB3" s="60"/>
      <c r="CC3" s="60"/>
      <c r="CD3" s="60"/>
      <c r="CE3" s="60"/>
      <c r="CF3" s="60"/>
      <c r="CG3" s="60"/>
      <c r="CH3" s="60"/>
      <c r="CI3" s="74">
        <f>SUM(BY5:CJ155)</f>
        <v>111993918.16999993</v>
      </c>
      <c r="CJ3" s="75"/>
      <c r="CK3" s="57" t="s">
        <v>446</v>
      </c>
      <c r="CL3" s="58"/>
      <c r="CM3" s="58"/>
      <c r="CN3" s="58"/>
      <c r="CO3" s="58"/>
      <c r="CP3" s="58"/>
      <c r="CQ3" s="58"/>
      <c r="CR3" s="58"/>
      <c r="CS3" s="58"/>
      <c r="CT3" s="44"/>
      <c r="CU3" s="44" t="s">
        <v>448</v>
      </c>
      <c r="CV3" s="63">
        <f>ROUND(-(CI3-AY3-BK2)/AA3,4)</f>
        <v>6.9999999999999999E-4</v>
      </c>
      <c r="CW3" s="59" t="s">
        <v>451</v>
      </c>
      <c r="CX3" s="60"/>
      <c r="CY3" s="60"/>
      <c r="CZ3" s="60"/>
      <c r="DA3" s="60"/>
      <c r="DB3" s="60"/>
      <c r="DC3" s="60"/>
      <c r="DD3" s="60"/>
      <c r="DE3" s="60"/>
      <c r="DF3" s="60"/>
      <c r="DG3" s="74">
        <f>SUM(CW5:DH155)</f>
        <v>129217.11999998549</v>
      </c>
      <c r="DH3" s="75"/>
      <c r="DI3" s="57" t="s">
        <v>560</v>
      </c>
      <c r="DJ3" s="58"/>
      <c r="DK3" s="58"/>
      <c r="DL3" s="58"/>
      <c r="DM3" s="58"/>
      <c r="DN3" s="58"/>
      <c r="DO3" s="58"/>
      <c r="DP3" s="58"/>
      <c r="DQ3" s="58"/>
      <c r="DR3" s="58"/>
      <c r="DS3" s="72">
        <f>SUM(DI5:DT155)</f>
        <v>6460.8000000010234</v>
      </c>
      <c r="DT3" s="73"/>
      <c r="DU3" s="62">
        <v>0.18641455198742415</v>
      </c>
      <c r="DV3" s="62">
        <v>0.18407893554906798</v>
      </c>
      <c r="DW3" s="62">
        <v>0.18196934650797209</v>
      </c>
      <c r="DX3" s="62">
        <v>0.17963373006961592</v>
      </c>
      <c r="DY3" s="62">
        <v>0.17737345609701319</v>
      </c>
      <c r="DZ3" s="62">
        <v>0.17503783965865702</v>
      </c>
      <c r="EA3" s="62">
        <v>0.17277756568605429</v>
      </c>
      <c r="EB3" s="62">
        <v>0.17044194924769809</v>
      </c>
      <c r="EC3" s="62">
        <v>0.16810633280934195</v>
      </c>
      <c r="ED3" s="62">
        <v>0.16584605883673922</v>
      </c>
      <c r="EE3" s="62">
        <v>0.16351044239838308</v>
      </c>
      <c r="EF3" s="62">
        <v>0.16125016842578033</v>
      </c>
      <c r="EG3" s="57" t="s">
        <v>452</v>
      </c>
      <c r="EH3" s="58"/>
      <c r="EI3" s="58"/>
      <c r="EJ3" s="58"/>
      <c r="EK3" s="58"/>
      <c r="EL3" s="58"/>
      <c r="EM3" s="58"/>
      <c r="EN3" s="58"/>
      <c r="EO3" s="58"/>
      <c r="EP3" s="58"/>
      <c r="EQ3" s="72">
        <f>SUM(EG5:ER155)</f>
        <v>195773.96999999328</v>
      </c>
      <c r="ER3" s="73"/>
    </row>
    <row r="4" spans="1:148" s="7" customFormat="1" x14ac:dyDescent="0.25">
      <c r="A4" s="7" t="s">
        <v>8</v>
      </c>
      <c r="B4" s="1" t="s">
        <v>515</v>
      </c>
      <c r="C4" s="7" t="s">
        <v>9</v>
      </c>
      <c r="D4" s="7" t="s">
        <v>10</v>
      </c>
      <c r="E4" s="8">
        <v>41640</v>
      </c>
      <c r="F4" s="8">
        <v>41671</v>
      </c>
      <c r="G4" s="8">
        <v>41699</v>
      </c>
      <c r="H4" s="8">
        <v>41730</v>
      </c>
      <c r="I4" s="8">
        <v>41760</v>
      </c>
      <c r="J4" s="8">
        <v>41791</v>
      </c>
      <c r="K4" s="8">
        <v>41821</v>
      </c>
      <c r="L4" s="8">
        <v>41852</v>
      </c>
      <c r="M4" s="8">
        <v>41883</v>
      </c>
      <c r="N4" s="8">
        <v>41913</v>
      </c>
      <c r="O4" s="8">
        <v>41944</v>
      </c>
      <c r="P4" s="8">
        <v>41974</v>
      </c>
      <c r="Q4" s="9">
        <v>41640</v>
      </c>
      <c r="R4" s="9">
        <v>41671</v>
      </c>
      <c r="S4" s="9">
        <v>41699</v>
      </c>
      <c r="T4" s="9">
        <v>41730</v>
      </c>
      <c r="U4" s="9">
        <v>41760</v>
      </c>
      <c r="V4" s="9">
        <v>41791</v>
      </c>
      <c r="W4" s="9">
        <v>41821</v>
      </c>
      <c r="X4" s="9">
        <v>41852</v>
      </c>
      <c r="Y4" s="9">
        <v>41883</v>
      </c>
      <c r="Z4" s="9">
        <v>41913</v>
      </c>
      <c r="AA4" s="9">
        <v>41944</v>
      </c>
      <c r="AB4" s="9">
        <v>41974</v>
      </c>
      <c r="AC4" s="8">
        <v>41640</v>
      </c>
      <c r="AD4" s="8">
        <v>41671</v>
      </c>
      <c r="AE4" s="8">
        <v>41699</v>
      </c>
      <c r="AF4" s="8">
        <v>41730</v>
      </c>
      <c r="AG4" s="8">
        <v>41760</v>
      </c>
      <c r="AH4" s="8">
        <v>41791</v>
      </c>
      <c r="AI4" s="8">
        <v>41821</v>
      </c>
      <c r="AJ4" s="8">
        <v>41852</v>
      </c>
      <c r="AK4" s="8">
        <v>41883</v>
      </c>
      <c r="AL4" s="8">
        <v>41913</v>
      </c>
      <c r="AM4" s="8">
        <v>41944</v>
      </c>
      <c r="AN4" s="8">
        <v>41974</v>
      </c>
      <c r="AO4" s="37">
        <v>41640</v>
      </c>
      <c r="AP4" s="37">
        <v>41671</v>
      </c>
      <c r="AQ4" s="37">
        <v>41699</v>
      </c>
      <c r="AR4" s="37">
        <v>41730</v>
      </c>
      <c r="AS4" s="37">
        <v>41760</v>
      </c>
      <c r="AT4" s="37">
        <v>41791</v>
      </c>
      <c r="AU4" s="37">
        <v>41821</v>
      </c>
      <c r="AV4" s="37">
        <v>41852</v>
      </c>
      <c r="AW4" s="37">
        <v>41883</v>
      </c>
      <c r="AX4" s="37">
        <v>41913</v>
      </c>
      <c r="AY4" s="37">
        <v>41944</v>
      </c>
      <c r="AZ4" s="37">
        <v>41974</v>
      </c>
      <c r="BA4" s="10">
        <v>41640</v>
      </c>
      <c r="BB4" s="10">
        <v>41671</v>
      </c>
      <c r="BC4" s="10">
        <v>41699</v>
      </c>
      <c r="BD4" s="10">
        <v>41730</v>
      </c>
      <c r="BE4" s="10">
        <v>41760</v>
      </c>
      <c r="BF4" s="10">
        <v>41791</v>
      </c>
      <c r="BG4" s="10">
        <v>41821</v>
      </c>
      <c r="BH4" s="10">
        <v>41852</v>
      </c>
      <c r="BI4" s="10">
        <v>41883</v>
      </c>
      <c r="BJ4" s="10">
        <v>41913</v>
      </c>
      <c r="BK4" s="10">
        <v>41944</v>
      </c>
      <c r="BL4" s="10">
        <v>41974</v>
      </c>
      <c r="BM4" s="9">
        <v>41640</v>
      </c>
      <c r="BN4" s="9">
        <v>41671</v>
      </c>
      <c r="BO4" s="9">
        <v>41699</v>
      </c>
      <c r="BP4" s="9">
        <v>41730</v>
      </c>
      <c r="BQ4" s="9">
        <v>41760</v>
      </c>
      <c r="BR4" s="9">
        <v>41791</v>
      </c>
      <c r="BS4" s="9">
        <v>41821</v>
      </c>
      <c r="BT4" s="9">
        <v>41852</v>
      </c>
      <c r="BU4" s="9">
        <v>41883</v>
      </c>
      <c r="BV4" s="9">
        <v>41913</v>
      </c>
      <c r="BW4" s="9">
        <v>41944</v>
      </c>
      <c r="BX4" s="9">
        <v>41974</v>
      </c>
      <c r="BY4" s="10">
        <v>41640</v>
      </c>
      <c r="BZ4" s="10">
        <v>41671</v>
      </c>
      <c r="CA4" s="10">
        <v>41699</v>
      </c>
      <c r="CB4" s="10">
        <v>41730</v>
      </c>
      <c r="CC4" s="10">
        <v>41760</v>
      </c>
      <c r="CD4" s="10">
        <v>41791</v>
      </c>
      <c r="CE4" s="10">
        <v>41821</v>
      </c>
      <c r="CF4" s="10">
        <v>41852</v>
      </c>
      <c r="CG4" s="10">
        <v>41883</v>
      </c>
      <c r="CH4" s="10">
        <v>41913</v>
      </c>
      <c r="CI4" s="10">
        <v>41944</v>
      </c>
      <c r="CJ4" s="10">
        <v>41974</v>
      </c>
      <c r="CK4" s="9">
        <v>41640</v>
      </c>
      <c r="CL4" s="9">
        <v>41671</v>
      </c>
      <c r="CM4" s="9">
        <v>41699</v>
      </c>
      <c r="CN4" s="9">
        <v>41730</v>
      </c>
      <c r="CO4" s="9">
        <v>41760</v>
      </c>
      <c r="CP4" s="9">
        <v>41791</v>
      </c>
      <c r="CQ4" s="9">
        <v>41821</v>
      </c>
      <c r="CR4" s="9">
        <v>41852</v>
      </c>
      <c r="CS4" s="9">
        <v>41883</v>
      </c>
      <c r="CT4" s="9">
        <v>41913</v>
      </c>
      <c r="CU4" s="9">
        <v>41944</v>
      </c>
      <c r="CV4" s="9">
        <v>41974</v>
      </c>
      <c r="CW4" s="10">
        <v>41640</v>
      </c>
      <c r="CX4" s="10">
        <v>41671</v>
      </c>
      <c r="CY4" s="10">
        <v>41699</v>
      </c>
      <c r="CZ4" s="10">
        <v>41730</v>
      </c>
      <c r="DA4" s="10">
        <v>41760</v>
      </c>
      <c r="DB4" s="10">
        <v>41791</v>
      </c>
      <c r="DC4" s="10">
        <v>41821</v>
      </c>
      <c r="DD4" s="10">
        <v>41852</v>
      </c>
      <c r="DE4" s="10">
        <v>41883</v>
      </c>
      <c r="DF4" s="10">
        <v>41913</v>
      </c>
      <c r="DG4" s="10">
        <v>41944</v>
      </c>
      <c r="DH4" s="10">
        <v>41974</v>
      </c>
      <c r="DI4" s="9">
        <v>41640</v>
      </c>
      <c r="DJ4" s="9">
        <v>41671</v>
      </c>
      <c r="DK4" s="9">
        <v>41699</v>
      </c>
      <c r="DL4" s="9">
        <v>41730</v>
      </c>
      <c r="DM4" s="9">
        <v>41760</v>
      </c>
      <c r="DN4" s="9">
        <v>41791</v>
      </c>
      <c r="DO4" s="9">
        <v>41821</v>
      </c>
      <c r="DP4" s="9">
        <v>41852</v>
      </c>
      <c r="DQ4" s="9">
        <v>41883</v>
      </c>
      <c r="DR4" s="9">
        <v>41913</v>
      </c>
      <c r="DS4" s="9">
        <v>41944</v>
      </c>
      <c r="DT4" s="9">
        <v>41974</v>
      </c>
      <c r="DU4" s="10">
        <v>41640</v>
      </c>
      <c r="DV4" s="10">
        <v>41671</v>
      </c>
      <c r="DW4" s="10">
        <v>41699</v>
      </c>
      <c r="DX4" s="10">
        <v>41730</v>
      </c>
      <c r="DY4" s="10">
        <v>41760</v>
      </c>
      <c r="DZ4" s="10">
        <v>41791</v>
      </c>
      <c r="EA4" s="10">
        <v>41821</v>
      </c>
      <c r="EB4" s="10">
        <v>41852</v>
      </c>
      <c r="EC4" s="10">
        <v>41883</v>
      </c>
      <c r="ED4" s="10">
        <v>41913</v>
      </c>
      <c r="EE4" s="10">
        <v>41944</v>
      </c>
      <c r="EF4" s="10">
        <v>41974</v>
      </c>
      <c r="EG4" s="9">
        <v>41640</v>
      </c>
      <c r="EH4" s="9">
        <v>41671</v>
      </c>
      <c r="EI4" s="9">
        <v>41699</v>
      </c>
      <c r="EJ4" s="9">
        <v>41730</v>
      </c>
      <c r="EK4" s="9">
        <v>41760</v>
      </c>
      <c r="EL4" s="9">
        <v>41791</v>
      </c>
      <c r="EM4" s="9">
        <v>41821</v>
      </c>
      <c r="EN4" s="9">
        <v>41852</v>
      </c>
      <c r="EO4" s="9">
        <v>41883</v>
      </c>
      <c r="EP4" s="9">
        <v>41913</v>
      </c>
      <c r="EQ4" s="9">
        <v>41944</v>
      </c>
      <c r="ER4" s="9">
        <v>41974</v>
      </c>
    </row>
    <row r="5" spans="1:148" x14ac:dyDescent="0.25">
      <c r="A5" t="s">
        <v>455</v>
      </c>
      <c r="B5" s="1" t="s">
        <v>148</v>
      </c>
      <c r="C5" t="str">
        <f t="shared" ref="C5:C19" ca="1" si="0">VLOOKUP($B5,LocationLookup,2,FALSE)</f>
        <v>0000001511</v>
      </c>
      <c r="D5" t="str">
        <f t="shared" ref="D5:D40" ca="1" si="1">VLOOKUP($C5,LossFactorLookup,2,FALSE)</f>
        <v>FortisAlberta Reversing POD - Fort Macleod (15S)</v>
      </c>
      <c r="E5" s="51">
        <v>0.14931349999999999</v>
      </c>
      <c r="F5" s="51">
        <v>18.381420599999998</v>
      </c>
      <c r="G5" s="51">
        <v>0.47136980000000001</v>
      </c>
      <c r="H5" s="51">
        <v>3.4806789</v>
      </c>
      <c r="I5" s="51">
        <v>78.262829100000005</v>
      </c>
      <c r="J5" s="51">
        <v>11.31143</v>
      </c>
      <c r="K5" s="51">
        <v>0</v>
      </c>
      <c r="L5" s="51">
        <v>0</v>
      </c>
      <c r="M5" s="51">
        <v>0</v>
      </c>
      <c r="N5" s="51">
        <v>4.4839735999999997</v>
      </c>
      <c r="O5" s="51">
        <v>0.22981679999999999</v>
      </c>
      <c r="P5" s="51">
        <v>4.7261649999999999</v>
      </c>
      <c r="Q5" s="32">
        <v>8.2100000000000009</v>
      </c>
      <c r="R5" s="32">
        <v>1285.75</v>
      </c>
      <c r="S5" s="32">
        <v>11.71</v>
      </c>
      <c r="T5" s="32">
        <v>113.67</v>
      </c>
      <c r="U5" s="32">
        <v>12273.59</v>
      </c>
      <c r="V5" s="32">
        <v>716.72</v>
      </c>
      <c r="W5" s="32">
        <v>0</v>
      </c>
      <c r="X5" s="32">
        <v>0</v>
      </c>
      <c r="Y5" s="32">
        <v>0</v>
      </c>
      <c r="Z5" s="32">
        <v>161.83000000000001</v>
      </c>
      <c r="AA5" s="32">
        <v>7.15</v>
      </c>
      <c r="AB5" s="32">
        <v>105.78</v>
      </c>
      <c r="AC5" s="2">
        <v>2.16</v>
      </c>
      <c r="AD5" s="2">
        <v>2.16</v>
      </c>
      <c r="AE5" s="2">
        <v>2.16</v>
      </c>
      <c r="AF5" s="2">
        <v>2.16</v>
      </c>
      <c r="AG5" s="2">
        <v>2.16</v>
      </c>
      <c r="AH5" s="2">
        <v>2.16</v>
      </c>
      <c r="AI5" s="2">
        <v>2.16</v>
      </c>
      <c r="AJ5" s="2">
        <v>2.16</v>
      </c>
      <c r="AK5" s="2">
        <v>2.16</v>
      </c>
      <c r="AL5" s="2">
        <v>2.16</v>
      </c>
      <c r="AM5" s="2">
        <v>2.16</v>
      </c>
      <c r="AN5" s="2">
        <v>2.16</v>
      </c>
      <c r="AO5" s="33">
        <v>0.18</v>
      </c>
      <c r="AP5" s="33">
        <v>27.77</v>
      </c>
      <c r="AQ5" s="33">
        <v>0.25</v>
      </c>
      <c r="AR5" s="33">
        <v>2.46</v>
      </c>
      <c r="AS5" s="33">
        <v>265.11</v>
      </c>
      <c r="AT5" s="33">
        <v>15.48</v>
      </c>
      <c r="AU5" s="33">
        <v>0</v>
      </c>
      <c r="AV5" s="33">
        <v>0</v>
      </c>
      <c r="AW5" s="33">
        <v>0</v>
      </c>
      <c r="AX5" s="33">
        <v>3.5</v>
      </c>
      <c r="AY5" s="33">
        <v>0.15</v>
      </c>
      <c r="AZ5" s="33">
        <v>2.2799999999999998</v>
      </c>
      <c r="BA5" s="31">
        <f t="shared" ref="BA5" si="2">ROUND(Q5*BA$3,2)</f>
        <v>-0.01</v>
      </c>
      <c r="BB5" s="31">
        <f t="shared" ref="BB5" si="3">ROUND(R5*BB$3,2)</f>
        <v>-1.41</v>
      </c>
      <c r="BC5" s="31">
        <f t="shared" ref="BC5" si="4">ROUND(S5*BC$3,2)</f>
        <v>-0.01</v>
      </c>
      <c r="BD5" s="31">
        <f t="shared" ref="BD5" si="5">ROUND(T5*BD$3,2)</f>
        <v>-0.17</v>
      </c>
      <c r="BE5" s="31">
        <f t="shared" ref="BE5" si="6">ROUND(U5*BE$3,2)</f>
        <v>-18.41</v>
      </c>
      <c r="BF5" s="31">
        <f t="shared" ref="BF5" si="7">ROUND(V5*BF$3,2)</f>
        <v>-1.08</v>
      </c>
      <c r="BG5" s="31">
        <f t="shared" ref="BG5" si="8">ROUND(W5*BG$3,2)</f>
        <v>0</v>
      </c>
      <c r="BH5" s="31">
        <f t="shared" ref="BH5" si="9">ROUND(X5*BH$3,2)</f>
        <v>0</v>
      </c>
      <c r="BI5" s="31">
        <f t="shared" ref="BI5" si="10">ROUND(Y5*BI$3,2)</f>
        <v>0</v>
      </c>
      <c r="BJ5" s="31">
        <f t="shared" ref="BJ5" si="11">ROUND(Z5*BJ$3,2)</f>
        <v>1.08</v>
      </c>
      <c r="BK5" s="31">
        <f t="shared" ref="BK5" si="12">ROUND(AA5*BK$3,2)</f>
        <v>0.05</v>
      </c>
      <c r="BL5" s="31">
        <f t="shared" ref="BL5" si="13">ROUND(AB5*BL$3,2)</f>
        <v>0.71</v>
      </c>
      <c r="BM5" s="6">
        <v>5.74E-2</v>
      </c>
      <c r="BN5" s="6">
        <v>5.74E-2</v>
      </c>
      <c r="BO5" s="6">
        <v>5.74E-2</v>
      </c>
      <c r="BP5" s="6">
        <v>5.74E-2</v>
      </c>
      <c r="BQ5" s="6">
        <v>5.74E-2</v>
      </c>
      <c r="BR5" s="6">
        <v>5.74E-2</v>
      </c>
      <c r="BS5" s="6">
        <v>5.74E-2</v>
      </c>
      <c r="BT5" s="6">
        <v>5.74E-2</v>
      </c>
      <c r="BU5" s="6">
        <v>5.74E-2</v>
      </c>
      <c r="BV5" s="6">
        <v>5.74E-2</v>
      </c>
      <c r="BW5" s="6">
        <v>5.74E-2</v>
      </c>
      <c r="BX5" s="6">
        <v>5.74E-2</v>
      </c>
      <c r="BY5" s="31">
        <v>0.47</v>
      </c>
      <c r="BZ5" s="31">
        <v>73.8</v>
      </c>
      <c r="CA5" s="31">
        <v>0.67</v>
      </c>
      <c r="CB5" s="31">
        <v>6.52</v>
      </c>
      <c r="CC5" s="31">
        <v>704.5</v>
      </c>
      <c r="CD5" s="31">
        <v>41.14</v>
      </c>
      <c r="CE5" s="31">
        <v>0</v>
      </c>
      <c r="CF5" s="31">
        <v>0</v>
      </c>
      <c r="CG5" s="31">
        <v>0</v>
      </c>
      <c r="CH5" s="31">
        <v>9.2899999999999991</v>
      </c>
      <c r="CI5" s="31">
        <v>0.41</v>
      </c>
      <c r="CJ5" s="31">
        <v>6.07</v>
      </c>
      <c r="CK5" s="32">
        <f t="shared" ref="CK5" si="14">ROUND(Q5*$CV$3,2)</f>
        <v>0.01</v>
      </c>
      <c r="CL5" s="32">
        <f t="shared" ref="CL5" si="15">ROUND(R5*$CV$3,2)</f>
        <v>0.9</v>
      </c>
      <c r="CM5" s="32">
        <f t="shared" ref="CM5" si="16">ROUND(S5*$CV$3,2)</f>
        <v>0.01</v>
      </c>
      <c r="CN5" s="32">
        <f t="shared" ref="CN5" si="17">ROUND(T5*$CV$3,2)</f>
        <v>0.08</v>
      </c>
      <c r="CO5" s="32">
        <f t="shared" ref="CO5" si="18">ROUND(U5*$CV$3,2)</f>
        <v>8.59</v>
      </c>
      <c r="CP5" s="32">
        <f t="shared" ref="CP5" si="19">ROUND(V5*$CV$3,2)</f>
        <v>0.5</v>
      </c>
      <c r="CQ5" s="32">
        <f t="shared" ref="CQ5" si="20">ROUND(W5*$CV$3,2)</f>
        <v>0</v>
      </c>
      <c r="CR5" s="32">
        <f t="shared" ref="CR5" si="21">ROUND(X5*$CV$3,2)</f>
        <v>0</v>
      </c>
      <c r="CS5" s="32">
        <f t="shared" ref="CS5" si="22">ROUND(Y5*$CV$3,2)</f>
        <v>0</v>
      </c>
      <c r="CT5" s="32">
        <f t="shared" ref="CT5" si="23">ROUND(Z5*$CV$3,2)</f>
        <v>0.11</v>
      </c>
      <c r="CU5" s="32">
        <f t="shared" ref="CU5" si="24">ROUND(AA5*$CV$3,2)</f>
        <v>0.01</v>
      </c>
      <c r="CV5" s="32">
        <f t="shared" ref="CV5" si="25">ROUND(AB5*$CV$3,2)</f>
        <v>7.0000000000000007E-2</v>
      </c>
      <c r="CW5" s="31">
        <f t="shared" ref="CW5:CW7" si="26">BY5+CK5-AO5-BA5</f>
        <v>0.31</v>
      </c>
      <c r="CX5" s="31">
        <f t="shared" ref="CX5:CX7" si="27">BZ5+CL5-AP5-BB5</f>
        <v>48.34</v>
      </c>
      <c r="CY5" s="31">
        <f t="shared" ref="CY5:CY7" si="28">CA5+CM5-AQ5-BC5</f>
        <v>0.44000000000000006</v>
      </c>
      <c r="CZ5" s="31">
        <f t="shared" ref="CZ5:CZ7" si="29">CB5+CN5-AR5-BD5</f>
        <v>4.3099999999999996</v>
      </c>
      <c r="DA5" s="31">
        <f t="shared" ref="DA5:DA7" si="30">CC5+CO5-AS5-BE5</f>
        <v>466.39000000000004</v>
      </c>
      <c r="DB5" s="31">
        <f t="shared" ref="DB5:DB7" si="31">CD5+CP5-AT5-BF5</f>
        <v>27.240000000000002</v>
      </c>
      <c r="DC5" s="31">
        <f t="shared" ref="DC5:DC7" si="32">CE5+CQ5-AU5-BG5</f>
        <v>0</v>
      </c>
      <c r="DD5" s="31">
        <f t="shared" ref="DD5:DD7" si="33">CF5+CR5-AV5-BH5</f>
        <v>0</v>
      </c>
      <c r="DE5" s="31">
        <f t="shared" ref="DE5:DE7" si="34">CG5+CS5-AW5-BI5</f>
        <v>0</v>
      </c>
      <c r="DF5" s="31">
        <f t="shared" ref="DF5:DF7" si="35">CH5+CT5-AX5-BJ5</f>
        <v>4.8199999999999985</v>
      </c>
      <c r="DG5" s="31">
        <f t="shared" ref="DG5:DG7" si="36">CI5+CU5-AY5-BK5</f>
        <v>0.22000000000000003</v>
      </c>
      <c r="DH5" s="31">
        <f t="shared" ref="DH5:DH7" si="37">CJ5+CV5-AZ5-BL5</f>
        <v>3.1500000000000008</v>
      </c>
      <c r="DI5" s="32">
        <f>ROUND(CW5*5%,2)</f>
        <v>0.02</v>
      </c>
      <c r="DJ5" s="32">
        <f t="shared" ref="DJ5:DT5" si="38">ROUND(CX5*5%,2)</f>
        <v>2.42</v>
      </c>
      <c r="DK5" s="32">
        <f t="shared" si="38"/>
        <v>0.02</v>
      </c>
      <c r="DL5" s="32">
        <f t="shared" si="38"/>
        <v>0.22</v>
      </c>
      <c r="DM5" s="32">
        <f t="shared" si="38"/>
        <v>23.32</v>
      </c>
      <c r="DN5" s="32">
        <f t="shared" si="38"/>
        <v>1.36</v>
      </c>
      <c r="DO5" s="32">
        <f t="shared" si="38"/>
        <v>0</v>
      </c>
      <c r="DP5" s="32">
        <f t="shared" si="38"/>
        <v>0</v>
      </c>
      <c r="DQ5" s="32">
        <f t="shared" si="38"/>
        <v>0</v>
      </c>
      <c r="DR5" s="32">
        <f t="shared" si="38"/>
        <v>0.24</v>
      </c>
      <c r="DS5" s="32">
        <f t="shared" si="38"/>
        <v>0.01</v>
      </c>
      <c r="DT5" s="32">
        <f t="shared" si="38"/>
        <v>0.16</v>
      </c>
      <c r="DU5" s="31">
        <f>ROUND(CW5*DU$3,2)</f>
        <v>0.06</v>
      </c>
      <c r="DV5" s="31">
        <f t="shared" ref="DV5:EF5" si="39">ROUND(CX5*DV$3,2)</f>
        <v>8.9</v>
      </c>
      <c r="DW5" s="31">
        <f t="shared" si="39"/>
        <v>0.08</v>
      </c>
      <c r="DX5" s="31">
        <f t="shared" si="39"/>
        <v>0.77</v>
      </c>
      <c r="DY5" s="31">
        <f t="shared" si="39"/>
        <v>82.73</v>
      </c>
      <c r="DZ5" s="31">
        <f t="shared" si="39"/>
        <v>4.7699999999999996</v>
      </c>
      <c r="EA5" s="31">
        <f t="shared" si="39"/>
        <v>0</v>
      </c>
      <c r="EB5" s="31">
        <f t="shared" si="39"/>
        <v>0</v>
      </c>
      <c r="EC5" s="31">
        <f t="shared" si="39"/>
        <v>0</v>
      </c>
      <c r="ED5" s="31">
        <f t="shared" si="39"/>
        <v>0.8</v>
      </c>
      <c r="EE5" s="31">
        <f t="shared" si="39"/>
        <v>0.04</v>
      </c>
      <c r="EF5" s="31">
        <f t="shared" si="39"/>
        <v>0.51</v>
      </c>
      <c r="EG5" s="32">
        <f>CW5+DI5+DU5</f>
        <v>0.39</v>
      </c>
      <c r="EH5" s="32">
        <f t="shared" ref="EH5:ER5" si="40">CX5+DJ5+DV5</f>
        <v>59.660000000000004</v>
      </c>
      <c r="EI5" s="32">
        <f t="shared" si="40"/>
        <v>0.54</v>
      </c>
      <c r="EJ5" s="32">
        <f t="shared" si="40"/>
        <v>5.2999999999999989</v>
      </c>
      <c r="EK5" s="32">
        <f t="shared" si="40"/>
        <v>572.44000000000005</v>
      </c>
      <c r="EL5" s="32">
        <f t="shared" si="40"/>
        <v>33.370000000000005</v>
      </c>
      <c r="EM5" s="32">
        <f t="shared" si="40"/>
        <v>0</v>
      </c>
      <c r="EN5" s="32">
        <f t="shared" si="40"/>
        <v>0</v>
      </c>
      <c r="EO5" s="32">
        <f t="shared" si="40"/>
        <v>0</v>
      </c>
      <c r="EP5" s="32">
        <f t="shared" si="40"/>
        <v>5.8599999999999985</v>
      </c>
      <c r="EQ5" s="32">
        <f t="shared" si="40"/>
        <v>0.27</v>
      </c>
      <c r="ER5" s="32">
        <f t="shared" si="40"/>
        <v>3.8200000000000012</v>
      </c>
    </row>
    <row r="6" spans="1:148" x14ac:dyDescent="0.25">
      <c r="A6" t="s">
        <v>455</v>
      </c>
      <c r="B6" s="1" t="s">
        <v>156</v>
      </c>
      <c r="C6" t="str">
        <f t="shared" ca="1" si="0"/>
        <v>0000006711</v>
      </c>
      <c r="D6" t="str">
        <f t="shared" ca="1" si="1"/>
        <v>FortisAlberta Reversing POD - Stirling (67S)</v>
      </c>
      <c r="E6" s="51">
        <v>0</v>
      </c>
      <c r="F6" s="51">
        <v>0</v>
      </c>
      <c r="G6" s="51">
        <v>0</v>
      </c>
      <c r="H6" s="51">
        <v>11.974450900000001</v>
      </c>
      <c r="I6" s="51">
        <v>76.320834199999993</v>
      </c>
      <c r="J6" s="51">
        <v>235.2854232</v>
      </c>
      <c r="K6" s="51">
        <v>46.374813600000003</v>
      </c>
      <c r="L6" s="51">
        <v>390.4036079</v>
      </c>
      <c r="M6" s="51">
        <v>215.65374560000001</v>
      </c>
      <c r="N6" s="51">
        <v>3.2516991000000002</v>
      </c>
      <c r="O6" s="51">
        <v>0</v>
      </c>
      <c r="P6" s="51">
        <v>0</v>
      </c>
      <c r="Q6" s="32">
        <v>0</v>
      </c>
      <c r="R6" s="32">
        <v>0</v>
      </c>
      <c r="S6" s="32">
        <v>0</v>
      </c>
      <c r="T6" s="32">
        <v>169.49</v>
      </c>
      <c r="U6" s="32">
        <v>981.84</v>
      </c>
      <c r="V6" s="32">
        <v>5978.96</v>
      </c>
      <c r="W6" s="32">
        <v>1357.28</v>
      </c>
      <c r="X6" s="32">
        <v>8182.58</v>
      </c>
      <c r="Y6" s="32">
        <v>3041.94</v>
      </c>
      <c r="Z6" s="32">
        <v>44.54</v>
      </c>
      <c r="AA6" s="32">
        <v>0</v>
      </c>
      <c r="AB6" s="32">
        <v>0</v>
      </c>
      <c r="AC6" s="2">
        <v>2.17</v>
      </c>
      <c r="AD6" s="2">
        <v>2.17</v>
      </c>
      <c r="AE6" s="2">
        <v>2.17</v>
      </c>
      <c r="AF6" s="2">
        <v>2.17</v>
      </c>
      <c r="AG6" s="2">
        <v>2.17</v>
      </c>
      <c r="AH6" s="2">
        <v>2.17</v>
      </c>
      <c r="AI6" s="2">
        <v>2.17</v>
      </c>
      <c r="AJ6" s="2">
        <v>2.17</v>
      </c>
      <c r="AK6" s="2">
        <v>2.17</v>
      </c>
      <c r="AL6" s="2">
        <v>2.17</v>
      </c>
      <c r="AM6" s="2">
        <v>2.17</v>
      </c>
      <c r="AN6" s="2">
        <v>2.17</v>
      </c>
      <c r="AO6" s="33">
        <v>0</v>
      </c>
      <c r="AP6" s="33">
        <v>0</v>
      </c>
      <c r="AQ6" s="33">
        <v>0</v>
      </c>
      <c r="AR6" s="33">
        <v>3.68</v>
      </c>
      <c r="AS6" s="33">
        <v>21.31</v>
      </c>
      <c r="AT6" s="33">
        <v>129.74</v>
      </c>
      <c r="AU6" s="33">
        <v>29.45</v>
      </c>
      <c r="AV6" s="33">
        <v>177.56</v>
      </c>
      <c r="AW6" s="33">
        <v>66.010000000000005</v>
      </c>
      <c r="AX6" s="33">
        <v>0.97</v>
      </c>
      <c r="AY6" s="33">
        <v>0</v>
      </c>
      <c r="AZ6" s="33">
        <v>0</v>
      </c>
      <c r="BA6" s="31">
        <f t="shared" ref="BA6:BA71" si="41">ROUND(Q6*BA$3,2)</f>
        <v>0</v>
      </c>
      <c r="BB6" s="31">
        <f t="shared" ref="BB6:BB71" si="42">ROUND(R6*BB$3,2)</f>
        <v>0</v>
      </c>
      <c r="BC6" s="31">
        <f t="shared" ref="BC6:BC71" si="43">ROUND(S6*BC$3,2)</f>
        <v>0</v>
      </c>
      <c r="BD6" s="31">
        <f t="shared" ref="BD6:BD71" si="44">ROUND(T6*BD$3,2)</f>
        <v>-0.25</v>
      </c>
      <c r="BE6" s="31">
        <f t="shared" ref="BE6:BE71" si="45">ROUND(U6*BE$3,2)</f>
        <v>-1.47</v>
      </c>
      <c r="BF6" s="31">
        <f t="shared" ref="BF6:BF71" si="46">ROUND(V6*BF$3,2)</f>
        <v>-8.9700000000000006</v>
      </c>
      <c r="BG6" s="31">
        <f t="shared" ref="BG6:BG71" si="47">ROUND(W6*BG$3,2)</f>
        <v>2.04</v>
      </c>
      <c r="BH6" s="31">
        <f t="shared" ref="BH6:BH71" si="48">ROUND(X6*BH$3,2)</f>
        <v>12.27</v>
      </c>
      <c r="BI6" s="31">
        <f t="shared" ref="BI6:BI71" si="49">ROUND(Y6*BI$3,2)</f>
        <v>4.5599999999999996</v>
      </c>
      <c r="BJ6" s="31">
        <f t="shared" ref="BJ6:BJ71" si="50">ROUND(Z6*BJ$3,2)</f>
        <v>0.3</v>
      </c>
      <c r="BK6" s="31">
        <f t="shared" ref="BK6:BK71" si="51">ROUND(AA6*BK$3,2)</f>
        <v>0</v>
      </c>
      <c r="BL6" s="31">
        <f t="shared" ref="BL6:BL71" si="52">ROUND(AB6*BL$3,2)</f>
        <v>0</v>
      </c>
      <c r="BM6" s="6">
        <v>2.8000000000000001E-2</v>
      </c>
      <c r="BN6" s="6">
        <v>2.8000000000000001E-2</v>
      </c>
      <c r="BO6" s="6">
        <v>2.8000000000000001E-2</v>
      </c>
      <c r="BP6" s="6">
        <v>2.8000000000000001E-2</v>
      </c>
      <c r="BQ6" s="6">
        <v>2.8000000000000001E-2</v>
      </c>
      <c r="BR6" s="6">
        <v>2.8000000000000001E-2</v>
      </c>
      <c r="BS6" s="6">
        <v>2.8000000000000001E-2</v>
      </c>
      <c r="BT6" s="6">
        <v>2.8000000000000001E-2</v>
      </c>
      <c r="BU6" s="6">
        <v>2.8000000000000001E-2</v>
      </c>
      <c r="BV6" s="6">
        <v>2.8000000000000001E-2</v>
      </c>
      <c r="BW6" s="6">
        <v>2.8000000000000001E-2</v>
      </c>
      <c r="BX6" s="6">
        <v>2.8000000000000001E-2</v>
      </c>
      <c r="BY6" s="31">
        <v>0</v>
      </c>
      <c r="BZ6" s="31">
        <v>0</v>
      </c>
      <c r="CA6" s="31">
        <v>0</v>
      </c>
      <c r="CB6" s="31">
        <v>4.75</v>
      </c>
      <c r="CC6" s="31">
        <v>27.49</v>
      </c>
      <c r="CD6" s="31">
        <v>167.41</v>
      </c>
      <c r="CE6" s="31">
        <v>38</v>
      </c>
      <c r="CF6" s="31">
        <v>229.11</v>
      </c>
      <c r="CG6" s="31">
        <v>85.17</v>
      </c>
      <c r="CH6" s="31">
        <v>1.25</v>
      </c>
      <c r="CI6" s="31">
        <v>0</v>
      </c>
      <c r="CJ6" s="31">
        <v>0</v>
      </c>
      <c r="CK6" s="32">
        <f t="shared" ref="CK6:CK71" si="53">ROUND(Q6*$CV$3,2)</f>
        <v>0</v>
      </c>
      <c r="CL6" s="32">
        <f t="shared" ref="CL6:CL71" si="54">ROUND(R6*$CV$3,2)</f>
        <v>0</v>
      </c>
      <c r="CM6" s="32">
        <f t="shared" ref="CM6:CM71" si="55">ROUND(S6*$CV$3,2)</f>
        <v>0</v>
      </c>
      <c r="CN6" s="32">
        <f t="shared" ref="CN6:CN71" si="56">ROUND(T6*$CV$3,2)</f>
        <v>0.12</v>
      </c>
      <c r="CO6" s="32">
        <f t="shared" ref="CO6:CO71" si="57">ROUND(U6*$CV$3,2)</f>
        <v>0.69</v>
      </c>
      <c r="CP6" s="32">
        <f t="shared" ref="CP6:CP71" si="58">ROUND(V6*$CV$3,2)</f>
        <v>4.1900000000000004</v>
      </c>
      <c r="CQ6" s="32">
        <f t="shared" ref="CQ6:CQ71" si="59">ROUND(W6*$CV$3,2)</f>
        <v>0.95</v>
      </c>
      <c r="CR6" s="32">
        <f t="shared" ref="CR6:CR71" si="60">ROUND(X6*$CV$3,2)</f>
        <v>5.73</v>
      </c>
      <c r="CS6" s="32">
        <f t="shared" ref="CS6:CS71" si="61">ROUND(Y6*$CV$3,2)</f>
        <v>2.13</v>
      </c>
      <c r="CT6" s="32">
        <f t="shared" ref="CT6:CT71" si="62">ROUND(Z6*$CV$3,2)</f>
        <v>0.03</v>
      </c>
      <c r="CU6" s="32">
        <f t="shared" ref="CU6:CU71" si="63">ROUND(AA6*$CV$3,2)</f>
        <v>0</v>
      </c>
      <c r="CV6" s="32">
        <f t="shared" ref="CV6:CV71" si="64">ROUND(AB6*$CV$3,2)</f>
        <v>0</v>
      </c>
      <c r="CW6" s="31">
        <f t="shared" si="26"/>
        <v>0</v>
      </c>
      <c r="CX6" s="31">
        <f t="shared" si="27"/>
        <v>0</v>
      </c>
      <c r="CY6" s="31">
        <f t="shared" si="28"/>
        <v>0</v>
      </c>
      <c r="CZ6" s="31">
        <f t="shared" si="29"/>
        <v>1.44</v>
      </c>
      <c r="DA6" s="31">
        <f t="shared" si="30"/>
        <v>8.3400000000000016</v>
      </c>
      <c r="DB6" s="31">
        <f t="shared" si="31"/>
        <v>50.829999999999984</v>
      </c>
      <c r="DC6" s="31">
        <f t="shared" si="32"/>
        <v>7.4600000000000035</v>
      </c>
      <c r="DD6" s="31">
        <f t="shared" si="33"/>
        <v>45.010000000000005</v>
      </c>
      <c r="DE6" s="31">
        <f t="shared" si="34"/>
        <v>16.729999999999993</v>
      </c>
      <c r="DF6" s="31">
        <f t="shared" si="35"/>
        <v>1.0000000000000064E-2</v>
      </c>
      <c r="DG6" s="31">
        <f t="shared" si="36"/>
        <v>0</v>
      </c>
      <c r="DH6" s="31">
        <f t="shared" si="37"/>
        <v>0</v>
      </c>
      <c r="DI6" s="32">
        <f t="shared" ref="DI6:DI69" si="65">ROUND(CW6*5%,2)</f>
        <v>0</v>
      </c>
      <c r="DJ6" s="32">
        <f t="shared" ref="DJ6:DJ69" si="66">ROUND(CX6*5%,2)</f>
        <v>0</v>
      </c>
      <c r="DK6" s="32">
        <f t="shared" ref="DK6:DK69" si="67">ROUND(CY6*5%,2)</f>
        <v>0</v>
      </c>
      <c r="DL6" s="32">
        <f t="shared" ref="DL6:DL69" si="68">ROUND(CZ6*5%,2)</f>
        <v>7.0000000000000007E-2</v>
      </c>
      <c r="DM6" s="32">
        <f t="shared" ref="DM6:DM69" si="69">ROUND(DA6*5%,2)</f>
        <v>0.42</v>
      </c>
      <c r="DN6" s="32">
        <f t="shared" ref="DN6:DN69" si="70">ROUND(DB6*5%,2)</f>
        <v>2.54</v>
      </c>
      <c r="DO6" s="32">
        <f t="shared" ref="DO6:DO69" si="71">ROUND(DC6*5%,2)</f>
        <v>0.37</v>
      </c>
      <c r="DP6" s="32">
        <f t="shared" ref="DP6:DP69" si="72">ROUND(DD6*5%,2)</f>
        <v>2.25</v>
      </c>
      <c r="DQ6" s="32">
        <f t="shared" ref="DQ6:DQ69" si="73">ROUND(DE6*5%,2)</f>
        <v>0.84</v>
      </c>
      <c r="DR6" s="32">
        <f t="shared" ref="DR6:DR69" si="74">ROUND(DF6*5%,2)</f>
        <v>0</v>
      </c>
      <c r="DS6" s="32">
        <f t="shared" ref="DS6:DS69" si="75">ROUND(DG6*5%,2)</f>
        <v>0</v>
      </c>
      <c r="DT6" s="32">
        <f t="shared" ref="DT6:DT69" si="76">ROUND(DH6*5%,2)</f>
        <v>0</v>
      </c>
      <c r="DU6" s="31">
        <f t="shared" ref="DU6:DU69" si="77">ROUND(CW6*DU$3,2)</f>
        <v>0</v>
      </c>
      <c r="DV6" s="31">
        <f t="shared" ref="DV6:DV69" si="78">ROUND(CX6*DV$3,2)</f>
        <v>0</v>
      </c>
      <c r="DW6" s="31">
        <f t="shared" ref="DW6:DW69" si="79">ROUND(CY6*DW$3,2)</f>
        <v>0</v>
      </c>
      <c r="DX6" s="31">
        <f t="shared" ref="DX6:DX69" si="80">ROUND(CZ6*DX$3,2)</f>
        <v>0.26</v>
      </c>
      <c r="DY6" s="31">
        <f t="shared" ref="DY6:DY69" si="81">ROUND(DA6*DY$3,2)</f>
        <v>1.48</v>
      </c>
      <c r="DZ6" s="31">
        <f t="shared" ref="DZ6:DZ69" si="82">ROUND(DB6*DZ$3,2)</f>
        <v>8.9</v>
      </c>
      <c r="EA6" s="31">
        <f t="shared" ref="EA6:EA69" si="83">ROUND(DC6*EA$3,2)</f>
        <v>1.29</v>
      </c>
      <c r="EB6" s="31">
        <f t="shared" ref="EB6:EB69" si="84">ROUND(DD6*EB$3,2)</f>
        <v>7.67</v>
      </c>
      <c r="EC6" s="31">
        <f t="shared" ref="EC6:EC69" si="85">ROUND(DE6*EC$3,2)</f>
        <v>2.81</v>
      </c>
      <c r="ED6" s="31">
        <f t="shared" ref="ED6:ED69" si="86">ROUND(DF6*ED$3,2)</f>
        <v>0</v>
      </c>
      <c r="EE6" s="31">
        <f t="shared" ref="EE6:EE69" si="87">ROUND(DG6*EE$3,2)</f>
        <v>0</v>
      </c>
      <c r="EF6" s="31">
        <f t="shared" ref="EF6:EF69" si="88">ROUND(DH6*EF$3,2)</f>
        <v>0</v>
      </c>
      <c r="EG6" s="32">
        <f t="shared" ref="EG6:EG69" si="89">CW6+DI6+DU6</f>
        <v>0</v>
      </c>
      <c r="EH6" s="32">
        <f t="shared" ref="EH6:EH69" si="90">CX6+DJ6+DV6</f>
        <v>0</v>
      </c>
      <c r="EI6" s="32">
        <f t="shared" ref="EI6:EI69" si="91">CY6+DK6+DW6</f>
        <v>0</v>
      </c>
      <c r="EJ6" s="32">
        <f t="shared" ref="EJ6:EJ69" si="92">CZ6+DL6+DX6</f>
        <v>1.77</v>
      </c>
      <c r="EK6" s="32">
        <f t="shared" ref="EK6:EK69" si="93">DA6+DM6+DY6</f>
        <v>10.240000000000002</v>
      </c>
      <c r="EL6" s="32">
        <f t="shared" ref="EL6:EL69" si="94">DB6+DN6+DZ6</f>
        <v>62.269999999999982</v>
      </c>
      <c r="EM6" s="32">
        <f t="shared" ref="EM6:EM69" si="95">DC6+DO6+EA6</f>
        <v>9.1200000000000045</v>
      </c>
      <c r="EN6" s="32">
        <f t="shared" ref="EN6:EN69" si="96">DD6+DP6+EB6</f>
        <v>54.930000000000007</v>
      </c>
      <c r="EO6" s="32">
        <f t="shared" ref="EO6:EO69" si="97">DE6+DQ6+EC6</f>
        <v>20.379999999999992</v>
      </c>
      <c r="EP6" s="32">
        <f t="shared" ref="EP6:EP69" si="98">DF6+DR6+ED6</f>
        <v>1.0000000000000064E-2</v>
      </c>
      <c r="EQ6" s="32">
        <f t="shared" ref="EQ6:EQ69" si="99">DG6+DS6+EE6</f>
        <v>0</v>
      </c>
      <c r="ER6" s="32">
        <f t="shared" ref="ER6:ER69" si="100">DH6+DT6+EF6</f>
        <v>0</v>
      </c>
    </row>
    <row r="7" spans="1:148" x14ac:dyDescent="0.25">
      <c r="A7" t="s">
        <v>455</v>
      </c>
      <c r="B7" s="1" t="s">
        <v>149</v>
      </c>
      <c r="C7" t="str">
        <f t="shared" ca="1" si="0"/>
        <v>0000022911</v>
      </c>
      <c r="D7" t="str">
        <f t="shared" ca="1" si="1"/>
        <v>FortisAlberta Reversing POD - Glenwood (229S)</v>
      </c>
      <c r="E7" s="51">
        <v>25.527310700000001</v>
      </c>
      <c r="F7" s="51">
        <v>5.5723947000000003</v>
      </c>
      <c r="G7" s="51">
        <v>24.343747199999999</v>
      </c>
      <c r="H7" s="51">
        <v>13.479106399999999</v>
      </c>
      <c r="I7" s="51">
        <v>181.1724676</v>
      </c>
      <c r="J7" s="51">
        <v>224.91505240000001</v>
      </c>
      <c r="K7" s="51">
        <v>62.464844900000003</v>
      </c>
      <c r="L7" s="51">
        <v>147.00382020000001</v>
      </c>
      <c r="M7" s="51">
        <v>212.20128209999999</v>
      </c>
      <c r="N7" s="51">
        <v>16.8400596</v>
      </c>
      <c r="O7" s="51">
        <v>18.421027899999999</v>
      </c>
      <c r="P7" s="51">
        <v>6.8981725999999997</v>
      </c>
      <c r="Q7" s="32">
        <v>599.34</v>
      </c>
      <c r="R7" s="32">
        <v>172.36</v>
      </c>
      <c r="S7" s="32">
        <v>488.09</v>
      </c>
      <c r="T7" s="32">
        <v>229.14</v>
      </c>
      <c r="U7" s="32">
        <v>4876.01</v>
      </c>
      <c r="V7" s="32">
        <v>4468.29</v>
      </c>
      <c r="W7" s="32">
        <v>1628.3</v>
      </c>
      <c r="X7" s="32">
        <v>3125.87</v>
      </c>
      <c r="Y7" s="32">
        <v>3362.26</v>
      </c>
      <c r="Z7" s="32">
        <v>293.37</v>
      </c>
      <c r="AA7" s="32">
        <v>322.89999999999998</v>
      </c>
      <c r="AB7" s="32">
        <v>135.19</v>
      </c>
      <c r="AC7" s="2">
        <v>2.5099999999999998</v>
      </c>
      <c r="AD7" s="2">
        <v>2.5099999999999998</v>
      </c>
      <c r="AE7" s="2">
        <v>2.5099999999999998</v>
      </c>
      <c r="AF7" s="2">
        <v>2.5099999999999998</v>
      </c>
      <c r="AG7" s="2">
        <v>2.5099999999999998</v>
      </c>
      <c r="AH7" s="2">
        <v>2.5099999999999998</v>
      </c>
      <c r="AI7" s="2">
        <v>2.5099999999999998</v>
      </c>
      <c r="AJ7" s="2">
        <v>2.5099999999999998</v>
      </c>
      <c r="AK7" s="2">
        <v>2.5099999999999998</v>
      </c>
      <c r="AL7" s="2">
        <v>2.5099999999999998</v>
      </c>
      <c r="AM7" s="2">
        <v>2.5099999999999998</v>
      </c>
      <c r="AN7" s="2">
        <v>2.5099999999999998</v>
      </c>
      <c r="AO7" s="33">
        <v>15.04</v>
      </c>
      <c r="AP7" s="33">
        <v>4.33</v>
      </c>
      <c r="AQ7" s="33">
        <v>12.25</v>
      </c>
      <c r="AR7" s="33">
        <v>5.75</v>
      </c>
      <c r="AS7" s="33">
        <v>122.39</v>
      </c>
      <c r="AT7" s="33">
        <v>112.15</v>
      </c>
      <c r="AU7" s="33">
        <v>40.869999999999997</v>
      </c>
      <c r="AV7" s="33">
        <v>78.459999999999994</v>
      </c>
      <c r="AW7" s="33">
        <v>84.39</v>
      </c>
      <c r="AX7" s="33">
        <v>7.36</v>
      </c>
      <c r="AY7" s="33">
        <v>8.1</v>
      </c>
      <c r="AZ7" s="33">
        <v>3.39</v>
      </c>
      <c r="BA7" s="31">
        <f t="shared" si="41"/>
        <v>-0.66</v>
      </c>
      <c r="BB7" s="31">
        <f t="shared" si="42"/>
        <v>-0.19</v>
      </c>
      <c r="BC7" s="31">
        <f t="shared" si="43"/>
        <v>-0.54</v>
      </c>
      <c r="BD7" s="31">
        <f t="shared" si="44"/>
        <v>-0.34</v>
      </c>
      <c r="BE7" s="31">
        <f t="shared" si="45"/>
        <v>-7.31</v>
      </c>
      <c r="BF7" s="31">
        <f t="shared" si="46"/>
        <v>-6.7</v>
      </c>
      <c r="BG7" s="31">
        <f t="shared" si="47"/>
        <v>2.44</v>
      </c>
      <c r="BH7" s="31">
        <f t="shared" si="48"/>
        <v>4.6900000000000004</v>
      </c>
      <c r="BI7" s="31">
        <f t="shared" si="49"/>
        <v>5.04</v>
      </c>
      <c r="BJ7" s="31">
        <f t="shared" si="50"/>
        <v>1.97</v>
      </c>
      <c r="BK7" s="31">
        <f t="shared" si="51"/>
        <v>2.16</v>
      </c>
      <c r="BL7" s="31">
        <f t="shared" si="52"/>
        <v>0.91</v>
      </c>
      <c r="BM7" s="6">
        <v>7.7600000000000002E-2</v>
      </c>
      <c r="BN7" s="6">
        <v>7.7600000000000002E-2</v>
      </c>
      <c r="BO7" s="6">
        <v>7.7600000000000002E-2</v>
      </c>
      <c r="BP7" s="6">
        <v>7.7600000000000002E-2</v>
      </c>
      <c r="BQ7" s="6">
        <v>7.7600000000000002E-2</v>
      </c>
      <c r="BR7" s="6">
        <v>7.7600000000000002E-2</v>
      </c>
      <c r="BS7" s="6">
        <v>7.7600000000000002E-2</v>
      </c>
      <c r="BT7" s="6">
        <v>7.7600000000000002E-2</v>
      </c>
      <c r="BU7" s="6">
        <v>7.7600000000000002E-2</v>
      </c>
      <c r="BV7" s="6">
        <v>7.7600000000000002E-2</v>
      </c>
      <c r="BW7" s="6">
        <v>7.7600000000000002E-2</v>
      </c>
      <c r="BX7" s="6">
        <v>7.7600000000000002E-2</v>
      </c>
      <c r="BY7" s="31">
        <v>46.51</v>
      </c>
      <c r="BZ7" s="31">
        <v>13.38</v>
      </c>
      <c r="CA7" s="31">
        <v>37.880000000000003</v>
      </c>
      <c r="CB7" s="31">
        <v>17.78</v>
      </c>
      <c r="CC7" s="31">
        <v>378.38</v>
      </c>
      <c r="CD7" s="31">
        <v>346.74</v>
      </c>
      <c r="CE7" s="31">
        <v>126.36</v>
      </c>
      <c r="CF7" s="31">
        <v>242.57</v>
      </c>
      <c r="CG7" s="31">
        <v>260.91000000000003</v>
      </c>
      <c r="CH7" s="31">
        <v>22.77</v>
      </c>
      <c r="CI7" s="31">
        <v>25.06</v>
      </c>
      <c r="CJ7" s="31">
        <v>10.49</v>
      </c>
      <c r="CK7" s="32">
        <f t="shared" si="53"/>
        <v>0.42</v>
      </c>
      <c r="CL7" s="32">
        <f t="shared" si="54"/>
        <v>0.12</v>
      </c>
      <c r="CM7" s="32">
        <f t="shared" si="55"/>
        <v>0.34</v>
      </c>
      <c r="CN7" s="32">
        <f t="shared" si="56"/>
        <v>0.16</v>
      </c>
      <c r="CO7" s="32">
        <f t="shared" si="57"/>
        <v>3.41</v>
      </c>
      <c r="CP7" s="32">
        <f t="shared" si="58"/>
        <v>3.13</v>
      </c>
      <c r="CQ7" s="32">
        <f t="shared" si="59"/>
        <v>1.1399999999999999</v>
      </c>
      <c r="CR7" s="32">
        <f t="shared" si="60"/>
        <v>2.19</v>
      </c>
      <c r="CS7" s="32">
        <f t="shared" si="61"/>
        <v>2.35</v>
      </c>
      <c r="CT7" s="32">
        <f t="shared" si="62"/>
        <v>0.21</v>
      </c>
      <c r="CU7" s="32">
        <f t="shared" si="63"/>
        <v>0.23</v>
      </c>
      <c r="CV7" s="32">
        <f t="shared" si="64"/>
        <v>0.09</v>
      </c>
      <c r="CW7" s="31">
        <f t="shared" si="26"/>
        <v>32.549999999999997</v>
      </c>
      <c r="CX7" s="31">
        <f t="shared" si="27"/>
        <v>9.36</v>
      </c>
      <c r="CY7" s="31">
        <f t="shared" si="28"/>
        <v>26.510000000000005</v>
      </c>
      <c r="CZ7" s="31">
        <f t="shared" si="29"/>
        <v>12.530000000000001</v>
      </c>
      <c r="DA7" s="31">
        <f t="shared" si="30"/>
        <v>266.71000000000004</v>
      </c>
      <c r="DB7" s="31">
        <f t="shared" si="31"/>
        <v>244.42</v>
      </c>
      <c r="DC7" s="31">
        <f t="shared" si="32"/>
        <v>84.19</v>
      </c>
      <c r="DD7" s="31">
        <f t="shared" si="33"/>
        <v>161.61000000000001</v>
      </c>
      <c r="DE7" s="31">
        <f t="shared" si="34"/>
        <v>173.83000000000007</v>
      </c>
      <c r="DF7" s="31">
        <f t="shared" si="35"/>
        <v>13.65</v>
      </c>
      <c r="DG7" s="31">
        <f t="shared" si="36"/>
        <v>15.029999999999998</v>
      </c>
      <c r="DH7" s="31">
        <f t="shared" si="37"/>
        <v>6.2799999999999994</v>
      </c>
      <c r="DI7" s="32">
        <f t="shared" si="65"/>
        <v>1.63</v>
      </c>
      <c r="DJ7" s="32">
        <f t="shared" si="66"/>
        <v>0.47</v>
      </c>
      <c r="DK7" s="32">
        <f t="shared" si="67"/>
        <v>1.33</v>
      </c>
      <c r="DL7" s="32">
        <f t="shared" si="68"/>
        <v>0.63</v>
      </c>
      <c r="DM7" s="32">
        <f t="shared" si="69"/>
        <v>13.34</v>
      </c>
      <c r="DN7" s="32">
        <f t="shared" si="70"/>
        <v>12.22</v>
      </c>
      <c r="DO7" s="32">
        <f t="shared" si="71"/>
        <v>4.21</v>
      </c>
      <c r="DP7" s="32">
        <f t="shared" si="72"/>
        <v>8.08</v>
      </c>
      <c r="DQ7" s="32">
        <f t="shared" si="73"/>
        <v>8.69</v>
      </c>
      <c r="DR7" s="32">
        <f t="shared" si="74"/>
        <v>0.68</v>
      </c>
      <c r="DS7" s="32">
        <f t="shared" si="75"/>
        <v>0.75</v>
      </c>
      <c r="DT7" s="32">
        <f t="shared" si="76"/>
        <v>0.31</v>
      </c>
      <c r="DU7" s="31">
        <f t="shared" si="77"/>
        <v>6.07</v>
      </c>
      <c r="DV7" s="31">
        <f t="shared" si="78"/>
        <v>1.72</v>
      </c>
      <c r="DW7" s="31">
        <f t="shared" si="79"/>
        <v>4.82</v>
      </c>
      <c r="DX7" s="31">
        <f t="shared" si="80"/>
        <v>2.25</v>
      </c>
      <c r="DY7" s="31">
        <f t="shared" si="81"/>
        <v>47.31</v>
      </c>
      <c r="DZ7" s="31">
        <f t="shared" si="82"/>
        <v>42.78</v>
      </c>
      <c r="EA7" s="31">
        <f t="shared" si="83"/>
        <v>14.55</v>
      </c>
      <c r="EB7" s="31">
        <f t="shared" si="84"/>
        <v>27.55</v>
      </c>
      <c r="EC7" s="31">
        <f t="shared" si="85"/>
        <v>29.22</v>
      </c>
      <c r="ED7" s="31">
        <f t="shared" si="86"/>
        <v>2.2599999999999998</v>
      </c>
      <c r="EE7" s="31">
        <f t="shared" si="87"/>
        <v>2.46</v>
      </c>
      <c r="EF7" s="31">
        <f t="shared" si="88"/>
        <v>1.01</v>
      </c>
      <c r="EG7" s="32">
        <f t="shared" si="89"/>
        <v>40.25</v>
      </c>
      <c r="EH7" s="32">
        <f t="shared" si="90"/>
        <v>11.55</v>
      </c>
      <c r="EI7" s="32">
        <f t="shared" si="91"/>
        <v>32.660000000000004</v>
      </c>
      <c r="EJ7" s="32">
        <f t="shared" si="92"/>
        <v>15.410000000000002</v>
      </c>
      <c r="EK7" s="32">
        <f t="shared" si="93"/>
        <v>327.36</v>
      </c>
      <c r="EL7" s="32">
        <f t="shared" si="94"/>
        <v>299.41999999999996</v>
      </c>
      <c r="EM7" s="32">
        <f t="shared" si="95"/>
        <v>102.94999999999999</v>
      </c>
      <c r="EN7" s="32">
        <f t="shared" si="96"/>
        <v>197.24000000000004</v>
      </c>
      <c r="EO7" s="32">
        <f t="shared" si="97"/>
        <v>211.74000000000007</v>
      </c>
      <c r="EP7" s="32">
        <f t="shared" si="98"/>
        <v>16.59</v>
      </c>
      <c r="EQ7" s="32">
        <f t="shared" si="99"/>
        <v>18.239999999999998</v>
      </c>
      <c r="ER7" s="32">
        <f t="shared" si="100"/>
        <v>7.5999999999999988</v>
      </c>
    </row>
    <row r="8" spans="1:148" x14ac:dyDescent="0.25">
      <c r="A8" t="s">
        <v>455</v>
      </c>
      <c r="B8" s="1" t="s">
        <v>150</v>
      </c>
      <c r="C8" t="str">
        <f t="shared" ca="1" si="0"/>
        <v>0000025611</v>
      </c>
      <c r="D8" t="str">
        <f t="shared" ca="1" si="1"/>
        <v>FortisAlberta Reversing POD - Harmattan (256S)</v>
      </c>
      <c r="E8" s="51">
        <v>21.136538399999999</v>
      </c>
      <c r="F8" s="51">
        <v>393.82325109999999</v>
      </c>
      <c r="G8" s="51">
        <v>1500.5994763000001</v>
      </c>
      <c r="H8" s="51">
        <v>1143.0739212000001</v>
      </c>
      <c r="I8" s="51">
        <v>1645.2993583</v>
      </c>
      <c r="J8" s="51">
        <v>1220.2879740000001</v>
      </c>
      <c r="K8" s="51">
        <v>1127.1609120000001</v>
      </c>
      <c r="L8" s="51">
        <v>3590.0518215000002</v>
      </c>
      <c r="M8" s="51">
        <v>2401.6617519000001</v>
      </c>
      <c r="N8" s="51">
        <v>2906.2017331000002</v>
      </c>
      <c r="O8" s="51">
        <v>2602.7300621999998</v>
      </c>
      <c r="P8" s="51">
        <v>1914.9000685999999</v>
      </c>
      <c r="Q8" s="32">
        <v>886.55</v>
      </c>
      <c r="R8" s="32">
        <v>26849.83</v>
      </c>
      <c r="S8" s="32">
        <v>62090.21</v>
      </c>
      <c r="T8" s="32">
        <v>32961.35</v>
      </c>
      <c r="U8" s="32">
        <v>60054.22</v>
      </c>
      <c r="V8" s="32">
        <v>34526.46</v>
      </c>
      <c r="W8" s="32">
        <v>232463.05</v>
      </c>
      <c r="X8" s="32">
        <v>146049.03</v>
      </c>
      <c r="Y8" s="32">
        <v>51694.2</v>
      </c>
      <c r="Z8" s="32">
        <v>77278.41</v>
      </c>
      <c r="AA8" s="32">
        <v>88648.68</v>
      </c>
      <c r="AB8" s="32">
        <v>50308.58</v>
      </c>
      <c r="AC8" s="2">
        <v>0.48</v>
      </c>
      <c r="AD8" s="2">
        <v>0.48</v>
      </c>
      <c r="AE8" s="2">
        <v>0.48</v>
      </c>
      <c r="AF8" s="2">
        <v>0.48</v>
      </c>
      <c r="AG8" s="2">
        <v>0.48</v>
      </c>
      <c r="AH8" s="2">
        <v>0.48</v>
      </c>
      <c r="AI8" s="2">
        <v>0.48</v>
      </c>
      <c r="AJ8" s="2">
        <v>0.48</v>
      </c>
      <c r="AK8" s="2">
        <v>0.48</v>
      </c>
      <c r="AL8" s="2">
        <v>0.48</v>
      </c>
      <c r="AM8" s="2">
        <v>0.48</v>
      </c>
      <c r="AN8" s="2">
        <v>0.48</v>
      </c>
      <c r="AO8" s="33">
        <v>4.26</v>
      </c>
      <c r="AP8" s="33">
        <v>128.88</v>
      </c>
      <c r="AQ8" s="33">
        <v>298.02999999999997</v>
      </c>
      <c r="AR8" s="33">
        <v>158.21</v>
      </c>
      <c r="AS8" s="33">
        <v>288.26</v>
      </c>
      <c r="AT8" s="33">
        <v>165.73</v>
      </c>
      <c r="AU8" s="33">
        <v>1115.82</v>
      </c>
      <c r="AV8" s="33">
        <v>701.04</v>
      </c>
      <c r="AW8" s="33">
        <v>248.13</v>
      </c>
      <c r="AX8" s="33">
        <v>370.94</v>
      </c>
      <c r="AY8" s="33">
        <v>425.51</v>
      </c>
      <c r="AZ8" s="33">
        <v>241.48</v>
      </c>
      <c r="BA8" s="31">
        <f t="shared" si="41"/>
        <v>-0.98</v>
      </c>
      <c r="BB8" s="31">
        <f t="shared" si="42"/>
        <v>-29.53</v>
      </c>
      <c r="BC8" s="31">
        <f t="shared" si="43"/>
        <v>-68.3</v>
      </c>
      <c r="BD8" s="31">
        <f t="shared" si="44"/>
        <v>-49.44</v>
      </c>
      <c r="BE8" s="31">
        <f t="shared" si="45"/>
        <v>-90.08</v>
      </c>
      <c r="BF8" s="31">
        <f t="shared" si="46"/>
        <v>-51.79</v>
      </c>
      <c r="BG8" s="31">
        <f t="shared" si="47"/>
        <v>348.69</v>
      </c>
      <c r="BH8" s="31">
        <f t="shared" si="48"/>
        <v>219.07</v>
      </c>
      <c r="BI8" s="31">
        <f t="shared" si="49"/>
        <v>77.540000000000006</v>
      </c>
      <c r="BJ8" s="31">
        <f t="shared" si="50"/>
        <v>517.77</v>
      </c>
      <c r="BK8" s="31">
        <f t="shared" si="51"/>
        <v>593.95000000000005</v>
      </c>
      <c r="BL8" s="31">
        <f t="shared" si="52"/>
        <v>337.07</v>
      </c>
      <c r="BM8" s="6">
        <v>-2.3800000000000002E-2</v>
      </c>
      <c r="BN8" s="6">
        <v>-2.3800000000000002E-2</v>
      </c>
      <c r="BO8" s="6">
        <v>-2.3800000000000002E-2</v>
      </c>
      <c r="BP8" s="6">
        <v>-2.3800000000000002E-2</v>
      </c>
      <c r="BQ8" s="6">
        <v>-2.3800000000000002E-2</v>
      </c>
      <c r="BR8" s="6">
        <v>-2.3800000000000002E-2</v>
      </c>
      <c r="BS8" s="6">
        <v>-2.3800000000000002E-2</v>
      </c>
      <c r="BT8" s="6">
        <v>-2.3800000000000002E-2</v>
      </c>
      <c r="BU8" s="6">
        <v>-2.3800000000000002E-2</v>
      </c>
      <c r="BV8" s="6">
        <v>-2.3800000000000002E-2</v>
      </c>
      <c r="BW8" s="6">
        <v>-2.3800000000000002E-2</v>
      </c>
      <c r="BX8" s="6">
        <v>-2.3800000000000002E-2</v>
      </c>
      <c r="BY8" s="31">
        <v>-21.1</v>
      </c>
      <c r="BZ8" s="31">
        <v>-639.03</v>
      </c>
      <c r="CA8" s="31">
        <v>-1477.75</v>
      </c>
      <c r="CB8" s="31">
        <v>-784.48</v>
      </c>
      <c r="CC8" s="31">
        <v>-1429.29</v>
      </c>
      <c r="CD8" s="31">
        <v>-821.73</v>
      </c>
      <c r="CE8" s="31">
        <v>-5532.62</v>
      </c>
      <c r="CF8" s="31">
        <v>-3475.97</v>
      </c>
      <c r="CG8" s="31">
        <v>-1230.32</v>
      </c>
      <c r="CH8" s="31">
        <v>-1839.23</v>
      </c>
      <c r="CI8" s="31">
        <v>-2109.84</v>
      </c>
      <c r="CJ8" s="31">
        <v>-1197.3399999999999</v>
      </c>
      <c r="CK8" s="32">
        <f t="shared" si="53"/>
        <v>0.62</v>
      </c>
      <c r="CL8" s="32">
        <f t="shared" si="54"/>
        <v>18.79</v>
      </c>
      <c r="CM8" s="32">
        <f t="shared" si="55"/>
        <v>43.46</v>
      </c>
      <c r="CN8" s="32">
        <f t="shared" si="56"/>
        <v>23.07</v>
      </c>
      <c r="CO8" s="32">
        <f t="shared" si="57"/>
        <v>42.04</v>
      </c>
      <c r="CP8" s="32">
        <f t="shared" si="58"/>
        <v>24.17</v>
      </c>
      <c r="CQ8" s="32">
        <f t="shared" si="59"/>
        <v>162.72</v>
      </c>
      <c r="CR8" s="32">
        <f t="shared" si="60"/>
        <v>102.23</v>
      </c>
      <c r="CS8" s="32">
        <f t="shared" si="61"/>
        <v>36.19</v>
      </c>
      <c r="CT8" s="32">
        <f t="shared" si="62"/>
        <v>54.09</v>
      </c>
      <c r="CU8" s="32">
        <f t="shared" si="63"/>
        <v>62.05</v>
      </c>
      <c r="CV8" s="32">
        <f t="shared" si="64"/>
        <v>35.22</v>
      </c>
      <c r="CW8" s="31">
        <f t="shared" ref="CW8:CW14" si="101">BY8+CK8-AO8-BA8</f>
        <v>-23.76</v>
      </c>
      <c r="CX8" s="31">
        <f t="shared" ref="CX8:CX14" si="102">BZ8+CL8-AP8-BB8</f>
        <v>-719.59</v>
      </c>
      <c r="CY8" s="31">
        <f t="shared" ref="CY8:CY14" si="103">CA8+CM8-AQ8-BC8</f>
        <v>-1664.02</v>
      </c>
      <c r="CZ8" s="31">
        <f t="shared" ref="CZ8:CZ14" si="104">CB8+CN8-AR8-BD8</f>
        <v>-870.18000000000006</v>
      </c>
      <c r="DA8" s="31">
        <f t="shared" ref="DA8:DA14" si="105">CC8+CO8-AS8-BE8</f>
        <v>-1585.43</v>
      </c>
      <c r="DB8" s="31">
        <f t="shared" ref="DB8:DB14" si="106">CD8+CP8-AT8-BF8</f>
        <v>-911.50000000000011</v>
      </c>
      <c r="DC8" s="31">
        <f t="shared" ref="DC8:DC14" si="107">CE8+CQ8-AU8-BG8</f>
        <v>-6834.4099999999989</v>
      </c>
      <c r="DD8" s="31">
        <f t="shared" ref="DD8:DD14" si="108">CF8+CR8-AV8-BH8</f>
        <v>-4293.8499999999995</v>
      </c>
      <c r="DE8" s="31">
        <f t="shared" ref="DE8:DE14" si="109">CG8+CS8-AW8-BI8</f>
        <v>-1519.7999999999997</v>
      </c>
      <c r="DF8" s="31">
        <f t="shared" ref="DF8:DF14" si="110">CH8+CT8-AX8-BJ8</f>
        <v>-2673.85</v>
      </c>
      <c r="DG8" s="31">
        <f t="shared" ref="DG8:DG14" si="111">CI8+CU8-AY8-BK8</f>
        <v>-3067.25</v>
      </c>
      <c r="DH8" s="31">
        <f t="shared" ref="DH8:DH14" si="112">CJ8+CV8-AZ8-BL8</f>
        <v>-1740.6699999999998</v>
      </c>
      <c r="DI8" s="32">
        <f t="shared" si="65"/>
        <v>-1.19</v>
      </c>
      <c r="DJ8" s="32">
        <f t="shared" si="66"/>
        <v>-35.979999999999997</v>
      </c>
      <c r="DK8" s="32">
        <f t="shared" si="67"/>
        <v>-83.2</v>
      </c>
      <c r="DL8" s="32">
        <f t="shared" si="68"/>
        <v>-43.51</v>
      </c>
      <c r="DM8" s="32">
        <f t="shared" si="69"/>
        <v>-79.27</v>
      </c>
      <c r="DN8" s="32">
        <f t="shared" si="70"/>
        <v>-45.58</v>
      </c>
      <c r="DO8" s="32">
        <f t="shared" si="71"/>
        <v>-341.72</v>
      </c>
      <c r="DP8" s="32">
        <f t="shared" si="72"/>
        <v>-214.69</v>
      </c>
      <c r="DQ8" s="32">
        <f t="shared" si="73"/>
        <v>-75.989999999999995</v>
      </c>
      <c r="DR8" s="32">
        <f t="shared" si="74"/>
        <v>-133.69</v>
      </c>
      <c r="DS8" s="32">
        <f t="shared" si="75"/>
        <v>-153.36000000000001</v>
      </c>
      <c r="DT8" s="32">
        <f t="shared" si="76"/>
        <v>-87.03</v>
      </c>
      <c r="DU8" s="31">
        <f t="shared" si="77"/>
        <v>-4.43</v>
      </c>
      <c r="DV8" s="31">
        <f t="shared" si="78"/>
        <v>-132.46</v>
      </c>
      <c r="DW8" s="31">
        <f t="shared" si="79"/>
        <v>-302.8</v>
      </c>
      <c r="DX8" s="31">
        <f t="shared" si="80"/>
        <v>-156.31</v>
      </c>
      <c r="DY8" s="31">
        <f t="shared" si="81"/>
        <v>-281.20999999999998</v>
      </c>
      <c r="DZ8" s="31">
        <f t="shared" si="82"/>
        <v>-159.55000000000001</v>
      </c>
      <c r="EA8" s="31">
        <f t="shared" si="83"/>
        <v>-1180.83</v>
      </c>
      <c r="EB8" s="31">
        <f t="shared" si="84"/>
        <v>-731.85</v>
      </c>
      <c r="EC8" s="31">
        <f t="shared" si="85"/>
        <v>-255.49</v>
      </c>
      <c r="ED8" s="31">
        <f t="shared" si="86"/>
        <v>-443.45</v>
      </c>
      <c r="EE8" s="31">
        <f t="shared" si="87"/>
        <v>-501.53</v>
      </c>
      <c r="EF8" s="31">
        <f t="shared" si="88"/>
        <v>-280.68</v>
      </c>
      <c r="EG8" s="32">
        <f t="shared" si="89"/>
        <v>-29.380000000000003</v>
      </c>
      <c r="EH8" s="32">
        <f t="shared" si="90"/>
        <v>-888.03000000000009</v>
      </c>
      <c r="EI8" s="32">
        <f t="shared" si="91"/>
        <v>-2050.02</v>
      </c>
      <c r="EJ8" s="32">
        <f t="shared" si="92"/>
        <v>-1070</v>
      </c>
      <c r="EK8" s="32">
        <f t="shared" si="93"/>
        <v>-1945.91</v>
      </c>
      <c r="EL8" s="32">
        <f t="shared" si="94"/>
        <v>-1116.6300000000001</v>
      </c>
      <c r="EM8" s="32">
        <f t="shared" si="95"/>
        <v>-8356.9599999999991</v>
      </c>
      <c r="EN8" s="32">
        <f t="shared" si="96"/>
        <v>-5240.3899999999994</v>
      </c>
      <c r="EO8" s="32">
        <f t="shared" si="97"/>
        <v>-1851.2799999999997</v>
      </c>
      <c r="EP8" s="32">
        <f t="shared" si="98"/>
        <v>-3250.99</v>
      </c>
      <c r="EQ8" s="32">
        <f t="shared" si="99"/>
        <v>-3722.1400000000003</v>
      </c>
      <c r="ER8" s="32">
        <f t="shared" si="100"/>
        <v>-2108.3799999999997</v>
      </c>
    </row>
    <row r="9" spans="1:148" x14ac:dyDescent="0.25">
      <c r="A9" t="s">
        <v>455</v>
      </c>
      <c r="B9" s="1" t="s">
        <v>152</v>
      </c>
      <c r="C9" t="str">
        <f t="shared" ca="1" si="0"/>
        <v>0000034911</v>
      </c>
      <c r="D9" t="str">
        <f t="shared" ca="1" si="1"/>
        <v>FortisAlberta Reversing POD - Stavely (349S)</v>
      </c>
      <c r="E9" s="51">
        <v>0.21812680000000001</v>
      </c>
      <c r="F9" s="51">
        <v>0</v>
      </c>
      <c r="G9" s="51">
        <v>0</v>
      </c>
      <c r="H9" s="51">
        <v>0</v>
      </c>
      <c r="I9" s="51">
        <v>0</v>
      </c>
      <c r="J9" s="51">
        <v>0</v>
      </c>
      <c r="K9" s="51">
        <v>0</v>
      </c>
      <c r="L9" s="51">
        <v>0</v>
      </c>
      <c r="M9" s="51">
        <v>0</v>
      </c>
      <c r="N9" s="51">
        <v>0</v>
      </c>
      <c r="O9" s="51">
        <v>0</v>
      </c>
      <c r="P9" s="51">
        <v>0</v>
      </c>
      <c r="Q9" s="32">
        <v>6.29</v>
      </c>
      <c r="R9" s="32">
        <v>0</v>
      </c>
      <c r="S9" s="32">
        <v>0</v>
      </c>
      <c r="T9" s="32">
        <v>0</v>
      </c>
      <c r="U9" s="32">
        <v>0</v>
      </c>
      <c r="V9" s="32">
        <v>0</v>
      </c>
      <c r="W9" s="32">
        <v>0</v>
      </c>
      <c r="X9" s="32">
        <v>0</v>
      </c>
      <c r="Y9" s="32">
        <v>0</v>
      </c>
      <c r="Z9" s="32">
        <v>0</v>
      </c>
      <c r="AA9" s="32">
        <v>0</v>
      </c>
      <c r="AB9" s="32">
        <v>0</v>
      </c>
      <c r="AC9" s="2">
        <v>0.66</v>
      </c>
      <c r="AD9" s="2">
        <v>0.66</v>
      </c>
      <c r="AE9" s="2">
        <v>0.66</v>
      </c>
      <c r="AF9" s="2">
        <v>0.66</v>
      </c>
      <c r="AG9" s="2">
        <v>0.66</v>
      </c>
      <c r="AH9" s="2">
        <v>0.66</v>
      </c>
      <c r="AI9" s="2">
        <v>0.66</v>
      </c>
      <c r="AJ9" s="2">
        <v>0.66</v>
      </c>
      <c r="AK9" s="2">
        <v>0.66</v>
      </c>
      <c r="AL9" s="2">
        <v>0.66</v>
      </c>
      <c r="AM9" s="2">
        <v>0.66</v>
      </c>
      <c r="AN9" s="2">
        <v>0.66</v>
      </c>
      <c r="AO9" s="33">
        <v>0.04</v>
      </c>
      <c r="AP9" s="33">
        <v>0</v>
      </c>
      <c r="AQ9" s="33">
        <v>0</v>
      </c>
      <c r="AR9" s="33">
        <v>0</v>
      </c>
      <c r="AS9" s="33">
        <v>0</v>
      </c>
      <c r="AT9" s="33">
        <v>0</v>
      </c>
      <c r="AU9" s="33">
        <v>0</v>
      </c>
      <c r="AV9" s="33">
        <v>0</v>
      </c>
      <c r="AW9" s="33">
        <v>0</v>
      </c>
      <c r="AX9" s="33">
        <v>0</v>
      </c>
      <c r="AY9" s="33">
        <v>0</v>
      </c>
      <c r="AZ9" s="33">
        <v>0</v>
      </c>
      <c r="BA9" s="31">
        <f t="shared" si="41"/>
        <v>-0.01</v>
      </c>
      <c r="BB9" s="31">
        <f t="shared" si="42"/>
        <v>0</v>
      </c>
      <c r="BC9" s="31">
        <f t="shared" si="43"/>
        <v>0</v>
      </c>
      <c r="BD9" s="31">
        <f t="shared" si="44"/>
        <v>0</v>
      </c>
      <c r="BE9" s="31">
        <f t="shared" si="45"/>
        <v>0</v>
      </c>
      <c r="BF9" s="31">
        <f t="shared" si="46"/>
        <v>0</v>
      </c>
      <c r="BG9" s="31">
        <f t="shared" si="47"/>
        <v>0</v>
      </c>
      <c r="BH9" s="31">
        <f t="shared" si="48"/>
        <v>0</v>
      </c>
      <c r="BI9" s="31">
        <f t="shared" si="49"/>
        <v>0</v>
      </c>
      <c r="BJ9" s="31">
        <f t="shared" si="50"/>
        <v>0</v>
      </c>
      <c r="BK9" s="31">
        <f t="shared" si="51"/>
        <v>0</v>
      </c>
      <c r="BL9" s="31">
        <f t="shared" si="52"/>
        <v>0</v>
      </c>
      <c r="BM9" s="6">
        <v>-2.6700000000000002E-2</v>
      </c>
      <c r="BN9" s="6">
        <v>-2.6700000000000002E-2</v>
      </c>
      <c r="BO9" s="6">
        <v>-2.6700000000000002E-2</v>
      </c>
      <c r="BP9" s="6">
        <v>-2.6700000000000002E-2</v>
      </c>
      <c r="BQ9" s="6">
        <v>-2.6700000000000002E-2</v>
      </c>
      <c r="BR9" s="6">
        <v>-2.6700000000000002E-2</v>
      </c>
      <c r="BS9" s="6">
        <v>-2.6700000000000002E-2</v>
      </c>
      <c r="BT9" s="6">
        <v>-2.6700000000000002E-2</v>
      </c>
      <c r="BU9" s="6">
        <v>-2.6700000000000002E-2</v>
      </c>
      <c r="BV9" s="6">
        <v>-2.6700000000000002E-2</v>
      </c>
      <c r="BW9" s="6">
        <v>-2.6700000000000002E-2</v>
      </c>
      <c r="BX9" s="6">
        <v>-2.6700000000000002E-2</v>
      </c>
      <c r="BY9" s="31">
        <v>-0.17</v>
      </c>
      <c r="BZ9" s="31">
        <v>0</v>
      </c>
      <c r="CA9" s="31">
        <v>0</v>
      </c>
      <c r="CB9" s="31">
        <v>0</v>
      </c>
      <c r="CC9" s="31">
        <v>0</v>
      </c>
      <c r="CD9" s="31">
        <v>0</v>
      </c>
      <c r="CE9" s="31">
        <v>0</v>
      </c>
      <c r="CF9" s="31">
        <v>0</v>
      </c>
      <c r="CG9" s="31">
        <v>0</v>
      </c>
      <c r="CH9" s="31">
        <v>0</v>
      </c>
      <c r="CI9" s="31">
        <v>0</v>
      </c>
      <c r="CJ9" s="31">
        <v>0</v>
      </c>
      <c r="CK9" s="32">
        <f t="shared" si="53"/>
        <v>0</v>
      </c>
      <c r="CL9" s="32">
        <f t="shared" si="54"/>
        <v>0</v>
      </c>
      <c r="CM9" s="32">
        <f t="shared" si="55"/>
        <v>0</v>
      </c>
      <c r="CN9" s="32">
        <f t="shared" si="56"/>
        <v>0</v>
      </c>
      <c r="CO9" s="32">
        <f t="shared" si="57"/>
        <v>0</v>
      </c>
      <c r="CP9" s="32">
        <f t="shared" si="58"/>
        <v>0</v>
      </c>
      <c r="CQ9" s="32">
        <f t="shared" si="59"/>
        <v>0</v>
      </c>
      <c r="CR9" s="32">
        <f t="shared" si="60"/>
        <v>0</v>
      </c>
      <c r="CS9" s="32">
        <f t="shared" si="61"/>
        <v>0</v>
      </c>
      <c r="CT9" s="32">
        <f t="shared" si="62"/>
        <v>0</v>
      </c>
      <c r="CU9" s="32">
        <f t="shared" si="63"/>
        <v>0</v>
      </c>
      <c r="CV9" s="32">
        <f t="shared" si="64"/>
        <v>0</v>
      </c>
      <c r="CW9" s="31">
        <f t="shared" si="101"/>
        <v>-0.2</v>
      </c>
      <c r="CX9" s="31">
        <f t="shared" si="102"/>
        <v>0</v>
      </c>
      <c r="CY9" s="31">
        <f t="shared" si="103"/>
        <v>0</v>
      </c>
      <c r="CZ9" s="31">
        <f t="shared" si="104"/>
        <v>0</v>
      </c>
      <c r="DA9" s="31">
        <f t="shared" si="105"/>
        <v>0</v>
      </c>
      <c r="DB9" s="31">
        <f t="shared" si="106"/>
        <v>0</v>
      </c>
      <c r="DC9" s="31">
        <f t="shared" si="107"/>
        <v>0</v>
      </c>
      <c r="DD9" s="31">
        <f t="shared" si="108"/>
        <v>0</v>
      </c>
      <c r="DE9" s="31">
        <f t="shared" si="109"/>
        <v>0</v>
      </c>
      <c r="DF9" s="31">
        <f t="shared" si="110"/>
        <v>0</v>
      </c>
      <c r="DG9" s="31">
        <f t="shared" si="111"/>
        <v>0</v>
      </c>
      <c r="DH9" s="31">
        <f t="shared" si="112"/>
        <v>0</v>
      </c>
      <c r="DI9" s="32">
        <f t="shared" si="65"/>
        <v>-0.01</v>
      </c>
      <c r="DJ9" s="32">
        <f t="shared" si="66"/>
        <v>0</v>
      </c>
      <c r="DK9" s="32">
        <f t="shared" si="67"/>
        <v>0</v>
      </c>
      <c r="DL9" s="32">
        <f t="shared" si="68"/>
        <v>0</v>
      </c>
      <c r="DM9" s="32">
        <f t="shared" si="69"/>
        <v>0</v>
      </c>
      <c r="DN9" s="32">
        <f t="shared" si="70"/>
        <v>0</v>
      </c>
      <c r="DO9" s="32">
        <f t="shared" si="71"/>
        <v>0</v>
      </c>
      <c r="DP9" s="32">
        <f t="shared" si="72"/>
        <v>0</v>
      </c>
      <c r="DQ9" s="32">
        <f t="shared" si="73"/>
        <v>0</v>
      </c>
      <c r="DR9" s="32">
        <f t="shared" si="74"/>
        <v>0</v>
      </c>
      <c r="DS9" s="32">
        <f t="shared" si="75"/>
        <v>0</v>
      </c>
      <c r="DT9" s="32">
        <f t="shared" si="76"/>
        <v>0</v>
      </c>
      <c r="DU9" s="31">
        <f t="shared" si="77"/>
        <v>-0.04</v>
      </c>
      <c r="DV9" s="31">
        <f t="shared" si="78"/>
        <v>0</v>
      </c>
      <c r="DW9" s="31">
        <f t="shared" si="79"/>
        <v>0</v>
      </c>
      <c r="DX9" s="31">
        <f t="shared" si="80"/>
        <v>0</v>
      </c>
      <c r="DY9" s="31">
        <f t="shared" si="81"/>
        <v>0</v>
      </c>
      <c r="DZ9" s="31">
        <f t="shared" si="82"/>
        <v>0</v>
      </c>
      <c r="EA9" s="31">
        <f t="shared" si="83"/>
        <v>0</v>
      </c>
      <c r="EB9" s="31">
        <f t="shared" si="84"/>
        <v>0</v>
      </c>
      <c r="EC9" s="31">
        <f t="shared" si="85"/>
        <v>0</v>
      </c>
      <c r="ED9" s="31">
        <f t="shared" si="86"/>
        <v>0</v>
      </c>
      <c r="EE9" s="31">
        <f t="shared" si="87"/>
        <v>0</v>
      </c>
      <c r="EF9" s="31">
        <f t="shared" si="88"/>
        <v>0</v>
      </c>
      <c r="EG9" s="32">
        <f t="shared" si="89"/>
        <v>-0.25</v>
      </c>
      <c r="EH9" s="32">
        <f t="shared" si="90"/>
        <v>0</v>
      </c>
      <c r="EI9" s="32">
        <f t="shared" si="91"/>
        <v>0</v>
      </c>
      <c r="EJ9" s="32">
        <f t="shared" si="92"/>
        <v>0</v>
      </c>
      <c r="EK9" s="32">
        <f t="shared" si="93"/>
        <v>0</v>
      </c>
      <c r="EL9" s="32">
        <f t="shared" si="94"/>
        <v>0</v>
      </c>
      <c r="EM9" s="32">
        <f t="shared" si="95"/>
        <v>0</v>
      </c>
      <c r="EN9" s="32">
        <f t="shared" si="96"/>
        <v>0</v>
      </c>
      <c r="EO9" s="32">
        <f t="shared" si="97"/>
        <v>0</v>
      </c>
      <c r="EP9" s="32">
        <f t="shared" si="98"/>
        <v>0</v>
      </c>
      <c r="EQ9" s="32">
        <f t="shared" si="99"/>
        <v>0</v>
      </c>
      <c r="ER9" s="32">
        <f t="shared" si="100"/>
        <v>0</v>
      </c>
    </row>
    <row r="10" spans="1:148" x14ac:dyDescent="0.25">
      <c r="A10" t="s">
        <v>455</v>
      </c>
      <c r="B10" s="1" t="s">
        <v>153</v>
      </c>
      <c r="C10" t="str">
        <f t="shared" ca="1" si="0"/>
        <v>0000038511</v>
      </c>
      <c r="D10" t="str">
        <f t="shared" ca="1" si="1"/>
        <v>FortisAlberta Reversing POD - Spring Coulee (385S)</v>
      </c>
      <c r="E10" s="51">
        <v>0</v>
      </c>
      <c r="F10" s="51">
        <v>0</v>
      </c>
      <c r="G10" s="51">
        <v>0</v>
      </c>
      <c r="H10" s="51">
        <v>0</v>
      </c>
      <c r="I10" s="51">
        <v>0</v>
      </c>
      <c r="J10" s="51">
        <v>3.1445530000000002</v>
      </c>
      <c r="K10" s="51">
        <v>5.1895790999999996</v>
      </c>
      <c r="L10" s="51">
        <v>0</v>
      </c>
      <c r="M10" s="51">
        <v>0</v>
      </c>
      <c r="N10" s="51">
        <v>0</v>
      </c>
      <c r="O10" s="51">
        <v>0</v>
      </c>
      <c r="P10" s="51">
        <v>0</v>
      </c>
      <c r="Q10" s="32">
        <v>0</v>
      </c>
      <c r="R10" s="32">
        <v>0</v>
      </c>
      <c r="S10" s="32">
        <v>0</v>
      </c>
      <c r="T10" s="32">
        <v>0</v>
      </c>
      <c r="U10" s="32">
        <v>0</v>
      </c>
      <c r="V10" s="32">
        <v>147</v>
      </c>
      <c r="W10" s="32">
        <v>962.48</v>
      </c>
      <c r="X10" s="32">
        <v>0</v>
      </c>
      <c r="Y10" s="32">
        <v>0</v>
      </c>
      <c r="Z10" s="32">
        <v>0</v>
      </c>
      <c r="AA10" s="32">
        <v>0</v>
      </c>
      <c r="AB10" s="32">
        <v>0</v>
      </c>
      <c r="AC10" s="2">
        <v>2.2400000000000002</v>
      </c>
      <c r="AD10" s="2">
        <v>2.2400000000000002</v>
      </c>
      <c r="AE10" s="2">
        <v>2.2400000000000002</v>
      </c>
      <c r="AF10" s="2">
        <v>2.2400000000000002</v>
      </c>
      <c r="AG10" s="2">
        <v>2.2400000000000002</v>
      </c>
      <c r="AH10" s="2">
        <v>2.2400000000000002</v>
      </c>
      <c r="AI10" s="2">
        <v>2.2400000000000002</v>
      </c>
      <c r="AJ10" s="2">
        <v>2.2400000000000002</v>
      </c>
      <c r="AK10" s="2">
        <v>2.2400000000000002</v>
      </c>
      <c r="AL10" s="2">
        <v>2.2400000000000002</v>
      </c>
      <c r="AM10" s="2">
        <v>2.2400000000000002</v>
      </c>
      <c r="AN10" s="2">
        <v>2.2400000000000002</v>
      </c>
      <c r="AO10" s="33">
        <v>0</v>
      </c>
      <c r="AP10" s="33">
        <v>0</v>
      </c>
      <c r="AQ10" s="33">
        <v>0</v>
      </c>
      <c r="AR10" s="33">
        <v>0</v>
      </c>
      <c r="AS10" s="33">
        <v>0</v>
      </c>
      <c r="AT10" s="33">
        <v>3.29</v>
      </c>
      <c r="AU10" s="33">
        <v>21.56</v>
      </c>
      <c r="AV10" s="33">
        <v>0</v>
      </c>
      <c r="AW10" s="33">
        <v>0</v>
      </c>
      <c r="AX10" s="33">
        <v>0</v>
      </c>
      <c r="AY10" s="33">
        <v>0</v>
      </c>
      <c r="AZ10" s="33">
        <v>0</v>
      </c>
      <c r="BA10" s="31">
        <f t="shared" si="41"/>
        <v>0</v>
      </c>
      <c r="BB10" s="31">
        <f t="shared" si="42"/>
        <v>0</v>
      </c>
      <c r="BC10" s="31">
        <f t="shared" si="43"/>
        <v>0</v>
      </c>
      <c r="BD10" s="31">
        <f t="shared" si="44"/>
        <v>0</v>
      </c>
      <c r="BE10" s="31">
        <f t="shared" si="45"/>
        <v>0</v>
      </c>
      <c r="BF10" s="31">
        <f t="shared" si="46"/>
        <v>-0.22</v>
      </c>
      <c r="BG10" s="31">
        <f t="shared" si="47"/>
        <v>1.44</v>
      </c>
      <c r="BH10" s="31">
        <f t="shared" si="48"/>
        <v>0</v>
      </c>
      <c r="BI10" s="31">
        <f t="shared" si="49"/>
        <v>0</v>
      </c>
      <c r="BJ10" s="31">
        <f t="shared" si="50"/>
        <v>0</v>
      </c>
      <c r="BK10" s="31">
        <f t="shared" si="51"/>
        <v>0</v>
      </c>
      <c r="BL10" s="31">
        <f t="shared" si="52"/>
        <v>0</v>
      </c>
      <c r="BM10" s="6">
        <v>1.6299999999999999E-2</v>
      </c>
      <c r="BN10" s="6">
        <v>1.6299999999999999E-2</v>
      </c>
      <c r="BO10" s="6">
        <v>1.6299999999999999E-2</v>
      </c>
      <c r="BP10" s="6">
        <v>1.6299999999999999E-2</v>
      </c>
      <c r="BQ10" s="6">
        <v>1.6299999999999999E-2</v>
      </c>
      <c r="BR10" s="6">
        <v>1.6299999999999999E-2</v>
      </c>
      <c r="BS10" s="6">
        <v>1.6299999999999999E-2</v>
      </c>
      <c r="BT10" s="6">
        <v>1.6299999999999999E-2</v>
      </c>
      <c r="BU10" s="6">
        <v>1.6299999999999999E-2</v>
      </c>
      <c r="BV10" s="6">
        <v>1.6299999999999999E-2</v>
      </c>
      <c r="BW10" s="6">
        <v>1.6299999999999999E-2</v>
      </c>
      <c r="BX10" s="6">
        <v>1.6299999999999999E-2</v>
      </c>
      <c r="BY10" s="31">
        <v>0</v>
      </c>
      <c r="BZ10" s="31">
        <v>0</v>
      </c>
      <c r="CA10" s="31">
        <v>0</v>
      </c>
      <c r="CB10" s="31">
        <v>0</v>
      </c>
      <c r="CC10" s="31">
        <v>0</v>
      </c>
      <c r="CD10" s="31">
        <v>2.4</v>
      </c>
      <c r="CE10" s="31">
        <v>15.69</v>
      </c>
      <c r="CF10" s="31">
        <v>0</v>
      </c>
      <c r="CG10" s="31">
        <v>0</v>
      </c>
      <c r="CH10" s="31">
        <v>0</v>
      </c>
      <c r="CI10" s="31">
        <v>0</v>
      </c>
      <c r="CJ10" s="31">
        <v>0</v>
      </c>
      <c r="CK10" s="32">
        <f t="shared" si="53"/>
        <v>0</v>
      </c>
      <c r="CL10" s="32">
        <f t="shared" si="54"/>
        <v>0</v>
      </c>
      <c r="CM10" s="32">
        <f t="shared" si="55"/>
        <v>0</v>
      </c>
      <c r="CN10" s="32">
        <f t="shared" si="56"/>
        <v>0</v>
      </c>
      <c r="CO10" s="32">
        <f t="shared" si="57"/>
        <v>0</v>
      </c>
      <c r="CP10" s="32">
        <f t="shared" si="58"/>
        <v>0.1</v>
      </c>
      <c r="CQ10" s="32">
        <f t="shared" si="59"/>
        <v>0.67</v>
      </c>
      <c r="CR10" s="32">
        <f t="shared" si="60"/>
        <v>0</v>
      </c>
      <c r="CS10" s="32">
        <f t="shared" si="61"/>
        <v>0</v>
      </c>
      <c r="CT10" s="32">
        <f t="shared" si="62"/>
        <v>0</v>
      </c>
      <c r="CU10" s="32">
        <f t="shared" si="63"/>
        <v>0</v>
      </c>
      <c r="CV10" s="32">
        <f t="shared" si="64"/>
        <v>0</v>
      </c>
      <c r="CW10" s="31">
        <f t="shared" si="101"/>
        <v>0</v>
      </c>
      <c r="CX10" s="31">
        <f t="shared" si="102"/>
        <v>0</v>
      </c>
      <c r="CY10" s="31">
        <f t="shared" si="103"/>
        <v>0</v>
      </c>
      <c r="CZ10" s="31">
        <f t="shared" si="104"/>
        <v>0</v>
      </c>
      <c r="DA10" s="31">
        <f t="shared" si="105"/>
        <v>0</v>
      </c>
      <c r="DB10" s="31">
        <f t="shared" si="106"/>
        <v>-0.57000000000000006</v>
      </c>
      <c r="DC10" s="31">
        <f t="shared" si="107"/>
        <v>-6.6399999999999988</v>
      </c>
      <c r="DD10" s="31">
        <f t="shared" si="108"/>
        <v>0</v>
      </c>
      <c r="DE10" s="31">
        <f t="shared" si="109"/>
        <v>0</v>
      </c>
      <c r="DF10" s="31">
        <f t="shared" si="110"/>
        <v>0</v>
      </c>
      <c r="DG10" s="31">
        <f t="shared" si="111"/>
        <v>0</v>
      </c>
      <c r="DH10" s="31">
        <f t="shared" si="112"/>
        <v>0</v>
      </c>
      <c r="DI10" s="32">
        <f t="shared" si="65"/>
        <v>0</v>
      </c>
      <c r="DJ10" s="32">
        <f t="shared" si="66"/>
        <v>0</v>
      </c>
      <c r="DK10" s="32">
        <f t="shared" si="67"/>
        <v>0</v>
      </c>
      <c r="DL10" s="32">
        <f t="shared" si="68"/>
        <v>0</v>
      </c>
      <c r="DM10" s="32">
        <f t="shared" si="69"/>
        <v>0</v>
      </c>
      <c r="DN10" s="32">
        <f t="shared" si="70"/>
        <v>-0.03</v>
      </c>
      <c r="DO10" s="32">
        <f t="shared" si="71"/>
        <v>-0.33</v>
      </c>
      <c r="DP10" s="32">
        <f t="shared" si="72"/>
        <v>0</v>
      </c>
      <c r="DQ10" s="32">
        <f t="shared" si="73"/>
        <v>0</v>
      </c>
      <c r="DR10" s="32">
        <f t="shared" si="74"/>
        <v>0</v>
      </c>
      <c r="DS10" s="32">
        <f t="shared" si="75"/>
        <v>0</v>
      </c>
      <c r="DT10" s="32">
        <f t="shared" si="76"/>
        <v>0</v>
      </c>
      <c r="DU10" s="31">
        <f t="shared" si="77"/>
        <v>0</v>
      </c>
      <c r="DV10" s="31">
        <f t="shared" si="78"/>
        <v>0</v>
      </c>
      <c r="DW10" s="31">
        <f t="shared" si="79"/>
        <v>0</v>
      </c>
      <c r="DX10" s="31">
        <f t="shared" si="80"/>
        <v>0</v>
      </c>
      <c r="DY10" s="31">
        <f t="shared" si="81"/>
        <v>0</v>
      </c>
      <c r="DZ10" s="31">
        <f t="shared" si="82"/>
        <v>-0.1</v>
      </c>
      <c r="EA10" s="31">
        <f t="shared" si="83"/>
        <v>-1.1499999999999999</v>
      </c>
      <c r="EB10" s="31">
        <f t="shared" si="84"/>
        <v>0</v>
      </c>
      <c r="EC10" s="31">
        <f t="shared" si="85"/>
        <v>0</v>
      </c>
      <c r="ED10" s="31">
        <f t="shared" si="86"/>
        <v>0</v>
      </c>
      <c r="EE10" s="31">
        <f t="shared" si="87"/>
        <v>0</v>
      </c>
      <c r="EF10" s="31">
        <f t="shared" si="88"/>
        <v>0</v>
      </c>
      <c r="EG10" s="32">
        <f t="shared" si="89"/>
        <v>0</v>
      </c>
      <c r="EH10" s="32">
        <f t="shared" si="90"/>
        <v>0</v>
      </c>
      <c r="EI10" s="32">
        <f t="shared" si="91"/>
        <v>0</v>
      </c>
      <c r="EJ10" s="32">
        <f t="shared" si="92"/>
        <v>0</v>
      </c>
      <c r="EK10" s="32">
        <f t="shared" si="93"/>
        <v>0</v>
      </c>
      <c r="EL10" s="32">
        <f t="shared" si="94"/>
        <v>-0.70000000000000007</v>
      </c>
      <c r="EM10" s="32">
        <f t="shared" si="95"/>
        <v>-8.1199999999999992</v>
      </c>
      <c r="EN10" s="32">
        <f t="shared" si="96"/>
        <v>0</v>
      </c>
      <c r="EO10" s="32">
        <f t="shared" si="97"/>
        <v>0</v>
      </c>
      <c r="EP10" s="32">
        <f t="shared" si="98"/>
        <v>0</v>
      </c>
      <c r="EQ10" s="32">
        <f t="shared" si="99"/>
        <v>0</v>
      </c>
      <c r="ER10" s="32">
        <f t="shared" si="100"/>
        <v>0</v>
      </c>
    </row>
    <row r="11" spans="1:148" x14ac:dyDescent="0.25">
      <c r="A11" t="s">
        <v>455</v>
      </c>
      <c r="B11" s="1" t="s">
        <v>154</v>
      </c>
      <c r="C11" t="str">
        <f t="shared" ca="1" si="0"/>
        <v>0000039611</v>
      </c>
      <c r="D11" t="str">
        <f t="shared" ca="1" si="1"/>
        <v>FortisAlberta Reversing POD - Pincher Creek (396S)</v>
      </c>
      <c r="E11" s="51">
        <v>1134.6273729</v>
      </c>
      <c r="F11" s="51">
        <v>370.43275879999999</v>
      </c>
      <c r="G11" s="51">
        <v>673.66251910000005</v>
      </c>
      <c r="H11" s="51">
        <v>948.21689579999997</v>
      </c>
      <c r="I11" s="51">
        <v>183.6970872</v>
      </c>
      <c r="J11" s="51">
        <v>491.2152964</v>
      </c>
      <c r="K11" s="51">
        <v>331.39234770000002</v>
      </c>
      <c r="L11" s="51">
        <v>250.8290921</v>
      </c>
      <c r="M11" s="51">
        <v>551.75295940000001</v>
      </c>
      <c r="N11" s="51">
        <v>1854.2907977</v>
      </c>
      <c r="O11" s="51">
        <v>1178.2341868000001</v>
      </c>
      <c r="P11" s="51">
        <v>1033.5482942000001</v>
      </c>
      <c r="Q11" s="32">
        <v>31366.240000000002</v>
      </c>
      <c r="R11" s="32">
        <v>17333.73</v>
      </c>
      <c r="S11" s="32">
        <v>14714.99</v>
      </c>
      <c r="T11" s="32">
        <v>21564.65</v>
      </c>
      <c r="U11" s="32">
        <v>4543.57</v>
      </c>
      <c r="V11" s="32">
        <v>8268.7099999999991</v>
      </c>
      <c r="W11" s="32">
        <v>9175.26</v>
      </c>
      <c r="X11" s="32">
        <v>6503.75</v>
      </c>
      <c r="Y11" s="32">
        <v>10011.950000000001</v>
      </c>
      <c r="Z11" s="32">
        <v>40179.96</v>
      </c>
      <c r="AA11" s="32">
        <v>27941.14</v>
      </c>
      <c r="AB11" s="32">
        <v>22047.95</v>
      </c>
      <c r="AC11" s="2">
        <v>3.11</v>
      </c>
      <c r="AD11" s="2">
        <v>3.11</v>
      </c>
      <c r="AE11" s="2">
        <v>3.11</v>
      </c>
      <c r="AF11" s="2">
        <v>3.11</v>
      </c>
      <c r="AG11" s="2">
        <v>3.11</v>
      </c>
      <c r="AH11" s="2">
        <v>3.11</v>
      </c>
      <c r="AI11" s="2">
        <v>3.11</v>
      </c>
      <c r="AJ11" s="2">
        <v>3.11</v>
      </c>
      <c r="AK11" s="2">
        <v>3.11</v>
      </c>
      <c r="AL11" s="2">
        <v>3.11</v>
      </c>
      <c r="AM11" s="2">
        <v>3.11</v>
      </c>
      <c r="AN11" s="2">
        <v>3.11</v>
      </c>
      <c r="AO11" s="33">
        <v>975.49</v>
      </c>
      <c r="AP11" s="33">
        <v>539.08000000000004</v>
      </c>
      <c r="AQ11" s="33">
        <v>457.64</v>
      </c>
      <c r="AR11" s="33">
        <v>670.66</v>
      </c>
      <c r="AS11" s="33">
        <v>141.30000000000001</v>
      </c>
      <c r="AT11" s="33">
        <v>257.16000000000003</v>
      </c>
      <c r="AU11" s="33">
        <v>285.35000000000002</v>
      </c>
      <c r="AV11" s="33">
        <v>202.27</v>
      </c>
      <c r="AW11" s="33">
        <v>311.37</v>
      </c>
      <c r="AX11" s="33">
        <v>1249.5999999999999</v>
      </c>
      <c r="AY11" s="33">
        <v>868.97</v>
      </c>
      <c r="AZ11" s="33">
        <v>685.69</v>
      </c>
      <c r="BA11" s="31">
        <f t="shared" si="41"/>
        <v>-34.5</v>
      </c>
      <c r="BB11" s="31">
        <f t="shared" si="42"/>
        <v>-19.07</v>
      </c>
      <c r="BC11" s="31">
        <f t="shared" si="43"/>
        <v>-16.190000000000001</v>
      </c>
      <c r="BD11" s="31">
        <f t="shared" si="44"/>
        <v>-32.35</v>
      </c>
      <c r="BE11" s="31">
        <f t="shared" si="45"/>
        <v>-6.82</v>
      </c>
      <c r="BF11" s="31">
        <f t="shared" si="46"/>
        <v>-12.4</v>
      </c>
      <c r="BG11" s="31">
        <f t="shared" si="47"/>
        <v>13.76</v>
      </c>
      <c r="BH11" s="31">
        <f t="shared" si="48"/>
        <v>9.76</v>
      </c>
      <c r="BI11" s="31">
        <f t="shared" si="49"/>
        <v>15.02</v>
      </c>
      <c r="BJ11" s="31">
        <f t="shared" si="50"/>
        <v>269.20999999999998</v>
      </c>
      <c r="BK11" s="31">
        <f t="shared" si="51"/>
        <v>187.21</v>
      </c>
      <c r="BL11" s="31">
        <f t="shared" si="52"/>
        <v>147.72</v>
      </c>
      <c r="BM11" s="6">
        <v>5.3900000000000003E-2</v>
      </c>
      <c r="BN11" s="6">
        <v>5.3900000000000003E-2</v>
      </c>
      <c r="BO11" s="6">
        <v>5.3900000000000003E-2</v>
      </c>
      <c r="BP11" s="6">
        <v>5.3900000000000003E-2</v>
      </c>
      <c r="BQ11" s="6">
        <v>5.3900000000000003E-2</v>
      </c>
      <c r="BR11" s="6">
        <v>5.3900000000000003E-2</v>
      </c>
      <c r="BS11" s="6">
        <v>5.3900000000000003E-2</v>
      </c>
      <c r="BT11" s="6">
        <v>5.3900000000000003E-2</v>
      </c>
      <c r="BU11" s="6">
        <v>5.3900000000000003E-2</v>
      </c>
      <c r="BV11" s="6">
        <v>5.3900000000000003E-2</v>
      </c>
      <c r="BW11" s="6">
        <v>5.3900000000000003E-2</v>
      </c>
      <c r="BX11" s="6">
        <v>5.3900000000000003E-2</v>
      </c>
      <c r="BY11" s="31">
        <v>1690.64</v>
      </c>
      <c r="BZ11" s="31">
        <v>934.29</v>
      </c>
      <c r="CA11" s="31">
        <v>793.14</v>
      </c>
      <c r="CB11" s="31">
        <v>1162.33</v>
      </c>
      <c r="CC11" s="31">
        <v>244.9</v>
      </c>
      <c r="CD11" s="31">
        <v>445.68</v>
      </c>
      <c r="CE11" s="31">
        <v>494.55</v>
      </c>
      <c r="CF11" s="31">
        <v>350.55</v>
      </c>
      <c r="CG11" s="31">
        <v>539.64</v>
      </c>
      <c r="CH11" s="31">
        <v>2165.6999999999998</v>
      </c>
      <c r="CI11" s="31">
        <v>1506.03</v>
      </c>
      <c r="CJ11" s="31">
        <v>1188.3800000000001</v>
      </c>
      <c r="CK11" s="32">
        <f t="shared" si="53"/>
        <v>21.96</v>
      </c>
      <c r="CL11" s="32">
        <f t="shared" si="54"/>
        <v>12.13</v>
      </c>
      <c r="CM11" s="32">
        <f t="shared" si="55"/>
        <v>10.3</v>
      </c>
      <c r="CN11" s="32">
        <f t="shared" si="56"/>
        <v>15.1</v>
      </c>
      <c r="CO11" s="32">
        <f t="shared" si="57"/>
        <v>3.18</v>
      </c>
      <c r="CP11" s="32">
        <f t="shared" si="58"/>
        <v>5.79</v>
      </c>
      <c r="CQ11" s="32">
        <f t="shared" si="59"/>
        <v>6.42</v>
      </c>
      <c r="CR11" s="32">
        <f t="shared" si="60"/>
        <v>4.55</v>
      </c>
      <c r="CS11" s="32">
        <f t="shared" si="61"/>
        <v>7.01</v>
      </c>
      <c r="CT11" s="32">
        <f t="shared" si="62"/>
        <v>28.13</v>
      </c>
      <c r="CU11" s="32">
        <f t="shared" si="63"/>
        <v>19.559999999999999</v>
      </c>
      <c r="CV11" s="32">
        <f t="shared" si="64"/>
        <v>15.43</v>
      </c>
      <c r="CW11" s="31">
        <f t="shared" si="101"/>
        <v>771.61000000000013</v>
      </c>
      <c r="CX11" s="31">
        <f t="shared" si="102"/>
        <v>426.40999999999991</v>
      </c>
      <c r="CY11" s="31">
        <f t="shared" si="103"/>
        <v>361.98999999999995</v>
      </c>
      <c r="CZ11" s="31">
        <f t="shared" si="104"/>
        <v>539.11999999999989</v>
      </c>
      <c r="DA11" s="31">
        <f t="shared" si="105"/>
        <v>113.6</v>
      </c>
      <c r="DB11" s="31">
        <f t="shared" si="106"/>
        <v>206.71</v>
      </c>
      <c r="DC11" s="31">
        <f t="shared" si="107"/>
        <v>201.86</v>
      </c>
      <c r="DD11" s="31">
        <f t="shared" si="108"/>
        <v>143.07000000000002</v>
      </c>
      <c r="DE11" s="31">
        <f t="shared" si="109"/>
        <v>220.25999999999996</v>
      </c>
      <c r="DF11" s="31">
        <f t="shared" si="110"/>
        <v>675.02</v>
      </c>
      <c r="DG11" s="31">
        <f t="shared" si="111"/>
        <v>469.40999999999985</v>
      </c>
      <c r="DH11" s="31">
        <f t="shared" si="112"/>
        <v>370.40000000000009</v>
      </c>
      <c r="DI11" s="32">
        <f t="shared" si="65"/>
        <v>38.58</v>
      </c>
      <c r="DJ11" s="32">
        <f t="shared" si="66"/>
        <v>21.32</v>
      </c>
      <c r="DK11" s="32">
        <f t="shared" si="67"/>
        <v>18.100000000000001</v>
      </c>
      <c r="DL11" s="32">
        <f t="shared" si="68"/>
        <v>26.96</v>
      </c>
      <c r="DM11" s="32">
        <f t="shared" si="69"/>
        <v>5.68</v>
      </c>
      <c r="DN11" s="32">
        <f t="shared" si="70"/>
        <v>10.34</v>
      </c>
      <c r="DO11" s="32">
        <f t="shared" si="71"/>
        <v>10.09</v>
      </c>
      <c r="DP11" s="32">
        <f t="shared" si="72"/>
        <v>7.15</v>
      </c>
      <c r="DQ11" s="32">
        <f t="shared" si="73"/>
        <v>11.01</v>
      </c>
      <c r="DR11" s="32">
        <f t="shared" si="74"/>
        <v>33.75</v>
      </c>
      <c r="DS11" s="32">
        <f t="shared" si="75"/>
        <v>23.47</v>
      </c>
      <c r="DT11" s="32">
        <f t="shared" si="76"/>
        <v>18.52</v>
      </c>
      <c r="DU11" s="31">
        <f t="shared" si="77"/>
        <v>143.84</v>
      </c>
      <c r="DV11" s="31">
        <f t="shared" si="78"/>
        <v>78.489999999999995</v>
      </c>
      <c r="DW11" s="31">
        <f t="shared" si="79"/>
        <v>65.87</v>
      </c>
      <c r="DX11" s="31">
        <f t="shared" si="80"/>
        <v>96.84</v>
      </c>
      <c r="DY11" s="31">
        <f t="shared" si="81"/>
        <v>20.149999999999999</v>
      </c>
      <c r="DZ11" s="31">
        <f t="shared" si="82"/>
        <v>36.18</v>
      </c>
      <c r="EA11" s="31">
        <f t="shared" si="83"/>
        <v>34.880000000000003</v>
      </c>
      <c r="EB11" s="31">
        <f t="shared" si="84"/>
        <v>24.39</v>
      </c>
      <c r="EC11" s="31">
        <f t="shared" si="85"/>
        <v>37.03</v>
      </c>
      <c r="ED11" s="31">
        <f t="shared" si="86"/>
        <v>111.95</v>
      </c>
      <c r="EE11" s="31">
        <f t="shared" si="87"/>
        <v>76.75</v>
      </c>
      <c r="EF11" s="31">
        <f t="shared" si="88"/>
        <v>59.73</v>
      </c>
      <c r="EG11" s="32">
        <f t="shared" si="89"/>
        <v>954.0300000000002</v>
      </c>
      <c r="EH11" s="32">
        <f t="shared" si="90"/>
        <v>526.21999999999991</v>
      </c>
      <c r="EI11" s="32">
        <f t="shared" si="91"/>
        <v>445.96</v>
      </c>
      <c r="EJ11" s="32">
        <f t="shared" si="92"/>
        <v>662.92</v>
      </c>
      <c r="EK11" s="32">
        <f t="shared" si="93"/>
        <v>139.43</v>
      </c>
      <c r="EL11" s="32">
        <f t="shared" si="94"/>
        <v>253.23000000000002</v>
      </c>
      <c r="EM11" s="32">
        <f t="shared" si="95"/>
        <v>246.83</v>
      </c>
      <c r="EN11" s="32">
        <f t="shared" si="96"/>
        <v>174.61</v>
      </c>
      <c r="EO11" s="32">
        <f t="shared" si="97"/>
        <v>268.29999999999995</v>
      </c>
      <c r="EP11" s="32">
        <f t="shared" si="98"/>
        <v>820.72</v>
      </c>
      <c r="EQ11" s="32">
        <f t="shared" si="99"/>
        <v>569.62999999999988</v>
      </c>
      <c r="ER11" s="32">
        <f t="shared" si="100"/>
        <v>448.65000000000009</v>
      </c>
    </row>
    <row r="12" spans="1:148" x14ac:dyDescent="0.25">
      <c r="A12" t="s">
        <v>455</v>
      </c>
      <c r="B12" s="1" t="s">
        <v>190</v>
      </c>
      <c r="C12" t="str">
        <f t="shared" ca="1" si="0"/>
        <v>0000045411</v>
      </c>
      <c r="D12" t="str">
        <f t="shared" ca="1" si="1"/>
        <v>FortisAlberta Reversing POD - Buck Lake (454S)</v>
      </c>
      <c r="E12" s="51">
        <v>4.8742599999999997E-2</v>
      </c>
      <c r="F12" s="51">
        <v>0</v>
      </c>
      <c r="G12" s="51">
        <v>0</v>
      </c>
      <c r="H12" s="51">
        <v>1.8258099999999999E-2</v>
      </c>
      <c r="I12" s="51">
        <v>0</v>
      </c>
      <c r="J12" s="51">
        <v>15.9818946</v>
      </c>
      <c r="K12" s="51">
        <v>4.7609421999999997</v>
      </c>
      <c r="L12" s="51">
        <v>13.332202499999999</v>
      </c>
      <c r="M12" s="51">
        <v>3.6000000000000001E-5</v>
      </c>
      <c r="N12" s="51">
        <v>0</v>
      </c>
      <c r="O12" s="51">
        <v>0</v>
      </c>
      <c r="P12" s="51">
        <v>0</v>
      </c>
      <c r="Q12" s="32">
        <v>0.5</v>
      </c>
      <c r="R12" s="32">
        <v>0</v>
      </c>
      <c r="S12" s="32">
        <v>0</v>
      </c>
      <c r="T12" s="32">
        <v>0.84</v>
      </c>
      <c r="U12" s="32">
        <v>0</v>
      </c>
      <c r="V12" s="32">
        <v>315.57</v>
      </c>
      <c r="W12" s="32">
        <v>100.1</v>
      </c>
      <c r="X12" s="32">
        <v>336.9</v>
      </c>
      <c r="Y12" s="32">
        <v>0</v>
      </c>
      <c r="Z12" s="32">
        <v>0</v>
      </c>
      <c r="AA12" s="32">
        <v>0</v>
      </c>
      <c r="AB12" s="32">
        <v>0</v>
      </c>
      <c r="AC12" s="2">
        <v>2.1</v>
      </c>
      <c r="AD12" s="2">
        <v>2.1</v>
      </c>
      <c r="AE12" s="2">
        <v>2.1</v>
      </c>
      <c r="AF12" s="2">
        <v>2.1</v>
      </c>
      <c r="AG12" s="2">
        <v>2.1</v>
      </c>
      <c r="AH12" s="2">
        <v>2.1</v>
      </c>
      <c r="AI12" s="2">
        <v>2.1</v>
      </c>
      <c r="AJ12" s="2">
        <v>2.1</v>
      </c>
      <c r="AK12" s="2">
        <v>2.1</v>
      </c>
      <c r="AL12" s="2">
        <v>2.1</v>
      </c>
      <c r="AM12" s="2">
        <v>2.1</v>
      </c>
      <c r="AN12" s="2">
        <v>2.1</v>
      </c>
      <c r="AO12" s="33">
        <v>0.01</v>
      </c>
      <c r="AP12" s="33">
        <v>0</v>
      </c>
      <c r="AQ12" s="33">
        <v>0</v>
      </c>
      <c r="AR12" s="33">
        <v>0.02</v>
      </c>
      <c r="AS12" s="33">
        <v>0</v>
      </c>
      <c r="AT12" s="33">
        <v>6.63</v>
      </c>
      <c r="AU12" s="33">
        <v>2.1</v>
      </c>
      <c r="AV12" s="33">
        <v>7.07</v>
      </c>
      <c r="AW12" s="33">
        <v>0</v>
      </c>
      <c r="AX12" s="33">
        <v>0</v>
      </c>
      <c r="AY12" s="33">
        <v>0</v>
      </c>
      <c r="AZ12" s="33">
        <v>0</v>
      </c>
      <c r="BA12" s="31">
        <f t="shared" si="41"/>
        <v>0</v>
      </c>
      <c r="BB12" s="31">
        <f t="shared" si="42"/>
        <v>0</v>
      </c>
      <c r="BC12" s="31">
        <f t="shared" si="43"/>
        <v>0</v>
      </c>
      <c r="BD12" s="31">
        <f t="shared" si="44"/>
        <v>0</v>
      </c>
      <c r="BE12" s="31">
        <f t="shared" si="45"/>
        <v>0</v>
      </c>
      <c r="BF12" s="31">
        <f t="shared" si="46"/>
        <v>-0.47</v>
      </c>
      <c r="BG12" s="31">
        <f t="shared" si="47"/>
        <v>0.15</v>
      </c>
      <c r="BH12" s="31">
        <f t="shared" si="48"/>
        <v>0.51</v>
      </c>
      <c r="BI12" s="31">
        <f t="shared" si="49"/>
        <v>0</v>
      </c>
      <c r="BJ12" s="31">
        <f t="shared" si="50"/>
        <v>0</v>
      </c>
      <c r="BK12" s="31">
        <f t="shared" si="51"/>
        <v>0</v>
      </c>
      <c r="BL12" s="31">
        <f t="shared" si="52"/>
        <v>0</v>
      </c>
      <c r="BM12" s="6">
        <v>5.3699999999999998E-2</v>
      </c>
      <c r="BN12" s="6">
        <v>5.3699999999999998E-2</v>
      </c>
      <c r="BO12" s="6">
        <v>5.3699999999999998E-2</v>
      </c>
      <c r="BP12" s="6">
        <v>5.3699999999999998E-2</v>
      </c>
      <c r="BQ12" s="6">
        <v>5.3699999999999998E-2</v>
      </c>
      <c r="BR12" s="6">
        <v>5.3699999999999998E-2</v>
      </c>
      <c r="BS12" s="6">
        <v>5.3699999999999998E-2</v>
      </c>
      <c r="BT12" s="6">
        <v>5.3699999999999998E-2</v>
      </c>
      <c r="BU12" s="6">
        <v>5.3699999999999998E-2</v>
      </c>
      <c r="BV12" s="6">
        <v>5.3699999999999998E-2</v>
      </c>
      <c r="BW12" s="6">
        <v>5.3699999999999998E-2</v>
      </c>
      <c r="BX12" s="6">
        <v>5.3699999999999998E-2</v>
      </c>
      <c r="BY12" s="31">
        <v>0.03</v>
      </c>
      <c r="BZ12" s="31">
        <v>0</v>
      </c>
      <c r="CA12" s="31">
        <v>0</v>
      </c>
      <c r="CB12" s="31">
        <v>0.05</v>
      </c>
      <c r="CC12" s="31">
        <v>0</v>
      </c>
      <c r="CD12" s="31">
        <v>16.95</v>
      </c>
      <c r="CE12" s="31">
        <v>5.38</v>
      </c>
      <c r="CF12" s="31">
        <v>18.09</v>
      </c>
      <c r="CG12" s="31">
        <v>0</v>
      </c>
      <c r="CH12" s="31">
        <v>0</v>
      </c>
      <c r="CI12" s="31">
        <v>0</v>
      </c>
      <c r="CJ12" s="31">
        <v>0</v>
      </c>
      <c r="CK12" s="32">
        <f t="shared" si="53"/>
        <v>0</v>
      </c>
      <c r="CL12" s="32">
        <f t="shared" si="54"/>
        <v>0</v>
      </c>
      <c r="CM12" s="32">
        <f t="shared" si="55"/>
        <v>0</v>
      </c>
      <c r="CN12" s="32">
        <f t="shared" si="56"/>
        <v>0</v>
      </c>
      <c r="CO12" s="32">
        <f t="shared" si="57"/>
        <v>0</v>
      </c>
      <c r="CP12" s="32">
        <f t="shared" si="58"/>
        <v>0.22</v>
      </c>
      <c r="CQ12" s="32">
        <f t="shared" si="59"/>
        <v>7.0000000000000007E-2</v>
      </c>
      <c r="CR12" s="32">
        <f t="shared" si="60"/>
        <v>0.24</v>
      </c>
      <c r="CS12" s="32">
        <f t="shared" si="61"/>
        <v>0</v>
      </c>
      <c r="CT12" s="32">
        <f t="shared" si="62"/>
        <v>0</v>
      </c>
      <c r="CU12" s="32">
        <f t="shared" si="63"/>
        <v>0</v>
      </c>
      <c r="CV12" s="32">
        <f t="shared" si="64"/>
        <v>0</v>
      </c>
      <c r="CW12" s="31">
        <f t="shared" si="101"/>
        <v>1.9999999999999997E-2</v>
      </c>
      <c r="CX12" s="31">
        <f t="shared" si="102"/>
        <v>0</v>
      </c>
      <c r="CY12" s="31">
        <f t="shared" si="103"/>
        <v>0</v>
      </c>
      <c r="CZ12" s="31">
        <f t="shared" si="104"/>
        <v>3.0000000000000002E-2</v>
      </c>
      <c r="DA12" s="31">
        <f t="shared" si="105"/>
        <v>0</v>
      </c>
      <c r="DB12" s="31">
        <f t="shared" si="106"/>
        <v>11.01</v>
      </c>
      <c r="DC12" s="31">
        <f t="shared" si="107"/>
        <v>3.2</v>
      </c>
      <c r="DD12" s="31">
        <f t="shared" si="108"/>
        <v>10.749999999999998</v>
      </c>
      <c r="DE12" s="31">
        <f t="shared" si="109"/>
        <v>0</v>
      </c>
      <c r="DF12" s="31">
        <f t="shared" si="110"/>
        <v>0</v>
      </c>
      <c r="DG12" s="31">
        <f t="shared" si="111"/>
        <v>0</v>
      </c>
      <c r="DH12" s="31">
        <f t="shared" si="112"/>
        <v>0</v>
      </c>
      <c r="DI12" s="32">
        <f t="shared" si="65"/>
        <v>0</v>
      </c>
      <c r="DJ12" s="32">
        <f t="shared" si="66"/>
        <v>0</v>
      </c>
      <c r="DK12" s="32">
        <f t="shared" si="67"/>
        <v>0</v>
      </c>
      <c r="DL12" s="32">
        <f t="shared" si="68"/>
        <v>0</v>
      </c>
      <c r="DM12" s="32">
        <f t="shared" si="69"/>
        <v>0</v>
      </c>
      <c r="DN12" s="32">
        <f t="shared" si="70"/>
        <v>0.55000000000000004</v>
      </c>
      <c r="DO12" s="32">
        <f t="shared" si="71"/>
        <v>0.16</v>
      </c>
      <c r="DP12" s="32">
        <f t="shared" si="72"/>
        <v>0.54</v>
      </c>
      <c r="DQ12" s="32">
        <f t="shared" si="73"/>
        <v>0</v>
      </c>
      <c r="DR12" s="32">
        <f t="shared" si="74"/>
        <v>0</v>
      </c>
      <c r="DS12" s="32">
        <f t="shared" si="75"/>
        <v>0</v>
      </c>
      <c r="DT12" s="32">
        <f t="shared" si="76"/>
        <v>0</v>
      </c>
      <c r="DU12" s="31">
        <f t="shared" si="77"/>
        <v>0</v>
      </c>
      <c r="DV12" s="31">
        <f t="shared" si="78"/>
        <v>0</v>
      </c>
      <c r="DW12" s="31">
        <f t="shared" si="79"/>
        <v>0</v>
      </c>
      <c r="DX12" s="31">
        <f t="shared" si="80"/>
        <v>0.01</v>
      </c>
      <c r="DY12" s="31">
        <f t="shared" si="81"/>
        <v>0</v>
      </c>
      <c r="DZ12" s="31">
        <f t="shared" si="82"/>
        <v>1.93</v>
      </c>
      <c r="EA12" s="31">
        <f t="shared" si="83"/>
        <v>0.55000000000000004</v>
      </c>
      <c r="EB12" s="31">
        <f t="shared" si="84"/>
        <v>1.83</v>
      </c>
      <c r="EC12" s="31">
        <f t="shared" si="85"/>
        <v>0</v>
      </c>
      <c r="ED12" s="31">
        <f t="shared" si="86"/>
        <v>0</v>
      </c>
      <c r="EE12" s="31">
        <f t="shared" si="87"/>
        <v>0</v>
      </c>
      <c r="EF12" s="31">
        <f t="shared" si="88"/>
        <v>0</v>
      </c>
      <c r="EG12" s="32">
        <f t="shared" si="89"/>
        <v>1.9999999999999997E-2</v>
      </c>
      <c r="EH12" s="32">
        <f t="shared" si="90"/>
        <v>0</v>
      </c>
      <c r="EI12" s="32">
        <f t="shared" si="91"/>
        <v>0</v>
      </c>
      <c r="EJ12" s="32">
        <f t="shared" si="92"/>
        <v>0.04</v>
      </c>
      <c r="EK12" s="32">
        <f t="shared" si="93"/>
        <v>0</v>
      </c>
      <c r="EL12" s="32">
        <f t="shared" si="94"/>
        <v>13.49</v>
      </c>
      <c r="EM12" s="32">
        <f t="shared" si="95"/>
        <v>3.91</v>
      </c>
      <c r="EN12" s="32">
        <f t="shared" si="96"/>
        <v>13.12</v>
      </c>
      <c r="EO12" s="32">
        <f t="shared" si="97"/>
        <v>0</v>
      </c>
      <c r="EP12" s="32">
        <f t="shared" si="98"/>
        <v>0</v>
      </c>
      <c r="EQ12" s="32">
        <f t="shared" si="99"/>
        <v>0</v>
      </c>
      <c r="ER12" s="32">
        <f t="shared" si="100"/>
        <v>0</v>
      </c>
    </row>
    <row r="13" spans="1:148" x14ac:dyDescent="0.25">
      <c r="A13" t="s">
        <v>455</v>
      </c>
      <c r="B13" s="1" t="s">
        <v>155</v>
      </c>
      <c r="C13" t="str">
        <f t="shared" ca="1" si="0"/>
        <v>0000065911</v>
      </c>
      <c r="D13" t="str">
        <f t="shared" ca="1" si="1"/>
        <v>FortisAlberta Reversing POD - Pegasus (659S)</v>
      </c>
      <c r="E13" s="51">
        <v>0</v>
      </c>
      <c r="F13" s="51">
        <v>0</v>
      </c>
      <c r="G13" s="51">
        <v>84.880271399999998</v>
      </c>
      <c r="H13" s="51">
        <v>60.818943699999998</v>
      </c>
      <c r="I13" s="51">
        <v>153.6607558</v>
      </c>
      <c r="J13" s="51">
        <v>170.03850399999999</v>
      </c>
      <c r="K13" s="51">
        <v>482.17255729999999</v>
      </c>
      <c r="L13" s="51">
        <v>12.698499999999999</v>
      </c>
      <c r="M13" s="51">
        <v>0</v>
      </c>
      <c r="N13" s="51">
        <v>2.6292342</v>
      </c>
      <c r="O13" s="51">
        <v>58.904312500000003</v>
      </c>
      <c r="P13" s="51">
        <v>5.3254999999999999</v>
      </c>
      <c r="Q13" s="32">
        <v>0</v>
      </c>
      <c r="R13" s="32">
        <v>0</v>
      </c>
      <c r="S13" s="32">
        <v>3925.94</v>
      </c>
      <c r="T13" s="32">
        <v>3414.78</v>
      </c>
      <c r="U13" s="32">
        <v>41823.699999999997</v>
      </c>
      <c r="V13" s="32">
        <v>37412.589999999997</v>
      </c>
      <c r="W13" s="32">
        <v>265791.75</v>
      </c>
      <c r="X13" s="32">
        <v>2171.37</v>
      </c>
      <c r="Y13" s="32">
        <v>0</v>
      </c>
      <c r="Z13" s="32">
        <v>45.35</v>
      </c>
      <c r="AA13" s="32">
        <v>21138.22</v>
      </c>
      <c r="AB13" s="32">
        <v>298.7</v>
      </c>
      <c r="AC13" s="2">
        <v>-1.31</v>
      </c>
      <c r="AD13" s="2">
        <v>-1.31</v>
      </c>
      <c r="AE13" s="2">
        <v>-1.31</v>
      </c>
      <c r="AF13" s="2">
        <v>-1.31</v>
      </c>
      <c r="AG13" s="2">
        <v>-1.31</v>
      </c>
      <c r="AH13" s="2">
        <v>-1.31</v>
      </c>
      <c r="AI13" s="2">
        <v>-1.31</v>
      </c>
      <c r="AJ13" s="2">
        <v>-1.31</v>
      </c>
      <c r="AK13" s="2">
        <v>-1.31</v>
      </c>
      <c r="AL13" s="2">
        <v>-1.31</v>
      </c>
      <c r="AM13" s="2">
        <v>-1.31</v>
      </c>
      <c r="AN13" s="2">
        <v>-1.31</v>
      </c>
      <c r="AO13" s="33">
        <v>0</v>
      </c>
      <c r="AP13" s="33">
        <v>0</v>
      </c>
      <c r="AQ13" s="33">
        <v>-51.43</v>
      </c>
      <c r="AR13" s="33">
        <v>-44.73</v>
      </c>
      <c r="AS13" s="33">
        <v>-547.89</v>
      </c>
      <c r="AT13" s="33">
        <v>-490.1</v>
      </c>
      <c r="AU13" s="33">
        <v>-3481.87</v>
      </c>
      <c r="AV13" s="33">
        <v>-28.44</v>
      </c>
      <c r="AW13" s="33">
        <v>0</v>
      </c>
      <c r="AX13" s="33">
        <v>-0.59</v>
      </c>
      <c r="AY13" s="33">
        <v>-276.91000000000003</v>
      </c>
      <c r="AZ13" s="33">
        <v>-3.91</v>
      </c>
      <c r="BA13" s="31">
        <f t="shared" si="41"/>
        <v>0</v>
      </c>
      <c r="BB13" s="31">
        <f t="shared" si="42"/>
        <v>0</v>
      </c>
      <c r="BC13" s="31">
        <f t="shared" si="43"/>
        <v>-4.32</v>
      </c>
      <c r="BD13" s="31">
        <f t="shared" si="44"/>
        <v>-5.12</v>
      </c>
      <c r="BE13" s="31">
        <f t="shared" si="45"/>
        <v>-62.74</v>
      </c>
      <c r="BF13" s="31">
        <f t="shared" si="46"/>
        <v>-56.12</v>
      </c>
      <c r="BG13" s="31">
        <f t="shared" si="47"/>
        <v>398.69</v>
      </c>
      <c r="BH13" s="31">
        <f t="shared" si="48"/>
        <v>3.26</v>
      </c>
      <c r="BI13" s="31">
        <f t="shared" si="49"/>
        <v>0</v>
      </c>
      <c r="BJ13" s="31">
        <f t="shared" si="50"/>
        <v>0.3</v>
      </c>
      <c r="BK13" s="31">
        <f t="shared" si="51"/>
        <v>141.63</v>
      </c>
      <c r="BL13" s="31">
        <f t="shared" si="52"/>
        <v>2</v>
      </c>
      <c r="BM13" s="6">
        <v>4.53E-2</v>
      </c>
      <c r="BN13" s="6">
        <v>4.53E-2</v>
      </c>
      <c r="BO13" s="6">
        <v>4.53E-2</v>
      </c>
      <c r="BP13" s="6">
        <v>4.53E-2</v>
      </c>
      <c r="BQ13" s="6">
        <v>4.53E-2</v>
      </c>
      <c r="BR13" s="6">
        <v>4.53E-2</v>
      </c>
      <c r="BS13" s="6">
        <v>4.53E-2</v>
      </c>
      <c r="BT13" s="6">
        <v>4.53E-2</v>
      </c>
      <c r="BU13" s="6">
        <v>4.53E-2</v>
      </c>
      <c r="BV13" s="6">
        <v>4.53E-2</v>
      </c>
      <c r="BW13" s="6">
        <v>4.53E-2</v>
      </c>
      <c r="BX13" s="6">
        <v>4.53E-2</v>
      </c>
      <c r="BY13" s="31">
        <v>0</v>
      </c>
      <c r="BZ13" s="31">
        <v>0</v>
      </c>
      <c r="CA13" s="31">
        <v>177.85</v>
      </c>
      <c r="CB13" s="31">
        <v>154.69</v>
      </c>
      <c r="CC13" s="31">
        <v>1894.61</v>
      </c>
      <c r="CD13" s="31">
        <v>1694.79</v>
      </c>
      <c r="CE13" s="31">
        <v>12040.37</v>
      </c>
      <c r="CF13" s="31">
        <v>98.36</v>
      </c>
      <c r="CG13" s="31">
        <v>0</v>
      </c>
      <c r="CH13" s="31">
        <v>2.0499999999999998</v>
      </c>
      <c r="CI13" s="31">
        <v>957.56</v>
      </c>
      <c r="CJ13" s="31">
        <v>13.53</v>
      </c>
      <c r="CK13" s="32">
        <f t="shared" si="53"/>
        <v>0</v>
      </c>
      <c r="CL13" s="32">
        <f t="shared" si="54"/>
        <v>0</v>
      </c>
      <c r="CM13" s="32">
        <f t="shared" si="55"/>
        <v>2.75</v>
      </c>
      <c r="CN13" s="32">
        <f t="shared" si="56"/>
        <v>2.39</v>
      </c>
      <c r="CO13" s="32">
        <f t="shared" si="57"/>
        <v>29.28</v>
      </c>
      <c r="CP13" s="32">
        <f t="shared" si="58"/>
        <v>26.19</v>
      </c>
      <c r="CQ13" s="32">
        <f t="shared" si="59"/>
        <v>186.05</v>
      </c>
      <c r="CR13" s="32">
        <f t="shared" si="60"/>
        <v>1.52</v>
      </c>
      <c r="CS13" s="32">
        <f t="shared" si="61"/>
        <v>0</v>
      </c>
      <c r="CT13" s="32">
        <f t="shared" si="62"/>
        <v>0.03</v>
      </c>
      <c r="CU13" s="32">
        <f t="shared" si="63"/>
        <v>14.8</v>
      </c>
      <c r="CV13" s="32">
        <f t="shared" si="64"/>
        <v>0.21</v>
      </c>
      <c r="CW13" s="31">
        <f t="shared" si="101"/>
        <v>0</v>
      </c>
      <c r="CX13" s="31">
        <f t="shared" si="102"/>
        <v>0</v>
      </c>
      <c r="CY13" s="31">
        <f t="shared" si="103"/>
        <v>236.35</v>
      </c>
      <c r="CZ13" s="31">
        <f t="shared" si="104"/>
        <v>206.92999999999998</v>
      </c>
      <c r="DA13" s="31">
        <f t="shared" si="105"/>
        <v>2534.5199999999995</v>
      </c>
      <c r="DB13" s="31">
        <f t="shared" si="106"/>
        <v>2267.1999999999998</v>
      </c>
      <c r="DC13" s="31">
        <f t="shared" si="107"/>
        <v>15309.6</v>
      </c>
      <c r="DD13" s="31">
        <f t="shared" si="108"/>
        <v>125.05999999999999</v>
      </c>
      <c r="DE13" s="31">
        <f t="shared" si="109"/>
        <v>0</v>
      </c>
      <c r="DF13" s="31">
        <f t="shared" si="110"/>
        <v>2.3699999999999997</v>
      </c>
      <c r="DG13" s="31">
        <f t="shared" si="111"/>
        <v>1107.6399999999999</v>
      </c>
      <c r="DH13" s="31">
        <f t="shared" si="112"/>
        <v>15.649999999999999</v>
      </c>
      <c r="DI13" s="32">
        <f t="shared" si="65"/>
        <v>0</v>
      </c>
      <c r="DJ13" s="32">
        <f t="shared" si="66"/>
        <v>0</v>
      </c>
      <c r="DK13" s="32">
        <f t="shared" si="67"/>
        <v>11.82</v>
      </c>
      <c r="DL13" s="32">
        <f t="shared" si="68"/>
        <v>10.35</v>
      </c>
      <c r="DM13" s="32">
        <f t="shared" si="69"/>
        <v>126.73</v>
      </c>
      <c r="DN13" s="32">
        <f t="shared" si="70"/>
        <v>113.36</v>
      </c>
      <c r="DO13" s="32">
        <f t="shared" si="71"/>
        <v>765.48</v>
      </c>
      <c r="DP13" s="32">
        <f t="shared" si="72"/>
        <v>6.25</v>
      </c>
      <c r="DQ13" s="32">
        <f t="shared" si="73"/>
        <v>0</v>
      </c>
      <c r="DR13" s="32">
        <f t="shared" si="74"/>
        <v>0.12</v>
      </c>
      <c r="DS13" s="32">
        <f t="shared" si="75"/>
        <v>55.38</v>
      </c>
      <c r="DT13" s="32">
        <f t="shared" si="76"/>
        <v>0.78</v>
      </c>
      <c r="DU13" s="31">
        <f t="shared" si="77"/>
        <v>0</v>
      </c>
      <c r="DV13" s="31">
        <f t="shared" si="78"/>
        <v>0</v>
      </c>
      <c r="DW13" s="31">
        <f t="shared" si="79"/>
        <v>43.01</v>
      </c>
      <c r="DX13" s="31">
        <f t="shared" si="80"/>
        <v>37.17</v>
      </c>
      <c r="DY13" s="31">
        <f t="shared" si="81"/>
        <v>449.56</v>
      </c>
      <c r="DZ13" s="31">
        <f t="shared" si="82"/>
        <v>396.85</v>
      </c>
      <c r="EA13" s="31">
        <f t="shared" si="83"/>
        <v>2645.16</v>
      </c>
      <c r="EB13" s="31">
        <f t="shared" si="84"/>
        <v>21.32</v>
      </c>
      <c r="EC13" s="31">
        <f t="shared" si="85"/>
        <v>0</v>
      </c>
      <c r="ED13" s="31">
        <f t="shared" si="86"/>
        <v>0.39</v>
      </c>
      <c r="EE13" s="31">
        <f t="shared" si="87"/>
        <v>181.11</v>
      </c>
      <c r="EF13" s="31">
        <f t="shared" si="88"/>
        <v>2.52</v>
      </c>
      <c r="EG13" s="32">
        <f t="shared" si="89"/>
        <v>0</v>
      </c>
      <c r="EH13" s="32">
        <f t="shared" si="90"/>
        <v>0</v>
      </c>
      <c r="EI13" s="32">
        <f t="shared" si="91"/>
        <v>291.18</v>
      </c>
      <c r="EJ13" s="32">
        <f t="shared" si="92"/>
        <v>254.45</v>
      </c>
      <c r="EK13" s="32">
        <f t="shared" si="93"/>
        <v>3110.8099999999995</v>
      </c>
      <c r="EL13" s="32">
        <f t="shared" si="94"/>
        <v>2777.41</v>
      </c>
      <c r="EM13" s="32">
        <f t="shared" si="95"/>
        <v>18720.239999999998</v>
      </c>
      <c r="EN13" s="32">
        <f t="shared" si="96"/>
        <v>152.63</v>
      </c>
      <c r="EO13" s="32">
        <f t="shared" si="97"/>
        <v>0</v>
      </c>
      <c r="EP13" s="32">
        <f t="shared" si="98"/>
        <v>2.88</v>
      </c>
      <c r="EQ13" s="32">
        <f t="shared" si="99"/>
        <v>1344.13</v>
      </c>
      <c r="ER13" s="32">
        <f t="shared" si="100"/>
        <v>18.95</v>
      </c>
    </row>
    <row r="14" spans="1:148" x14ac:dyDescent="0.25">
      <c r="A14" t="s">
        <v>455</v>
      </c>
      <c r="B14" s="1" t="s">
        <v>194</v>
      </c>
      <c r="C14" t="str">
        <f t="shared" ca="1" si="0"/>
        <v>0000079301</v>
      </c>
      <c r="D14" t="str">
        <f t="shared" ca="1" si="1"/>
        <v>FortisAlberta DOS - Cochrane EV Partnership (793S)</v>
      </c>
      <c r="E14" s="51">
        <v>0</v>
      </c>
      <c r="F14" s="51">
        <v>0</v>
      </c>
      <c r="G14" s="51">
        <v>0</v>
      </c>
      <c r="H14" s="51">
        <v>0</v>
      </c>
      <c r="I14" s="51">
        <v>0</v>
      </c>
      <c r="J14" s="51">
        <v>0</v>
      </c>
      <c r="K14" s="51">
        <v>0</v>
      </c>
      <c r="L14" s="51">
        <v>0</v>
      </c>
      <c r="M14" s="51">
        <v>2247.9503549999999</v>
      </c>
      <c r="N14" s="51">
        <v>10812.847540000001</v>
      </c>
      <c r="O14" s="51">
        <v>780.69123999999999</v>
      </c>
      <c r="P14" s="51">
        <v>0</v>
      </c>
      <c r="Q14" s="32">
        <v>0</v>
      </c>
      <c r="R14" s="32">
        <v>0</v>
      </c>
      <c r="S14" s="32">
        <v>0</v>
      </c>
      <c r="T14" s="32">
        <v>0</v>
      </c>
      <c r="U14" s="32">
        <v>0</v>
      </c>
      <c r="V14" s="32">
        <v>0</v>
      </c>
      <c r="W14" s="32">
        <v>0</v>
      </c>
      <c r="X14" s="32">
        <v>0</v>
      </c>
      <c r="Y14" s="32">
        <v>72009.66</v>
      </c>
      <c r="Z14" s="32">
        <v>289692.84999999998</v>
      </c>
      <c r="AA14" s="32">
        <v>20087.14</v>
      </c>
      <c r="AB14" s="32">
        <v>0</v>
      </c>
      <c r="AC14" s="2">
        <v>0.95</v>
      </c>
      <c r="AD14" s="2">
        <v>0.95</v>
      </c>
      <c r="AE14" s="2">
        <v>0.95</v>
      </c>
      <c r="AF14" s="2">
        <v>0.95</v>
      </c>
      <c r="AG14" s="2">
        <v>0.95</v>
      </c>
      <c r="AH14" s="2">
        <v>0.95</v>
      </c>
      <c r="AI14" s="2">
        <v>0.95</v>
      </c>
      <c r="AJ14" s="2">
        <v>0.95</v>
      </c>
      <c r="AK14" s="2">
        <v>0.95</v>
      </c>
      <c r="AL14" s="2">
        <v>0.95</v>
      </c>
      <c r="AM14" s="2">
        <v>0.95</v>
      </c>
      <c r="AN14" s="2">
        <v>0.95</v>
      </c>
      <c r="AO14" s="33">
        <v>0</v>
      </c>
      <c r="AP14" s="33">
        <v>0</v>
      </c>
      <c r="AQ14" s="33">
        <v>0</v>
      </c>
      <c r="AR14" s="33">
        <v>0</v>
      </c>
      <c r="AS14" s="33">
        <v>0</v>
      </c>
      <c r="AT14" s="33">
        <v>0</v>
      </c>
      <c r="AU14" s="33">
        <v>0</v>
      </c>
      <c r="AV14" s="33">
        <v>0</v>
      </c>
      <c r="AW14" s="33">
        <v>684.08</v>
      </c>
      <c r="AX14" s="33">
        <v>2752.08</v>
      </c>
      <c r="AY14" s="33">
        <v>190.82999999999998</v>
      </c>
      <c r="AZ14" s="33">
        <v>0</v>
      </c>
      <c r="BA14" s="31">
        <f t="shared" si="41"/>
        <v>0</v>
      </c>
      <c r="BB14" s="31">
        <f t="shared" si="42"/>
        <v>0</v>
      </c>
      <c r="BC14" s="31">
        <f t="shared" si="43"/>
        <v>0</v>
      </c>
      <c r="BD14" s="31">
        <f t="shared" si="44"/>
        <v>0</v>
      </c>
      <c r="BE14" s="31">
        <f t="shared" si="45"/>
        <v>0</v>
      </c>
      <c r="BF14" s="31">
        <f t="shared" si="46"/>
        <v>0</v>
      </c>
      <c r="BG14" s="31">
        <f t="shared" si="47"/>
        <v>0</v>
      </c>
      <c r="BH14" s="31">
        <f t="shared" si="48"/>
        <v>0</v>
      </c>
      <c r="BI14" s="31">
        <f t="shared" si="49"/>
        <v>108.01</v>
      </c>
      <c r="BJ14" s="31">
        <f t="shared" si="50"/>
        <v>1940.94</v>
      </c>
      <c r="BK14" s="31">
        <f t="shared" si="51"/>
        <v>134.58000000000001</v>
      </c>
      <c r="BL14" s="31">
        <f t="shared" si="52"/>
        <v>0</v>
      </c>
      <c r="BM14" s="6">
        <v>0.12</v>
      </c>
      <c r="BN14" s="6">
        <v>0.12</v>
      </c>
      <c r="BO14" s="6">
        <v>0.12</v>
      </c>
      <c r="BP14" s="6">
        <v>0.12</v>
      </c>
      <c r="BQ14" s="6">
        <v>0.12</v>
      </c>
      <c r="BR14" s="6">
        <v>0.12</v>
      </c>
      <c r="BS14" s="6">
        <v>0.12</v>
      </c>
      <c r="BT14" s="6">
        <v>0.12</v>
      </c>
      <c r="BU14" s="6">
        <v>0.12</v>
      </c>
      <c r="BV14" s="6">
        <v>0.12</v>
      </c>
      <c r="BW14" s="6">
        <v>0.12</v>
      </c>
      <c r="BX14" s="6">
        <v>0.12</v>
      </c>
      <c r="BY14" s="31">
        <v>0</v>
      </c>
      <c r="BZ14" s="31">
        <v>0</v>
      </c>
      <c r="CA14" s="31">
        <v>0</v>
      </c>
      <c r="CB14" s="31">
        <v>0</v>
      </c>
      <c r="CC14" s="31">
        <v>0</v>
      </c>
      <c r="CD14" s="31">
        <v>0</v>
      </c>
      <c r="CE14" s="31">
        <v>0</v>
      </c>
      <c r="CF14" s="31">
        <v>0</v>
      </c>
      <c r="CG14" s="31">
        <v>5844.05</v>
      </c>
      <c r="CH14" s="31">
        <v>17154.930000000008</v>
      </c>
      <c r="CI14" s="31">
        <v>190.82999999999998</v>
      </c>
      <c r="CJ14" s="31">
        <v>0</v>
      </c>
      <c r="CK14" s="32">
        <f t="shared" si="53"/>
        <v>0</v>
      </c>
      <c r="CL14" s="32">
        <f t="shared" si="54"/>
        <v>0</v>
      </c>
      <c r="CM14" s="32">
        <f t="shared" si="55"/>
        <v>0</v>
      </c>
      <c r="CN14" s="32">
        <f t="shared" si="56"/>
        <v>0</v>
      </c>
      <c r="CO14" s="32">
        <f t="shared" si="57"/>
        <v>0</v>
      </c>
      <c r="CP14" s="32">
        <f t="shared" si="58"/>
        <v>0</v>
      </c>
      <c r="CQ14" s="32">
        <f t="shared" si="59"/>
        <v>0</v>
      </c>
      <c r="CR14" s="32">
        <f t="shared" si="60"/>
        <v>0</v>
      </c>
      <c r="CS14" s="32">
        <f t="shared" si="61"/>
        <v>50.41</v>
      </c>
      <c r="CT14" s="32">
        <f t="shared" si="62"/>
        <v>202.78</v>
      </c>
      <c r="CU14" s="32">
        <f t="shared" si="63"/>
        <v>14.06</v>
      </c>
      <c r="CV14" s="32">
        <f t="shared" si="64"/>
        <v>0</v>
      </c>
      <c r="CW14" s="31">
        <f t="shared" si="101"/>
        <v>0</v>
      </c>
      <c r="CX14" s="31">
        <f t="shared" si="102"/>
        <v>0</v>
      </c>
      <c r="CY14" s="31">
        <f t="shared" si="103"/>
        <v>0</v>
      </c>
      <c r="CZ14" s="31">
        <f t="shared" si="104"/>
        <v>0</v>
      </c>
      <c r="DA14" s="31">
        <f t="shared" si="105"/>
        <v>0</v>
      </c>
      <c r="DB14" s="31">
        <f t="shared" si="106"/>
        <v>0</v>
      </c>
      <c r="DC14" s="31">
        <f t="shared" si="107"/>
        <v>0</v>
      </c>
      <c r="DD14" s="31">
        <f t="shared" si="108"/>
        <v>0</v>
      </c>
      <c r="DE14" s="31">
        <f t="shared" si="109"/>
        <v>5102.37</v>
      </c>
      <c r="DF14" s="31">
        <f t="shared" si="110"/>
        <v>12664.690000000006</v>
      </c>
      <c r="DG14" s="31">
        <f t="shared" si="111"/>
        <v>-120.52000000000001</v>
      </c>
      <c r="DH14" s="31">
        <f t="shared" si="112"/>
        <v>0</v>
      </c>
      <c r="DI14" s="32">
        <f t="shared" si="65"/>
        <v>0</v>
      </c>
      <c r="DJ14" s="32">
        <f t="shared" si="66"/>
        <v>0</v>
      </c>
      <c r="DK14" s="32">
        <f t="shared" si="67"/>
        <v>0</v>
      </c>
      <c r="DL14" s="32">
        <f t="shared" si="68"/>
        <v>0</v>
      </c>
      <c r="DM14" s="32">
        <f t="shared" si="69"/>
        <v>0</v>
      </c>
      <c r="DN14" s="32">
        <f t="shared" si="70"/>
        <v>0</v>
      </c>
      <c r="DO14" s="32">
        <f t="shared" si="71"/>
        <v>0</v>
      </c>
      <c r="DP14" s="32">
        <f t="shared" si="72"/>
        <v>0</v>
      </c>
      <c r="DQ14" s="32">
        <f t="shared" si="73"/>
        <v>255.12</v>
      </c>
      <c r="DR14" s="32">
        <f t="shared" si="74"/>
        <v>633.23</v>
      </c>
      <c r="DS14" s="32">
        <f t="shared" si="75"/>
        <v>-6.03</v>
      </c>
      <c r="DT14" s="32">
        <f t="shared" si="76"/>
        <v>0</v>
      </c>
      <c r="DU14" s="31">
        <f t="shared" si="77"/>
        <v>0</v>
      </c>
      <c r="DV14" s="31">
        <f t="shared" si="78"/>
        <v>0</v>
      </c>
      <c r="DW14" s="31">
        <f t="shared" si="79"/>
        <v>0</v>
      </c>
      <c r="DX14" s="31">
        <f t="shared" si="80"/>
        <v>0</v>
      </c>
      <c r="DY14" s="31">
        <f t="shared" si="81"/>
        <v>0</v>
      </c>
      <c r="DZ14" s="31">
        <f t="shared" si="82"/>
        <v>0</v>
      </c>
      <c r="EA14" s="31">
        <f t="shared" si="83"/>
        <v>0</v>
      </c>
      <c r="EB14" s="31">
        <f t="shared" si="84"/>
        <v>0</v>
      </c>
      <c r="EC14" s="31">
        <f t="shared" si="85"/>
        <v>857.74</v>
      </c>
      <c r="ED14" s="31">
        <f t="shared" si="86"/>
        <v>2100.39</v>
      </c>
      <c r="EE14" s="31">
        <f t="shared" si="87"/>
        <v>-19.71</v>
      </c>
      <c r="EF14" s="31">
        <f t="shared" si="88"/>
        <v>0</v>
      </c>
      <c r="EG14" s="32">
        <f t="shared" si="89"/>
        <v>0</v>
      </c>
      <c r="EH14" s="32">
        <f t="shared" si="90"/>
        <v>0</v>
      </c>
      <c r="EI14" s="32">
        <f t="shared" si="91"/>
        <v>0</v>
      </c>
      <c r="EJ14" s="32">
        <f t="shared" si="92"/>
        <v>0</v>
      </c>
      <c r="EK14" s="32">
        <f t="shared" si="93"/>
        <v>0</v>
      </c>
      <c r="EL14" s="32">
        <f t="shared" si="94"/>
        <v>0</v>
      </c>
      <c r="EM14" s="32">
        <f t="shared" si="95"/>
        <v>0</v>
      </c>
      <c r="EN14" s="32">
        <f t="shared" si="96"/>
        <v>0</v>
      </c>
      <c r="EO14" s="32">
        <f t="shared" si="97"/>
        <v>6215.23</v>
      </c>
      <c r="EP14" s="32">
        <f t="shared" si="98"/>
        <v>15398.310000000005</v>
      </c>
      <c r="EQ14" s="32">
        <f t="shared" si="99"/>
        <v>-146.26000000000002</v>
      </c>
      <c r="ER14" s="32">
        <f t="shared" si="100"/>
        <v>0</v>
      </c>
    </row>
    <row r="15" spans="1:148" x14ac:dyDescent="0.25">
      <c r="A15" t="s">
        <v>456</v>
      </c>
      <c r="B15" s="1" t="s">
        <v>19</v>
      </c>
      <c r="C15" t="str">
        <f t="shared" ca="1" si="0"/>
        <v>321S009N</v>
      </c>
      <c r="D15" t="str">
        <f t="shared" ca="1" si="1"/>
        <v>ATCO Electric Reversing POD - Carmon (830S)</v>
      </c>
      <c r="O15" s="51">
        <v>0</v>
      </c>
      <c r="P15" s="51">
        <v>0</v>
      </c>
      <c r="Q15" s="32"/>
      <c r="R15" s="32"/>
      <c r="S15" s="32"/>
      <c r="T15" s="32"/>
      <c r="U15" s="32"/>
      <c r="V15" s="32"/>
      <c r="W15" s="32"/>
      <c r="X15" s="32"/>
      <c r="Y15" s="32"/>
      <c r="Z15" s="32"/>
      <c r="AA15" s="32">
        <v>0</v>
      </c>
      <c r="AB15" s="32">
        <v>0</v>
      </c>
      <c r="AM15" s="2">
        <v>-3.18</v>
      </c>
      <c r="AN15" s="2">
        <v>-3.18</v>
      </c>
      <c r="AO15" s="33"/>
      <c r="AP15" s="33"/>
      <c r="AQ15" s="33"/>
      <c r="AR15" s="33"/>
      <c r="AS15" s="33"/>
      <c r="AT15" s="33"/>
      <c r="AU15" s="33"/>
      <c r="AV15" s="33"/>
      <c r="AW15" s="33"/>
      <c r="AX15" s="33"/>
      <c r="AY15" s="33">
        <v>0</v>
      </c>
      <c r="AZ15" s="33">
        <v>0</v>
      </c>
      <c r="BA15" s="31">
        <f t="shared" ref="BA15" si="113">ROUND(Q15*BA$3,2)</f>
        <v>0</v>
      </c>
      <c r="BB15" s="31">
        <f t="shared" ref="BB15" si="114">ROUND(R15*BB$3,2)</f>
        <v>0</v>
      </c>
      <c r="BC15" s="31">
        <f t="shared" ref="BC15" si="115">ROUND(S15*BC$3,2)</f>
        <v>0</v>
      </c>
      <c r="BD15" s="31">
        <f t="shared" ref="BD15" si="116">ROUND(T15*BD$3,2)</f>
        <v>0</v>
      </c>
      <c r="BE15" s="31">
        <f t="shared" ref="BE15" si="117">ROUND(U15*BE$3,2)</f>
        <v>0</v>
      </c>
      <c r="BF15" s="31">
        <f t="shared" ref="BF15" si="118">ROUND(V15*BF$3,2)</f>
        <v>0</v>
      </c>
      <c r="BG15" s="31">
        <f t="shared" ref="BG15" si="119">ROUND(W15*BG$3,2)</f>
        <v>0</v>
      </c>
      <c r="BH15" s="31">
        <f t="shared" ref="BH15" si="120">ROUND(X15*BH$3,2)</f>
        <v>0</v>
      </c>
      <c r="BI15" s="31">
        <f t="shared" ref="BI15" si="121">ROUND(Y15*BI$3,2)</f>
        <v>0</v>
      </c>
      <c r="BJ15" s="31">
        <f t="shared" ref="BJ15" si="122">ROUND(Z15*BJ$3,2)</f>
        <v>0</v>
      </c>
      <c r="BK15" s="31">
        <f t="shared" ref="BK15" si="123">ROUND(AA15*BK$3,2)</f>
        <v>0</v>
      </c>
      <c r="BL15" s="31">
        <f t="shared" ref="BL15" si="124">ROUND(AB15*BL$3,2)</f>
        <v>0</v>
      </c>
      <c r="BM15" s="6">
        <v>-4.1300000000000003E-2</v>
      </c>
      <c r="BN15" s="6">
        <v>-4.1300000000000003E-2</v>
      </c>
      <c r="BO15" s="6">
        <v>-4.1300000000000003E-2</v>
      </c>
      <c r="BP15" s="6">
        <v>-4.1300000000000003E-2</v>
      </c>
      <c r="BQ15" s="6">
        <v>-4.1300000000000003E-2</v>
      </c>
      <c r="BR15" s="6">
        <v>-4.1300000000000003E-2</v>
      </c>
      <c r="BS15" s="6">
        <v>-4.1300000000000003E-2</v>
      </c>
      <c r="BT15" s="6">
        <v>-4.1300000000000003E-2</v>
      </c>
      <c r="BU15" s="6">
        <v>-4.1300000000000003E-2</v>
      </c>
      <c r="BV15" s="6">
        <v>-4.1300000000000003E-2</v>
      </c>
      <c r="BW15" s="6">
        <v>-4.1300000000000003E-2</v>
      </c>
      <c r="BX15" s="6">
        <v>-4.1300000000000003E-2</v>
      </c>
      <c r="BY15" s="31">
        <v>0</v>
      </c>
      <c r="BZ15" s="31">
        <v>0</v>
      </c>
      <c r="CA15" s="31">
        <v>0</v>
      </c>
      <c r="CB15" s="31">
        <v>0</v>
      </c>
      <c r="CC15" s="31">
        <v>0</v>
      </c>
      <c r="CD15" s="31">
        <v>0</v>
      </c>
      <c r="CE15" s="31">
        <v>0</v>
      </c>
      <c r="CF15" s="31">
        <v>0</v>
      </c>
      <c r="CG15" s="31">
        <v>0</v>
      </c>
      <c r="CH15" s="31">
        <v>0</v>
      </c>
      <c r="CI15" s="31">
        <v>0</v>
      </c>
      <c r="CJ15" s="31">
        <v>0</v>
      </c>
      <c r="CK15" s="32">
        <f t="shared" ref="CK15" si="125">ROUND(Q15*$CV$3,2)</f>
        <v>0</v>
      </c>
      <c r="CL15" s="32">
        <f t="shared" ref="CL15" si="126">ROUND(R15*$CV$3,2)</f>
        <v>0</v>
      </c>
      <c r="CM15" s="32">
        <f t="shared" ref="CM15" si="127">ROUND(S15*$CV$3,2)</f>
        <v>0</v>
      </c>
      <c r="CN15" s="32">
        <f t="shared" ref="CN15" si="128">ROUND(T15*$CV$3,2)</f>
        <v>0</v>
      </c>
      <c r="CO15" s="32">
        <f t="shared" ref="CO15" si="129">ROUND(U15*$CV$3,2)</f>
        <v>0</v>
      </c>
      <c r="CP15" s="32">
        <f t="shared" ref="CP15" si="130">ROUND(V15*$CV$3,2)</f>
        <v>0</v>
      </c>
      <c r="CQ15" s="32">
        <f t="shared" ref="CQ15" si="131">ROUND(W15*$CV$3,2)</f>
        <v>0</v>
      </c>
      <c r="CR15" s="32">
        <f t="shared" ref="CR15" si="132">ROUND(X15*$CV$3,2)</f>
        <v>0</v>
      </c>
      <c r="CS15" s="32">
        <f t="shared" ref="CS15" si="133">ROUND(Y15*$CV$3,2)</f>
        <v>0</v>
      </c>
      <c r="CT15" s="32">
        <f t="shared" ref="CT15" si="134">ROUND(Z15*$CV$3,2)</f>
        <v>0</v>
      </c>
      <c r="CU15" s="32">
        <f t="shared" ref="CU15" si="135">ROUND(AA15*$CV$3,2)</f>
        <v>0</v>
      </c>
      <c r="CV15" s="32">
        <f t="shared" ref="CV15" si="136">ROUND(AB15*$CV$3,2)</f>
        <v>0</v>
      </c>
      <c r="CW15" s="31">
        <f t="shared" ref="CW15" si="137">BY15+CK15-AO15-BA15</f>
        <v>0</v>
      </c>
      <c r="CX15" s="31">
        <f t="shared" ref="CX15" si="138">BZ15+CL15-AP15-BB15</f>
        <v>0</v>
      </c>
      <c r="CY15" s="31">
        <f t="shared" ref="CY15" si="139">CA15+CM15-AQ15-BC15</f>
        <v>0</v>
      </c>
      <c r="CZ15" s="31">
        <f t="shared" ref="CZ15" si="140">CB15+CN15-AR15-BD15</f>
        <v>0</v>
      </c>
      <c r="DA15" s="31">
        <f t="shared" ref="DA15" si="141">CC15+CO15-AS15-BE15</f>
        <v>0</v>
      </c>
      <c r="DB15" s="31">
        <f t="shared" ref="DB15" si="142">CD15+CP15-AT15-BF15</f>
        <v>0</v>
      </c>
      <c r="DC15" s="31">
        <f t="shared" ref="DC15" si="143">CE15+CQ15-AU15-BG15</f>
        <v>0</v>
      </c>
      <c r="DD15" s="31">
        <f t="shared" ref="DD15" si="144">CF15+CR15-AV15-BH15</f>
        <v>0</v>
      </c>
      <c r="DE15" s="31">
        <f t="shared" ref="DE15" si="145">CG15+CS15-AW15-BI15</f>
        <v>0</v>
      </c>
      <c r="DF15" s="31">
        <f t="shared" ref="DF15" si="146">CH15+CT15-AX15-BJ15</f>
        <v>0</v>
      </c>
      <c r="DG15" s="31">
        <f t="shared" ref="DG15" si="147">CI15+CU15-AY15-BK15</f>
        <v>0</v>
      </c>
      <c r="DH15" s="31">
        <f t="shared" ref="DH15" si="148">CJ15+CV15-AZ15-BL15</f>
        <v>0</v>
      </c>
      <c r="DI15" s="32">
        <f t="shared" si="65"/>
        <v>0</v>
      </c>
      <c r="DJ15" s="32">
        <f t="shared" si="66"/>
        <v>0</v>
      </c>
      <c r="DK15" s="32">
        <f t="shared" si="67"/>
        <v>0</v>
      </c>
      <c r="DL15" s="32">
        <f t="shared" si="68"/>
        <v>0</v>
      </c>
      <c r="DM15" s="32">
        <f t="shared" si="69"/>
        <v>0</v>
      </c>
      <c r="DN15" s="32">
        <f t="shared" si="70"/>
        <v>0</v>
      </c>
      <c r="DO15" s="32">
        <f t="shared" si="71"/>
        <v>0</v>
      </c>
      <c r="DP15" s="32">
        <f t="shared" si="72"/>
        <v>0</v>
      </c>
      <c r="DQ15" s="32">
        <f t="shared" si="73"/>
        <v>0</v>
      </c>
      <c r="DR15" s="32">
        <f t="shared" si="74"/>
        <v>0</v>
      </c>
      <c r="DS15" s="32">
        <f t="shared" si="75"/>
        <v>0</v>
      </c>
      <c r="DT15" s="32">
        <f t="shared" si="76"/>
        <v>0</v>
      </c>
      <c r="DU15" s="31">
        <f t="shared" si="77"/>
        <v>0</v>
      </c>
      <c r="DV15" s="31">
        <f t="shared" si="78"/>
        <v>0</v>
      </c>
      <c r="DW15" s="31">
        <f t="shared" si="79"/>
        <v>0</v>
      </c>
      <c r="DX15" s="31">
        <f t="shared" si="80"/>
        <v>0</v>
      </c>
      <c r="DY15" s="31">
        <f t="shared" si="81"/>
        <v>0</v>
      </c>
      <c r="DZ15" s="31">
        <f t="shared" si="82"/>
        <v>0</v>
      </c>
      <c r="EA15" s="31">
        <f t="shared" si="83"/>
        <v>0</v>
      </c>
      <c r="EB15" s="31">
        <f t="shared" si="84"/>
        <v>0</v>
      </c>
      <c r="EC15" s="31">
        <f t="shared" si="85"/>
        <v>0</v>
      </c>
      <c r="ED15" s="31">
        <f t="shared" si="86"/>
        <v>0</v>
      </c>
      <c r="EE15" s="31">
        <f t="shared" si="87"/>
        <v>0</v>
      </c>
      <c r="EF15" s="31">
        <f t="shared" si="88"/>
        <v>0</v>
      </c>
      <c r="EG15" s="32">
        <f t="shared" si="89"/>
        <v>0</v>
      </c>
      <c r="EH15" s="32">
        <f t="shared" si="90"/>
        <v>0</v>
      </c>
      <c r="EI15" s="32">
        <f t="shared" si="91"/>
        <v>0</v>
      </c>
      <c r="EJ15" s="32">
        <f t="shared" si="92"/>
        <v>0</v>
      </c>
      <c r="EK15" s="32">
        <f t="shared" si="93"/>
        <v>0</v>
      </c>
      <c r="EL15" s="32">
        <f t="shared" si="94"/>
        <v>0</v>
      </c>
      <c r="EM15" s="32">
        <f t="shared" si="95"/>
        <v>0</v>
      </c>
      <c r="EN15" s="32">
        <f t="shared" si="96"/>
        <v>0</v>
      </c>
      <c r="EO15" s="32">
        <f t="shared" si="97"/>
        <v>0</v>
      </c>
      <c r="EP15" s="32">
        <f t="shared" si="98"/>
        <v>0</v>
      </c>
      <c r="EQ15" s="32">
        <f t="shared" si="99"/>
        <v>0</v>
      </c>
      <c r="ER15" s="32">
        <f t="shared" si="100"/>
        <v>0</v>
      </c>
    </row>
    <row r="16" spans="1:148" x14ac:dyDescent="0.25">
      <c r="A16" t="s">
        <v>456</v>
      </c>
      <c r="B16" s="1" t="s">
        <v>199</v>
      </c>
      <c r="C16" t="str">
        <f t="shared" ca="1" si="0"/>
        <v>321S033</v>
      </c>
      <c r="D16" t="str">
        <f t="shared" ca="1" si="1"/>
        <v>ATCO Electric DOS - Daishowa-Marubeni (839S)</v>
      </c>
      <c r="I16" s="51">
        <v>6.22</v>
      </c>
      <c r="Q16" s="32"/>
      <c r="R16" s="32"/>
      <c r="S16" s="32"/>
      <c r="T16" s="32"/>
      <c r="U16" s="32">
        <v>118.73</v>
      </c>
      <c r="V16" s="32"/>
      <c r="W16" s="32"/>
      <c r="X16" s="32"/>
      <c r="Y16" s="32"/>
      <c r="Z16" s="32"/>
      <c r="AA16" s="32"/>
      <c r="AB16" s="32"/>
      <c r="AC16" s="2">
        <v>4.8899999999999997</v>
      </c>
      <c r="AD16" s="2">
        <v>4.8899999999999997</v>
      </c>
      <c r="AE16" s="2">
        <v>4.8899999999999997</v>
      </c>
      <c r="AF16" s="2">
        <v>4.8899999999999997</v>
      </c>
      <c r="AG16" s="2">
        <v>4.8899999999999997</v>
      </c>
      <c r="AH16" s="2">
        <v>4.8899999999999997</v>
      </c>
      <c r="AI16" s="2">
        <v>4.8899999999999997</v>
      </c>
      <c r="AJ16" s="2">
        <v>4.8899999999999997</v>
      </c>
      <c r="AK16" s="2">
        <v>4.8899999999999997</v>
      </c>
      <c r="AL16" s="2">
        <v>4.8899999999999997</v>
      </c>
      <c r="AM16" s="2">
        <v>4.8899999999999997</v>
      </c>
      <c r="AN16" s="2">
        <v>4.8899999999999997</v>
      </c>
      <c r="AO16" s="33"/>
      <c r="AP16" s="33"/>
      <c r="AQ16" s="33"/>
      <c r="AR16" s="33"/>
      <c r="AS16" s="33">
        <v>5.81</v>
      </c>
      <c r="AT16" s="33"/>
      <c r="AU16" s="33"/>
      <c r="AV16" s="33"/>
      <c r="AW16" s="33"/>
      <c r="AX16" s="33"/>
      <c r="AY16" s="33"/>
      <c r="AZ16" s="33"/>
      <c r="BA16" s="31">
        <f t="shared" si="41"/>
        <v>0</v>
      </c>
      <c r="BB16" s="31">
        <f t="shared" si="42"/>
        <v>0</v>
      </c>
      <c r="BC16" s="31">
        <f t="shared" si="43"/>
        <v>0</v>
      </c>
      <c r="BD16" s="31">
        <f t="shared" si="44"/>
        <v>0</v>
      </c>
      <c r="BE16" s="31">
        <f t="shared" si="45"/>
        <v>-0.18</v>
      </c>
      <c r="BF16" s="31">
        <f t="shared" si="46"/>
        <v>0</v>
      </c>
      <c r="BG16" s="31">
        <f t="shared" si="47"/>
        <v>0</v>
      </c>
      <c r="BH16" s="31">
        <f t="shared" si="48"/>
        <v>0</v>
      </c>
      <c r="BI16" s="31">
        <f t="shared" si="49"/>
        <v>0</v>
      </c>
      <c r="BJ16" s="31">
        <f t="shared" si="50"/>
        <v>0</v>
      </c>
      <c r="BK16" s="31">
        <f t="shared" si="51"/>
        <v>0</v>
      </c>
      <c r="BL16" s="31">
        <f t="shared" si="52"/>
        <v>0</v>
      </c>
      <c r="BM16" s="6">
        <v>0.12</v>
      </c>
      <c r="BN16" s="6">
        <v>0.12</v>
      </c>
      <c r="BO16" s="6">
        <v>0.12</v>
      </c>
      <c r="BP16" s="6">
        <v>0.12</v>
      </c>
      <c r="BQ16" s="6">
        <v>0.12</v>
      </c>
      <c r="BR16" s="6">
        <v>0.12</v>
      </c>
      <c r="BS16" s="6">
        <v>0.12</v>
      </c>
      <c r="BT16" s="6">
        <v>0.12</v>
      </c>
      <c r="BU16" s="6">
        <v>0.12</v>
      </c>
      <c r="BV16" s="6">
        <v>0.12</v>
      </c>
      <c r="BW16" s="6">
        <v>0.12</v>
      </c>
      <c r="BX16" s="6">
        <v>0.12</v>
      </c>
      <c r="BY16" s="31">
        <v>0</v>
      </c>
      <c r="BZ16" s="31">
        <v>0</v>
      </c>
      <c r="CA16" s="31">
        <v>0</v>
      </c>
      <c r="CB16" s="31">
        <v>0</v>
      </c>
      <c r="CC16" s="31">
        <v>5.81</v>
      </c>
      <c r="CD16" s="31">
        <v>0</v>
      </c>
      <c r="CE16" s="31">
        <v>0</v>
      </c>
      <c r="CF16" s="31">
        <v>0</v>
      </c>
      <c r="CG16" s="31">
        <v>0</v>
      </c>
      <c r="CH16" s="31">
        <v>0</v>
      </c>
      <c r="CI16" s="31">
        <v>0</v>
      </c>
      <c r="CJ16" s="31">
        <v>0</v>
      </c>
      <c r="CK16" s="32">
        <f t="shared" si="53"/>
        <v>0</v>
      </c>
      <c r="CL16" s="32">
        <f t="shared" si="54"/>
        <v>0</v>
      </c>
      <c r="CM16" s="32">
        <f t="shared" si="55"/>
        <v>0</v>
      </c>
      <c r="CN16" s="32">
        <f t="shared" si="56"/>
        <v>0</v>
      </c>
      <c r="CO16" s="32">
        <f t="shared" si="57"/>
        <v>0.08</v>
      </c>
      <c r="CP16" s="32">
        <f t="shared" si="58"/>
        <v>0</v>
      </c>
      <c r="CQ16" s="32">
        <f t="shared" si="59"/>
        <v>0</v>
      </c>
      <c r="CR16" s="32">
        <f t="shared" si="60"/>
        <v>0</v>
      </c>
      <c r="CS16" s="32">
        <f t="shared" si="61"/>
        <v>0</v>
      </c>
      <c r="CT16" s="32">
        <f t="shared" si="62"/>
        <v>0</v>
      </c>
      <c r="CU16" s="32">
        <f t="shared" si="63"/>
        <v>0</v>
      </c>
      <c r="CV16" s="32">
        <f t="shared" si="64"/>
        <v>0</v>
      </c>
      <c r="CW16" s="31">
        <f t="shared" ref="CW16:CW20" si="149">BY16+CK16-AO16-BA16</f>
        <v>0</v>
      </c>
      <c r="CX16" s="31">
        <f t="shared" ref="CX16:CX20" si="150">BZ16+CL16-AP16-BB16</f>
        <v>0</v>
      </c>
      <c r="CY16" s="31">
        <f t="shared" ref="CY16:CY20" si="151">CA16+CM16-AQ16-BC16</f>
        <v>0</v>
      </c>
      <c r="CZ16" s="31">
        <f t="shared" ref="CZ16:CZ20" si="152">CB16+CN16-AR16-BD16</f>
        <v>0</v>
      </c>
      <c r="DA16" s="31">
        <f t="shared" ref="DA16:DA20" si="153">CC16+CO16-AS16-BE16</f>
        <v>0.26000000000000006</v>
      </c>
      <c r="DB16" s="31">
        <f t="shared" ref="DB16:DB20" si="154">CD16+CP16-AT16-BF16</f>
        <v>0</v>
      </c>
      <c r="DC16" s="31">
        <f t="shared" ref="DC16:DC20" si="155">CE16+CQ16-AU16-BG16</f>
        <v>0</v>
      </c>
      <c r="DD16" s="31">
        <f t="shared" ref="DD16:DD20" si="156">CF16+CR16-AV16-BH16</f>
        <v>0</v>
      </c>
      <c r="DE16" s="31">
        <f t="shared" ref="DE16:DE20" si="157">CG16+CS16-AW16-BI16</f>
        <v>0</v>
      </c>
      <c r="DF16" s="31">
        <f t="shared" ref="DF16:DF20" si="158">CH16+CT16-AX16-BJ16</f>
        <v>0</v>
      </c>
      <c r="DG16" s="31">
        <f t="shared" ref="DG16:DG20" si="159">CI16+CU16-AY16-BK16</f>
        <v>0</v>
      </c>
      <c r="DH16" s="31">
        <f t="shared" ref="DH16:DH20" si="160">CJ16+CV16-AZ16-BL16</f>
        <v>0</v>
      </c>
      <c r="DI16" s="32">
        <f t="shared" si="65"/>
        <v>0</v>
      </c>
      <c r="DJ16" s="32">
        <f t="shared" si="66"/>
        <v>0</v>
      </c>
      <c r="DK16" s="32">
        <f t="shared" si="67"/>
        <v>0</v>
      </c>
      <c r="DL16" s="32">
        <f t="shared" si="68"/>
        <v>0</v>
      </c>
      <c r="DM16" s="32">
        <f t="shared" si="69"/>
        <v>0.01</v>
      </c>
      <c r="DN16" s="32">
        <f t="shared" si="70"/>
        <v>0</v>
      </c>
      <c r="DO16" s="32">
        <f t="shared" si="71"/>
        <v>0</v>
      </c>
      <c r="DP16" s="32">
        <f t="shared" si="72"/>
        <v>0</v>
      </c>
      <c r="DQ16" s="32">
        <f t="shared" si="73"/>
        <v>0</v>
      </c>
      <c r="DR16" s="32">
        <f t="shared" si="74"/>
        <v>0</v>
      </c>
      <c r="DS16" s="32">
        <f t="shared" si="75"/>
        <v>0</v>
      </c>
      <c r="DT16" s="32">
        <f t="shared" si="76"/>
        <v>0</v>
      </c>
      <c r="DU16" s="31">
        <f t="shared" si="77"/>
        <v>0</v>
      </c>
      <c r="DV16" s="31">
        <f t="shared" si="78"/>
        <v>0</v>
      </c>
      <c r="DW16" s="31">
        <f t="shared" si="79"/>
        <v>0</v>
      </c>
      <c r="DX16" s="31">
        <f t="shared" si="80"/>
        <v>0</v>
      </c>
      <c r="DY16" s="31">
        <f t="shared" si="81"/>
        <v>0.05</v>
      </c>
      <c r="DZ16" s="31">
        <f t="shared" si="82"/>
        <v>0</v>
      </c>
      <c r="EA16" s="31">
        <f t="shared" si="83"/>
        <v>0</v>
      </c>
      <c r="EB16" s="31">
        <f t="shared" si="84"/>
        <v>0</v>
      </c>
      <c r="EC16" s="31">
        <f t="shared" si="85"/>
        <v>0</v>
      </c>
      <c r="ED16" s="31">
        <f t="shared" si="86"/>
        <v>0</v>
      </c>
      <c r="EE16" s="31">
        <f t="shared" si="87"/>
        <v>0</v>
      </c>
      <c r="EF16" s="31">
        <f t="shared" si="88"/>
        <v>0</v>
      </c>
      <c r="EG16" s="32">
        <f t="shared" si="89"/>
        <v>0</v>
      </c>
      <c r="EH16" s="32">
        <f t="shared" si="90"/>
        <v>0</v>
      </c>
      <c r="EI16" s="32">
        <f t="shared" si="91"/>
        <v>0</v>
      </c>
      <c r="EJ16" s="32">
        <f t="shared" si="92"/>
        <v>0</v>
      </c>
      <c r="EK16" s="32">
        <f t="shared" si="93"/>
        <v>0.32000000000000006</v>
      </c>
      <c r="EL16" s="32">
        <f t="shared" si="94"/>
        <v>0</v>
      </c>
      <c r="EM16" s="32">
        <f t="shared" si="95"/>
        <v>0</v>
      </c>
      <c r="EN16" s="32">
        <f t="shared" si="96"/>
        <v>0</v>
      </c>
      <c r="EO16" s="32">
        <f t="shared" si="97"/>
        <v>0</v>
      </c>
      <c r="EP16" s="32">
        <f t="shared" si="98"/>
        <v>0</v>
      </c>
      <c r="EQ16" s="32">
        <f t="shared" si="99"/>
        <v>0</v>
      </c>
      <c r="ER16" s="32">
        <f t="shared" si="100"/>
        <v>0</v>
      </c>
    </row>
    <row r="17" spans="1:148" x14ac:dyDescent="0.25">
      <c r="A17" t="s">
        <v>456</v>
      </c>
      <c r="B17" s="1" t="s">
        <v>21</v>
      </c>
      <c r="C17" t="str">
        <f t="shared" ca="1" si="0"/>
        <v>372S025N</v>
      </c>
      <c r="D17" t="str">
        <f t="shared" ca="1" si="1"/>
        <v>ATCO Electric Reversing POD - Lindbergh (969S)</v>
      </c>
      <c r="O17" s="51">
        <v>0</v>
      </c>
      <c r="P17" s="51">
        <v>0</v>
      </c>
      <c r="Q17" s="32"/>
      <c r="R17" s="32"/>
      <c r="S17" s="32"/>
      <c r="T17" s="32"/>
      <c r="U17" s="32"/>
      <c r="V17" s="32"/>
      <c r="W17" s="32"/>
      <c r="X17" s="32"/>
      <c r="Y17" s="32"/>
      <c r="Z17" s="32"/>
      <c r="AA17" s="32">
        <v>0</v>
      </c>
      <c r="AB17" s="32">
        <v>0</v>
      </c>
      <c r="AM17" s="2">
        <v>0</v>
      </c>
      <c r="AN17" s="2">
        <v>0</v>
      </c>
      <c r="AO17" s="33"/>
      <c r="AP17" s="33"/>
      <c r="AQ17" s="33"/>
      <c r="AR17" s="33"/>
      <c r="AS17" s="33"/>
      <c r="AT17" s="33"/>
      <c r="AU17" s="33"/>
      <c r="AV17" s="33"/>
      <c r="AW17" s="33"/>
      <c r="AX17" s="33"/>
      <c r="AY17" s="33">
        <v>0</v>
      </c>
      <c r="AZ17" s="33">
        <v>0</v>
      </c>
      <c r="BA17" s="31">
        <f t="shared" si="41"/>
        <v>0</v>
      </c>
      <c r="BB17" s="31">
        <f t="shared" si="42"/>
        <v>0</v>
      </c>
      <c r="BC17" s="31">
        <f t="shared" si="43"/>
        <v>0</v>
      </c>
      <c r="BD17" s="31">
        <f t="shared" si="44"/>
        <v>0</v>
      </c>
      <c r="BE17" s="31">
        <f t="shared" si="45"/>
        <v>0</v>
      </c>
      <c r="BF17" s="31">
        <f t="shared" si="46"/>
        <v>0</v>
      </c>
      <c r="BG17" s="31">
        <f t="shared" si="47"/>
        <v>0</v>
      </c>
      <c r="BH17" s="31">
        <f t="shared" si="48"/>
        <v>0</v>
      </c>
      <c r="BI17" s="31">
        <f t="shared" si="49"/>
        <v>0</v>
      </c>
      <c r="BJ17" s="31">
        <f t="shared" si="50"/>
        <v>0</v>
      </c>
      <c r="BK17" s="31">
        <f t="shared" si="51"/>
        <v>0</v>
      </c>
      <c r="BL17" s="31">
        <f t="shared" si="52"/>
        <v>0</v>
      </c>
      <c r="BM17" s="6">
        <v>-2.3599999999999999E-2</v>
      </c>
      <c r="BN17" s="6">
        <v>-2.3599999999999999E-2</v>
      </c>
      <c r="BO17" s="6">
        <v>-2.3599999999999999E-2</v>
      </c>
      <c r="BP17" s="6">
        <v>-2.3599999999999999E-2</v>
      </c>
      <c r="BQ17" s="6">
        <v>-2.3599999999999999E-2</v>
      </c>
      <c r="BR17" s="6">
        <v>-2.3599999999999999E-2</v>
      </c>
      <c r="BS17" s="6">
        <v>-2.3599999999999999E-2</v>
      </c>
      <c r="BT17" s="6">
        <v>-2.3599999999999999E-2</v>
      </c>
      <c r="BU17" s="6">
        <v>-2.3599999999999999E-2</v>
      </c>
      <c r="BV17" s="6">
        <v>-2.3599999999999999E-2</v>
      </c>
      <c r="BW17" s="6">
        <v>-2.3599999999999999E-2</v>
      </c>
      <c r="BX17" s="6">
        <v>-2.3599999999999999E-2</v>
      </c>
      <c r="BY17" s="31">
        <v>0</v>
      </c>
      <c r="BZ17" s="31">
        <v>0</v>
      </c>
      <c r="CA17" s="31">
        <v>0</v>
      </c>
      <c r="CB17" s="31">
        <v>0</v>
      </c>
      <c r="CC17" s="31">
        <v>0</v>
      </c>
      <c r="CD17" s="31">
        <v>0</v>
      </c>
      <c r="CE17" s="31">
        <v>0</v>
      </c>
      <c r="CF17" s="31">
        <v>0</v>
      </c>
      <c r="CG17" s="31">
        <v>0</v>
      </c>
      <c r="CH17" s="31">
        <v>0</v>
      </c>
      <c r="CI17" s="31">
        <v>0</v>
      </c>
      <c r="CJ17" s="31">
        <v>0</v>
      </c>
      <c r="CK17" s="32">
        <f t="shared" si="53"/>
        <v>0</v>
      </c>
      <c r="CL17" s="32">
        <f t="shared" si="54"/>
        <v>0</v>
      </c>
      <c r="CM17" s="32">
        <f t="shared" si="55"/>
        <v>0</v>
      </c>
      <c r="CN17" s="32">
        <f t="shared" si="56"/>
        <v>0</v>
      </c>
      <c r="CO17" s="32">
        <f t="shared" si="57"/>
        <v>0</v>
      </c>
      <c r="CP17" s="32">
        <f t="shared" si="58"/>
        <v>0</v>
      </c>
      <c r="CQ17" s="32">
        <f t="shared" si="59"/>
        <v>0</v>
      </c>
      <c r="CR17" s="32">
        <f t="shared" si="60"/>
        <v>0</v>
      </c>
      <c r="CS17" s="32">
        <f t="shared" si="61"/>
        <v>0</v>
      </c>
      <c r="CT17" s="32">
        <f t="shared" si="62"/>
        <v>0</v>
      </c>
      <c r="CU17" s="32">
        <f t="shared" si="63"/>
        <v>0</v>
      </c>
      <c r="CV17" s="32">
        <f t="shared" si="64"/>
        <v>0</v>
      </c>
      <c r="CW17" s="31">
        <f t="shared" si="149"/>
        <v>0</v>
      </c>
      <c r="CX17" s="31">
        <f t="shared" si="150"/>
        <v>0</v>
      </c>
      <c r="CY17" s="31">
        <f t="shared" si="151"/>
        <v>0</v>
      </c>
      <c r="CZ17" s="31">
        <f t="shared" si="152"/>
        <v>0</v>
      </c>
      <c r="DA17" s="31">
        <f t="shared" si="153"/>
        <v>0</v>
      </c>
      <c r="DB17" s="31">
        <f t="shared" si="154"/>
        <v>0</v>
      </c>
      <c r="DC17" s="31">
        <f t="shared" si="155"/>
        <v>0</v>
      </c>
      <c r="DD17" s="31">
        <f t="shared" si="156"/>
        <v>0</v>
      </c>
      <c r="DE17" s="31">
        <f t="shared" si="157"/>
        <v>0</v>
      </c>
      <c r="DF17" s="31">
        <f t="shared" si="158"/>
        <v>0</v>
      </c>
      <c r="DG17" s="31">
        <f t="shared" si="159"/>
        <v>0</v>
      </c>
      <c r="DH17" s="31">
        <f t="shared" si="160"/>
        <v>0</v>
      </c>
      <c r="DI17" s="32">
        <f t="shared" si="65"/>
        <v>0</v>
      </c>
      <c r="DJ17" s="32">
        <f t="shared" si="66"/>
        <v>0</v>
      </c>
      <c r="DK17" s="32">
        <f t="shared" si="67"/>
        <v>0</v>
      </c>
      <c r="DL17" s="32">
        <f t="shared" si="68"/>
        <v>0</v>
      </c>
      <c r="DM17" s="32">
        <f t="shared" si="69"/>
        <v>0</v>
      </c>
      <c r="DN17" s="32">
        <f t="shared" si="70"/>
        <v>0</v>
      </c>
      <c r="DO17" s="32">
        <f t="shared" si="71"/>
        <v>0</v>
      </c>
      <c r="DP17" s="32">
        <f t="shared" si="72"/>
        <v>0</v>
      </c>
      <c r="DQ17" s="32">
        <f t="shared" si="73"/>
        <v>0</v>
      </c>
      <c r="DR17" s="32">
        <f t="shared" si="74"/>
        <v>0</v>
      </c>
      <c r="DS17" s="32">
        <f t="shared" si="75"/>
        <v>0</v>
      </c>
      <c r="DT17" s="32">
        <f t="shared" si="76"/>
        <v>0</v>
      </c>
      <c r="DU17" s="31">
        <f t="shared" si="77"/>
        <v>0</v>
      </c>
      <c r="DV17" s="31">
        <f t="shared" si="78"/>
        <v>0</v>
      </c>
      <c r="DW17" s="31">
        <f t="shared" si="79"/>
        <v>0</v>
      </c>
      <c r="DX17" s="31">
        <f t="shared" si="80"/>
        <v>0</v>
      </c>
      <c r="DY17" s="31">
        <f t="shared" si="81"/>
        <v>0</v>
      </c>
      <c r="DZ17" s="31">
        <f t="shared" si="82"/>
        <v>0</v>
      </c>
      <c r="EA17" s="31">
        <f t="shared" si="83"/>
        <v>0</v>
      </c>
      <c r="EB17" s="31">
        <f t="shared" si="84"/>
        <v>0</v>
      </c>
      <c r="EC17" s="31">
        <f t="shared" si="85"/>
        <v>0</v>
      </c>
      <c r="ED17" s="31">
        <f t="shared" si="86"/>
        <v>0</v>
      </c>
      <c r="EE17" s="31">
        <f t="shared" si="87"/>
        <v>0</v>
      </c>
      <c r="EF17" s="31">
        <f t="shared" si="88"/>
        <v>0</v>
      </c>
      <c r="EG17" s="32">
        <f t="shared" si="89"/>
        <v>0</v>
      </c>
      <c r="EH17" s="32">
        <f t="shared" si="90"/>
        <v>0</v>
      </c>
      <c r="EI17" s="32">
        <f t="shared" si="91"/>
        <v>0</v>
      </c>
      <c r="EJ17" s="32">
        <f t="shared" si="92"/>
        <v>0</v>
      </c>
      <c r="EK17" s="32">
        <f t="shared" si="93"/>
        <v>0</v>
      </c>
      <c r="EL17" s="32">
        <f t="shared" si="94"/>
        <v>0</v>
      </c>
      <c r="EM17" s="32">
        <f t="shared" si="95"/>
        <v>0</v>
      </c>
      <c r="EN17" s="32">
        <f t="shared" si="96"/>
        <v>0</v>
      </c>
      <c r="EO17" s="32">
        <f t="shared" si="97"/>
        <v>0</v>
      </c>
      <c r="EP17" s="32">
        <f t="shared" si="98"/>
        <v>0</v>
      </c>
      <c r="EQ17" s="32">
        <f t="shared" si="99"/>
        <v>0</v>
      </c>
      <c r="ER17" s="32">
        <f t="shared" si="100"/>
        <v>0</v>
      </c>
    </row>
    <row r="18" spans="1:148" x14ac:dyDescent="0.25">
      <c r="A18" t="s">
        <v>457</v>
      </c>
      <c r="B18" s="1" t="s">
        <v>17</v>
      </c>
      <c r="C18" t="str">
        <f t="shared" ref="C18:C40" ca="1" si="161">VLOOKUP($B18,LocationLookup,2,FALSE)</f>
        <v>AFG1TX</v>
      </c>
      <c r="D18" t="str">
        <f t="shared" ca="1" si="1"/>
        <v>APF Athabasca</v>
      </c>
      <c r="E18" s="51">
        <v>4543.4009999999998</v>
      </c>
      <c r="F18" s="51">
        <v>8806.5854999999992</v>
      </c>
      <c r="G18" s="51">
        <v>2332.9785000000002</v>
      </c>
      <c r="H18" s="51">
        <v>4135.8945000000003</v>
      </c>
      <c r="I18" s="51">
        <v>12193.709699999999</v>
      </c>
      <c r="J18" s="51">
        <v>12334.2783</v>
      </c>
      <c r="K18" s="51">
        <v>11932.9301</v>
      </c>
      <c r="L18" s="51">
        <v>10035.9061</v>
      </c>
      <c r="M18" s="51">
        <v>6958.9814999999999</v>
      </c>
      <c r="N18" s="51">
        <v>1285.0060000000001</v>
      </c>
      <c r="O18" s="51">
        <v>4330.1776</v>
      </c>
      <c r="P18" s="51">
        <v>2690.1088</v>
      </c>
      <c r="Q18" s="32">
        <v>275361.45</v>
      </c>
      <c r="R18" s="32">
        <v>1484736.55</v>
      </c>
      <c r="S18" s="32">
        <v>150647.09</v>
      </c>
      <c r="T18" s="32">
        <v>149122.53</v>
      </c>
      <c r="U18" s="32">
        <v>1148825.26</v>
      </c>
      <c r="V18" s="32">
        <v>747757.62</v>
      </c>
      <c r="W18" s="32">
        <v>2724969.77</v>
      </c>
      <c r="X18" s="32">
        <v>746198.85</v>
      </c>
      <c r="Y18" s="32">
        <v>165323.78</v>
      </c>
      <c r="Z18" s="32">
        <v>32757.56</v>
      </c>
      <c r="AA18" s="32">
        <v>266902.78000000003</v>
      </c>
      <c r="AB18" s="32">
        <v>73512.95</v>
      </c>
      <c r="AC18" s="2">
        <v>0.56000000000000005</v>
      </c>
      <c r="AD18" s="2">
        <v>0.56000000000000005</v>
      </c>
      <c r="AE18" s="2">
        <v>0.56000000000000005</v>
      </c>
      <c r="AF18" s="2">
        <v>0.56000000000000005</v>
      </c>
      <c r="AG18" s="2">
        <v>0.56000000000000005</v>
      </c>
      <c r="AH18" s="2">
        <v>0.13</v>
      </c>
      <c r="AI18" s="2">
        <v>0.13</v>
      </c>
      <c r="AJ18" s="2">
        <v>0.13</v>
      </c>
      <c r="AK18" s="2">
        <v>0.13</v>
      </c>
      <c r="AL18" s="2">
        <v>0.13</v>
      </c>
      <c r="AM18" s="2">
        <v>0.13</v>
      </c>
      <c r="AN18" s="2">
        <v>0.13</v>
      </c>
      <c r="AO18" s="33">
        <v>1542.02</v>
      </c>
      <c r="AP18" s="33">
        <v>8314.52</v>
      </c>
      <c r="AQ18" s="33">
        <v>843.62</v>
      </c>
      <c r="AR18" s="33">
        <v>835.09</v>
      </c>
      <c r="AS18" s="33">
        <v>6433.42</v>
      </c>
      <c r="AT18" s="33">
        <v>972.08</v>
      </c>
      <c r="AU18" s="33">
        <v>3542.46</v>
      </c>
      <c r="AV18" s="33">
        <v>970.06</v>
      </c>
      <c r="AW18" s="33">
        <v>214.92</v>
      </c>
      <c r="AX18" s="33">
        <v>42.58</v>
      </c>
      <c r="AY18" s="33">
        <v>346.97</v>
      </c>
      <c r="AZ18" s="33">
        <v>95.57</v>
      </c>
      <c r="BA18" s="31">
        <f t="shared" si="41"/>
        <v>-302.89999999999998</v>
      </c>
      <c r="BB18" s="31">
        <f t="shared" si="42"/>
        <v>-1633.21</v>
      </c>
      <c r="BC18" s="31">
        <f t="shared" si="43"/>
        <v>-165.71</v>
      </c>
      <c r="BD18" s="31">
        <f t="shared" si="44"/>
        <v>-223.68</v>
      </c>
      <c r="BE18" s="31">
        <f t="shared" si="45"/>
        <v>-1723.24</v>
      </c>
      <c r="BF18" s="31">
        <f t="shared" si="46"/>
        <v>-1121.6400000000001</v>
      </c>
      <c r="BG18" s="31">
        <f t="shared" si="47"/>
        <v>4087.45</v>
      </c>
      <c r="BH18" s="31">
        <f t="shared" si="48"/>
        <v>1119.3</v>
      </c>
      <c r="BI18" s="31">
        <f t="shared" si="49"/>
        <v>247.99</v>
      </c>
      <c r="BJ18" s="31">
        <f t="shared" si="50"/>
        <v>219.48</v>
      </c>
      <c r="BK18" s="31">
        <f t="shared" si="51"/>
        <v>1788.25</v>
      </c>
      <c r="BL18" s="31">
        <f t="shared" si="52"/>
        <v>492.54</v>
      </c>
      <c r="BM18" s="6">
        <v>5.1000000000000004E-3</v>
      </c>
      <c r="BN18" s="6">
        <v>5.1000000000000004E-3</v>
      </c>
      <c r="BO18" s="6">
        <v>5.1000000000000004E-3</v>
      </c>
      <c r="BP18" s="6">
        <v>5.1000000000000004E-3</v>
      </c>
      <c r="BQ18" s="6">
        <v>5.1000000000000004E-3</v>
      </c>
      <c r="BR18" s="6">
        <v>5.1000000000000004E-3</v>
      </c>
      <c r="BS18" s="6">
        <v>5.1000000000000004E-3</v>
      </c>
      <c r="BT18" s="6">
        <v>5.1000000000000004E-3</v>
      </c>
      <c r="BU18" s="6">
        <v>5.1000000000000004E-3</v>
      </c>
      <c r="BV18" s="6">
        <v>5.1000000000000004E-3</v>
      </c>
      <c r="BW18" s="6">
        <v>5.1000000000000004E-3</v>
      </c>
      <c r="BX18" s="6">
        <v>5.1000000000000004E-3</v>
      </c>
      <c r="BY18" s="31">
        <v>1404.34</v>
      </c>
      <c r="BZ18" s="31">
        <v>7572.16</v>
      </c>
      <c r="CA18" s="31">
        <v>768.3</v>
      </c>
      <c r="CB18" s="31">
        <v>760.52</v>
      </c>
      <c r="CC18" s="31">
        <v>5859.01</v>
      </c>
      <c r="CD18" s="31">
        <v>3813.56</v>
      </c>
      <c r="CE18" s="31">
        <v>13897.35</v>
      </c>
      <c r="CF18" s="31">
        <v>3805.61</v>
      </c>
      <c r="CG18" s="31">
        <v>843.15</v>
      </c>
      <c r="CH18" s="31">
        <v>167.06</v>
      </c>
      <c r="CI18" s="31">
        <v>1361.2</v>
      </c>
      <c r="CJ18" s="31">
        <v>374.92</v>
      </c>
      <c r="CK18" s="32">
        <f t="shared" si="53"/>
        <v>192.75</v>
      </c>
      <c r="CL18" s="32">
        <f t="shared" si="54"/>
        <v>1039.32</v>
      </c>
      <c r="CM18" s="32">
        <f t="shared" si="55"/>
        <v>105.45</v>
      </c>
      <c r="CN18" s="32">
        <f t="shared" si="56"/>
        <v>104.39</v>
      </c>
      <c r="CO18" s="32">
        <f t="shared" si="57"/>
        <v>804.18</v>
      </c>
      <c r="CP18" s="32">
        <f t="shared" si="58"/>
        <v>523.42999999999995</v>
      </c>
      <c r="CQ18" s="32">
        <f t="shared" si="59"/>
        <v>1907.48</v>
      </c>
      <c r="CR18" s="32">
        <f t="shared" si="60"/>
        <v>522.34</v>
      </c>
      <c r="CS18" s="32">
        <f t="shared" si="61"/>
        <v>115.73</v>
      </c>
      <c r="CT18" s="32">
        <f t="shared" si="62"/>
        <v>22.93</v>
      </c>
      <c r="CU18" s="32">
        <f t="shared" si="63"/>
        <v>186.83</v>
      </c>
      <c r="CV18" s="32">
        <f t="shared" si="64"/>
        <v>51.46</v>
      </c>
      <c r="CW18" s="31">
        <f t="shared" si="149"/>
        <v>357.96999999999991</v>
      </c>
      <c r="CX18" s="31">
        <f t="shared" si="150"/>
        <v>1930.1699999999992</v>
      </c>
      <c r="CY18" s="31">
        <f t="shared" si="151"/>
        <v>195.84</v>
      </c>
      <c r="CZ18" s="31">
        <f t="shared" si="152"/>
        <v>253.49999999999994</v>
      </c>
      <c r="DA18" s="31">
        <f t="shared" si="153"/>
        <v>1953.0100000000004</v>
      </c>
      <c r="DB18" s="31">
        <f t="shared" si="154"/>
        <v>4486.55</v>
      </c>
      <c r="DC18" s="31">
        <f t="shared" si="155"/>
        <v>8174.9199999999992</v>
      </c>
      <c r="DD18" s="31">
        <f t="shared" si="156"/>
        <v>2238.59</v>
      </c>
      <c r="DE18" s="31">
        <f t="shared" si="157"/>
        <v>495.97</v>
      </c>
      <c r="DF18" s="31">
        <f t="shared" si="158"/>
        <v>-72.069999999999965</v>
      </c>
      <c r="DG18" s="31">
        <f t="shared" si="159"/>
        <v>-587.19000000000005</v>
      </c>
      <c r="DH18" s="31">
        <f t="shared" si="160"/>
        <v>-161.73000000000002</v>
      </c>
      <c r="DI18" s="32">
        <f t="shared" si="65"/>
        <v>17.899999999999999</v>
      </c>
      <c r="DJ18" s="32">
        <f t="shared" si="66"/>
        <v>96.51</v>
      </c>
      <c r="DK18" s="32">
        <f t="shared" si="67"/>
        <v>9.7899999999999991</v>
      </c>
      <c r="DL18" s="32">
        <f t="shared" si="68"/>
        <v>12.68</v>
      </c>
      <c r="DM18" s="32">
        <f t="shared" si="69"/>
        <v>97.65</v>
      </c>
      <c r="DN18" s="32">
        <f t="shared" si="70"/>
        <v>224.33</v>
      </c>
      <c r="DO18" s="32">
        <f t="shared" si="71"/>
        <v>408.75</v>
      </c>
      <c r="DP18" s="32">
        <f t="shared" si="72"/>
        <v>111.93</v>
      </c>
      <c r="DQ18" s="32">
        <f t="shared" si="73"/>
        <v>24.8</v>
      </c>
      <c r="DR18" s="32">
        <f t="shared" si="74"/>
        <v>-3.6</v>
      </c>
      <c r="DS18" s="32">
        <f t="shared" si="75"/>
        <v>-29.36</v>
      </c>
      <c r="DT18" s="32">
        <f t="shared" si="76"/>
        <v>-8.09</v>
      </c>
      <c r="DU18" s="31">
        <f t="shared" si="77"/>
        <v>66.73</v>
      </c>
      <c r="DV18" s="31">
        <f t="shared" si="78"/>
        <v>355.3</v>
      </c>
      <c r="DW18" s="31">
        <f t="shared" si="79"/>
        <v>35.64</v>
      </c>
      <c r="DX18" s="31">
        <f t="shared" si="80"/>
        <v>45.54</v>
      </c>
      <c r="DY18" s="31">
        <f t="shared" si="81"/>
        <v>346.41</v>
      </c>
      <c r="DZ18" s="31">
        <f t="shared" si="82"/>
        <v>785.32</v>
      </c>
      <c r="EA18" s="31">
        <f t="shared" si="83"/>
        <v>1412.44</v>
      </c>
      <c r="EB18" s="31">
        <f t="shared" si="84"/>
        <v>381.55</v>
      </c>
      <c r="EC18" s="31">
        <f t="shared" si="85"/>
        <v>83.38</v>
      </c>
      <c r="ED18" s="31">
        <f t="shared" si="86"/>
        <v>-11.95</v>
      </c>
      <c r="EE18" s="31">
        <f t="shared" si="87"/>
        <v>-96.01</v>
      </c>
      <c r="EF18" s="31">
        <f t="shared" si="88"/>
        <v>-26.08</v>
      </c>
      <c r="EG18" s="32">
        <f t="shared" si="89"/>
        <v>442.59999999999991</v>
      </c>
      <c r="EH18" s="32">
        <f t="shared" si="90"/>
        <v>2381.9799999999991</v>
      </c>
      <c r="EI18" s="32">
        <f t="shared" si="91"/>
        <v>241.26999999999998</v>
      </c>
      <c r="EJ18" s="32">
        <f t="shared" si="92"/>
        <v>311.71999999999997</v>
      </c>
      <c r="EK18" s="32">
        <f t="shared" si="93"/>
        <v>2397.0700000000002</v>
      </c>
      <c r="EL18" s="32">
        <f t="shared" si="94"/>
        <v>5496.2</v>
      </c>
      <c r="EM18" s="32">
        <f t="shared" si="95"/>
        <v>9996.1099999999988</v>
      </c>
      <c r="EN18" s="32">
        <f t="shared" si="96"/>
        <v>2732.07</v>
      </c>
      <c r="EO18" s="32">
        <f t="shared" si="97"/>
        <v>604.15</v>
      </c>
      <c r="EP18" s="32">
        <f t="shared" si="98"/>
        <v>-87.619999999999962</v>
      </c>
      <c r="EQ18" s="32">
        <f t="shared" si="99"/>
        <v>-712.56000000000006</v>
      </c>
      <c r="ER18" s="32">
        <f t="shared" si="100"/>
        <v>-195.90000000000003</v>
      </c>
    </row>
    <row r="19" spans="1:148" x14ac:dyDescent="0.25">
      <c r="A19" t="s">
        <v>458</v>
      </c>
      <c r="B19" s="1" t="s">
        <v>62</v>
      </c>
      <c r="C19" t="str">
        <f t="shared" ca="1" si="0"/>
        <v>AKE1</v>
      </c>
      <c r="D19" t="str">
        <f t="shared" ca="1" si="1"/>
        <v>McBride Lake Wind Facility</v>
      </c>
      <c r="E19" s="51">
        <v>27236.075099999998</v>
      </c>
      <c r="F19" s="51">
        <v>15468.2073</v>
      </c>
      <c r="G19" s="51">
        <v>15531.3357</v>
      </c>
      <c r="H19" s="51">
        <v>22504.059499999999</v>
      </c>
      <c r="I19" s="51">
        <v>9999.1718000000001</v>
      </c>
      <c r="J19" s="51">
        <v>10010.355</v>
      </c>
      <c r="K19" s="51">
        <v>9544.4375</v>
      </c>
      <c r="L19" s="51">
        <v>7863.6093000000001</v>
      </c>
      <c r="M19" s="51">
        <v>13776.591399999999</v>
      </c>
      <c r="N19" s="51">
        <v>23757.911</v>
      </c>
      <c r="O19" s="51">
        <v>16651.686699999998</v>
      </c>
      <c r="P19" s="51">
        <v>24929.596000000001</v>
      </c>
      <c r="Q19" s="32">
        <v>839906.59</v>
      </c>
      <c r="R19" s="32">
        <v>836292.92</v>
      </c>
      <c r="S19" s="32">
        <v>371782.54</v>
      </c>
      <c r="T19" s="32">
        <v>570893.16</v>
      </c>
      <c r="U19" s="32">
        <v>520993.37</v>
      </c>
      <c r="V19" s="32">
        <v>256838.94</v>
      </c>
      <c r="W19" s="32">
        <v>500799.42</v>
      </c>
      <c r="X19" s="32">
        <v>225224.18</v>
      </c>
      <c r="Y19" s="32">
        <v>266100.94</v>
      </c>
      <c r="Z19" s="32">
        <v>551070.16</v>
      </c>
      <c r="AA19" s="32">
        <v>429224.05</v>
      </c>
      <c r="AB19" s="32">
        <v>603018.32999999996</v>
      </c>
      <c r="AC19" s="2">
        <v>3.06</v>
      </c>
      <c r="AD19" s="2">
        <v>3.06</v>
      </c>
      <c r="AE19" s="2">
        <v>3.06</v>
      </c>
      <c r="AF19" s="2">
        <v>3.06</v>
      </c>
      <c r="AG19" s="2">
        <v>3.06</v>
      </c>
      <c r="AH19" s="2">
        <v>3.06</v>
      </c>
      <c r="AI19" s="2">
        <v>3.06</v>
      </c>
      <c r="AJ19" s="2">
        <v>3.06</v>
      </c>
      <c r="AK19" s="2">
        <v>3.06</v>
      </c>
      <c r="AL19" s="2">
        <v>3.06</v>
      </c>
      <c r="AM19" s="2">
        <v>3.06</v>
      </c>
      <c r="AN19" s="2">
        <v>3.06</v>
      </c>
      <c r="AO19" s="33">
        <v>25701.14</v>
      </c>
      <c r="AP19" s="33">
        <v>25590.560000000001</v>
      </c>
      <c r="AQ19" s="33">
        <v>11376.55</v>
      </c>
      <c r="AR19" s="33">
        <v>17469.330000000002</v>
      </c>
      <c r="AS19" s="33">
        <v>15942.4</v>
      </c>
      <c r="AT19" s="33">
        <v>7859.27</v>
      </c>
      <c r="AU19" s="33">
        <v>15324.46</v>
      </c>
      <c r="AV19" s="33">
        <v>6891.86</v>
      </c>
      <c r="AW19" s="33">
        <v>8142.69</v>
      </c>
      <c r="AX19" s="33">
        <v>16862.75</v>
      </c>
      <c r="AY19" s="33">
        <v>13134.26</v>
      </c>
      <c r="AZ19" s="33">
        <v>18452.36</v>
      </c>
      <c r="BA19" s="31">
        <f t="shared" ref="BA19" si="162">ROUND(Q19*BA$3,2)</f>
        <v>-923.9</v>
      </c>
      <c r="BB19" s="31">
        <f t="shared" ref="BB19" si="163">ROUND(R19*BB$3,2)</f>
        <v>-919.92</v>
      </c>
      <c r="BC19" s="31">
        <f t="shared" ref="BC19" si="164">ROUND(S19*BC$3,2)</f>
        <v>-408.96</v>
      </c>
      <c r="BD19" s="31">
        <f t="shared" ref="BD19" si="165">ROUND(T19*BD$3,2)</f>
        <v>-856.34</v>
      </c>
      <c r="BE19" s="31">
        <f t="shared" ref="BE19" si="166">ROUND(U19*BE$3,2)</f>
        <v>-781.49</v>
      </c>
      <c r="BF19" s="31">
        <f t="shared" ref="BF19" si="167">ROUND(V19*BF$3,2)</f>
        <v>-385.26</v>
      </c>
      <c r="BG19" s="31">
        <f t="shared" ref="BG19" si="168">ROUND(W19*BG$3,2)</f>
        <v>751.2</v>
      </c>
      <c r="BH19" s="31">
        <f t="shared" ref="BH19" si="169">ROUND(X19*BH$3,2)</f>
        <v>337.84</v>
      </c>
      <c r="BI19" s="31">
        <f t="shared" ref="BI19" si="170">ROUND(Y19*BI$3,2)</f>
        <v>399.15</v>
      </c>
      <c r="BJ19" s="31">
        <f t="shared" ref="BJ19" si="171">ROUND(Z19*BJ$3,2)</f>
        <v>3692.17</v>
      </c>
      <c r="BK19" s="31">
        <f t="shared" ref="BK19" si="172">ROUND(AA19*BK$3,2)</f>
        <v>2875.8</v>
      </c>
      <c r="BL19" s="31">
        <f t="shared" ref="BL19" si="173">ROUND(AB19*BL$3,2)</f>
        <v>4040.22</v>
      </c>
      <c r="BM19" s="6">
        <v>2.5700000000000001E-2</v>
      </c>
      <c r="BN19" s="6">
        <v>2.5700000000000001E-2</v>
      </c>
      <c r="BO19" s="6">
        <v>2.5700000000000001E-2</v>
      </c>
      <c r="BP19" s="6">
        <v>2.5700000000000001E-2</v>
      </c>
      <c r="BQ19" s="6">
        <v>2.5700000000000001E-2</v>
      </c>
      <c r="BR19" s="6">
        <v>2.5700000000000001E-2</v>
      </c>
      <c r="BS19" s="6">
        <v>2.5700000000000001E-2</v>
      </c>
      <c r="BT19" s="6">
        <v>2.5700000000000001E-2</v>
      </c>
      <c r="BU19" s="6">
        <v>2.5700000000000001E-2</v>
      </c>
      <c r="BV19" s="6">
        <v>2.5700000000000001E-2</v>
      </c>
      <c r="BW19" s="6">
        <v>2.5700000000000001E-2</v>
      </c>
      <c r="BX19" s="6">
        <v>2.5700000000000001E-2</v>
      </c>
      <c r="BY19" s="31">
        <v>21585.599999999999</v>
      </c>
      <c r="BZ19" s="31">
        <v>21492.73</v>
      </c>
      <c r="CA19" s="31">
        <v>9554.81</v>
      </c>
      <c r="CB19" s="31">
        <v>14671.95</v>
      </c>
      <c r="CC19" s="31">
        <v>13389.53</v>
      </c>
      <c r="CD19" s="31">
        <v>6600.76</v>
      </c>
      <c r="CE19" s="31">
        <v>12870.55</v>
      </c>
      <c r="CF19" s="31">
        <v>5788.26</v>
      </c>
      <c r="CG19" s="31">
        <v>6838.79</v>
      </c>
      <c r="CH19" s="31">
        <v>14162.5</v>
      </c>
      <c r="CI19" s="31">
        <v>11031.06</v>
      </c>
      <c r="CJ19" s="31">
        <v>15497.57</v>
      </c>
      <c r="CK19" s="32">
        <f t="shared" ref="CK19" si="174">ROUND(Q19*$CV$3,2)</f>
        <v>587.92999999999995</v>
      </c>
      <c r="CL19" s="32">
        <f t="shared" ref="CL19" si="175">ROUND(R19*$CV$3,2)</f>
        <v>585.41</v>
      </c>
      <c r="CM19" s="32">
        <f t="shared" ref="CM19" si="176">ROUND(S19*$CV$3,2)</f>
        <v>260.25</v>
      </c>
      <c r="CN19" s="32">
        <f t="shared" ref="CN19" si="177">ROUND(T19*$CV$3,2)</f>
        <v>399.63</v>
      </c>
      <c r="CO19" s="32">
        <f t="shared" ref="CO19" si="178">ROUND(U19*$CV$3,2)</f>
        <v>364.7</v>
      </c>
      <c r="CP19" s="32">
        <f t="shared" ref="CP19" si="179">ROUND(V19*$CV$3,2)</f>
        <v>179.79</v>
      </c>
      <c r="CQ19" s="32">
        <f t="shared" ref="CQ19" si="180">ROUND(W19*$CV$3,2)</f>
        <v>350.56</v>
      </c>
      <c r="CR19" s="32">
        <f t="shared" ref="CR19" si="181">ROUND(X19*$CV$3,2)</f>
        <v>157.66</v>
      </c>
      <c r="CS19" s="32">
        <f t="shared" ref="CS19" si="182">ROUND(Y19*$CV$3,2)</f>
        <v>186.27</v>
      </c>
      <c r="CT19" s="32">
        <f t="shared" ref="CT19" si="183">ROUND(Z19*$CV$3,2)</f>
        <v>385.75</v>
      </c>
      <c r="CU19" s="32">
        <f t="shared" ref="CU19" si="184">ROUND(AA19*$CV$3,2)</f>
        <v>300.45999999999998</v>
      </c>
      <c r="CV19" s="32">
        <f t="shared" ref="CV19" si="185">ROUND(AB19*$CV$3,2)</f>
        <v>422.11</v>
      </c>
      <c r="CW19" s="31">
        <f t="shared" si="149"/>
        <v>-2603.7100000000005</v>
      </c>
      <c r="CX19" s="31">
        <f t="shared" si="150"/>
        <v>-2592.5000000000018</v>
      </c>
      <c r="CY19" s="31">
        <f t="shared" si="151"/>
        <v>-1152.5299999999997</v>
      </c>
      <c r="CZ19" s="31">
        <f t="shared" si="152"/>
        <v>-1541.4100000000017</v>
      </c>
      <c r="DA19" s="31">
        <f t="shared" si="153"/>
        <v>-1406.6799999999982</v>
      </c>
      <c r="DB19" s="31">
        <f t="shared" si="154"/>
        <v>-693.46000000000026</v>
      </c>
      <c r="DC19" s="31">
        <f t="shared" si="155"/>
        <v>-2854.55</v>
      </c>
      <c r="DD19" s="31">
        <f t="shared" si="156"/>
        <v>-1283.7799999999995</v>
      </c>
      <c r="DE19" s="31">
        <f t="shared" si="157"/>
        <v>-1516.7799999999993</v>
      </c>
      <c r="DF19" s="31">
        <f t="shared" si="158"/>
        <v>-6006.67</v>
      </c>
      <c r="DG19" s="31">
        <f t="shared" si="159"/>
        <v>-4678.5400000000018</v>
      </c>
      <c r="DH19" s="31">
        <f t="shared" si="160"/>
        <v>-6572.9</v>
      </c>
      <c r="DI19" s="32">
        <f t="shared" si="65"/>
        <v>-130.19</v>
      </c>
      <c r="DJ19" s="32">
        <f t="shared" si="66"/>
        <v>-129.63</v>
      </c>
      <c r="DK19" s="32">
        <f t="shared" si="67"/>
        <v>-57.63</v>
      </c>
      <c r="DL19" s="32">
        <f t="shared" si="68"/>
        <v>-77.069999999999993</v>
      </c>
      <c r="DM19" s="32">
        <f t="shared" si="69"/>
        <v>-70.33</v>
      </c>
      <c r="DN19" s="32">
        <f t="shared" si="70"/>
        <v>-34.67</v>
      </c>
      <c r="DO19" s="32">
        <f t="shared" si="71"/>
        <v>-142.72999999999999</v>
      </c>
      <c r="DP19" s="32">
        <f t="shared" si="72"/>
        <v>-64.19</v>
      </c>
      <c r="DQ19" s="32">
        <f t="shared" si="73"/>
        <v>-75.84</v>
      </c>
      <c r="DR19" s="32">
        <f t="shared" si="74"/>
        <v>-300.33</v>
      </c>
      <c r="DS19" s="32">
        <f t="shared" si="75"/>
        <v>-233.93</v>
      </c>
      <c r="DT19" s="32">
        <f t="shared" si="76"/>
        <v>-328.65</v>
      </c>
      <c r="DU19" s="31">
        <f t="shared" si="77"/>
        <v>-485.37</v>
      </c>
      <c r="DV19" s="31">
        <f t="shared" si="78"/>
        <v>-477.22</v>
      </c>
      <c r="DW19" s="31">
        <f t="shared" si="79"/>
        <v>-209.73</v>
      </c>
      <c r="DX19" s="31">
        <f t="shared" si="80"/>
        <v>-276.89</v>
      </c>
      <c r="DY19" s="31">
        <f t="shared" si="81"/>
        <v>-249.51</v>
      </c>
      <c r="DZ19" s="31">
        <f t="shared" si="82"/>
        <v>-121.38</v>
      </c>
      <c r="EA19" s="31">
        <f t="shared" si="83"/>
        <v>-493.2</v>
      </c>
      <c r="EB19" s="31">
        <f t="shared" si="84"/>
        <v>-218.81</v>
      </c>
      <c r="EC19" s="31">
        <f t="shared" si="85"/>
        <v>-254.98</v>
      </c>
      <c r="ED19" s="31">
        <f t="shared" si="86"/>
        <v>-996.18</v>
      </c>
      <c r="EE19" s="31">
        <f t="shared" si="87"/>
        <v>-764.99</v>
      </c>
      <c r="EF19" s="31">
        <f t="shared" si="88"/>
        <v>-1059.8800000000001</v>
      </c>
      <c r="EG19" s="32">
        <f t="shared" si="89"/>
        <v>-3219.2700000000004</v>
      </c>
      <c r="EH19" s="32">
        <f t="shared" si="90"/>
        <v>-3199.3500000000022</v>
      </c>
      <c r="EI19" s="32">
        <f t="shared" si="91"/>
        <v>-1419.8899999999999</v>
      </c>
      <c r="EJ19" s="32">
        <f t="shared" si="92"/>
        <v>-1895.3700000000017</v>
      </c>
      <c r="EK19" s="32">
        <f t="shared" si="93"/>
        <v>-1726.5199999999982</v>
      </c>
      <c r="EL19" s="32">
        <f t="shared" si="94"/>
        <v>-849.51000000000022</v>
      </c>
      <c r="EM19" s="32">
        <f t="shared" si="95"/>
        <v>-3490.48</v>
      </c>
      <c r="EN19" s="32">
        <f t="shared" si="96"/>
        <v>-1566.7799999999995</v>
      </c>
      <c r="EO19" s="32">
        <f t="shared" si="97"/>
        <v>-1847.5999999999992</v>
      </c>
      <c r="EP19" s="32">
        <f t="shared" si="98"/>
        <v>-7303.18</v>
      </c>
      <c r="EQ19" s="32">
        <f t="shared" si="99"/>
        <v>-5677.4600000000019</v>
      </c>
      <c r="ER19" s="32">
        <f t="shared" si="100"/>
        <v>-7961.4299999999994</v>
      </c>
    </row>
    <row r="20" spans="1:148" x14ac:dyDescent="0.25">
      <c r="A20" t="s">
        <v>459</v>
      </c>
      <c r="B20" s="1" t="s">
        <v>14</v>
      </c>
      <c r="C20" t="str">
        <f t="shared" ca="1" si="161"/>
        <v>ANC1</v>
      </c>
      <c r="D20" t="str">
        <f t="shared" ca="1" si="1"/>
        <v>Alberta Newsprint</v>
      </c>
      <c r="E20" s="51">
        <v>0</v>
      </c>
      <c r="F20" s="51">
        <v>0</v>
      </c>
      <c r="G20" s="51">
        <v>0</v>
      </c>
      <c r="H20" s="51">
        <v>0</v>
      </c>
      <c r="I20" s="51">
        <v>247.75930579999999</v>
      </c>
      <c r="J20" s="51">
        <v>629.04462609999996</v>
      </c>
      <c r="K20" s="51">
        <v>1569.9057760999999</v>
      </c>
      <c r="L20" s="51">
        <v>728.12738750000005</v>
      </c>
      <c r="M20" s="51">
        <v>132.77930559999999</v>
      </c>
      <c r="N20" s="51">
        <v>216.91641290000001</v>
      </c>
      <c r="O20" s="51">
        <v>709.34695939999995</v>
      </c>
      <c r="P20" s="51">
        <v>324.08282600000001</v>
      </c>
      <c r="Q20" s="32">
        <v>0</v>
      </c>
      <c r="R20" s="32">
        <v>0</v>
      </c>
      <c r="S20" s="32">
        <v>0</v>
      </c>
      <c r="T20" s="32">
        <v>0</v>
      </c>
      <c r="U20" s="32">
        <v>158470.20000000001</v>
      </c>
      <c r="V20" s="32">
        <v>294699.58</v>
      </c>
      <c r="W20" s="32">
        <v>990104.27</v>
      </c>
      <c r="X20" s="32">
        <v>411431.49</v>
      </c>
      <c r="Y20" s="32">
        <v>3105.82</v>
      </c>
      <c r="Z20" s="32">
        <v>8541.9599999999991</v>
      </c>
      <c r="AA20" s="32">
        <v>216388.88</v>
      </c>
      <c r="AB20" s="32">
        <v>12594.12</v>
      </c>
      <c r="AC20" s="2">
        <v>0.48</v>
      </c>
      <c r="AD20" s="2">
        <v>0.48</v>
      </c>
      <c r="AE20" s="2">
        <v>0.48</v>
      </c>
      <c r="AF20" s="2">
        <v>0.48</v>
      </c>
      <c r="AG20" s="2">
        <v>0.48</v>
      </c>
      <c r="AH20" s="2">
        <v>0.48</v>
      </c>
      <c r="AI20" s="2">
        <v>0.48</v>
      </c>
      <c r="AJ20" s="2">
        <v>0.48</v>
      </c>
      <c r="AK20" s="2">
        <v>0.48</v>
      </c>
      <c r="AL20" s="2">
        <v>0.48</v>
      </c>
      <c r="AM20" s="2">
        <v>0.48</v>
      </c>
      <c r="AN20" s="2">
        <v>0.48</v>
      </c>
      <c r="AO20" s="33">
        <v>0</v>
      </c>
      <c r="AP20" s="33">
        <v>0</v>
      </c>
      <c r="AQ20" s="33">
        <v>0</v>
      </c>
      <c r="AR20" s="33">
        <v>0</v>
      </c>
      <c r="AS20" s="33">
        <v>760.66</v>
      </c>
      <c r="AT20" s="33">
        <v>1414.56</v>
      </c>
      <c r="AU20" s="33">
        <v>4752.5</v>
      </c>
      <c r="AV20" s="33">
        <v>1974.87</v>
      </c>
      <c r="AW20" s="33">
        <v>14.91</v>
      </c>
      <c r="AX20" s="33">
        <v>41</v>
      </c>
      <c r="AY20" s="33">
        <v>1038.67</v>
      </c>
      <c r="AZ20" s="33">
        <v>60.45</v>
      </c>
      <c r="BA20" s="31">
        <f t="shared" si="41"/>
        <v>0</v>
      </c>
      <c r="BB20" s="31">
        <f t="shared" si="42"/>
        <v>0</v>
      </c>
      <c r="BC20" s="31">
        <f t="shared" si="43"/>
        <v>0</v>
      </c>
      <c r="BD20" s="31">
        <f t="shared" si="44"/>
        <v>0</v>
      </c>
      <c r="BE20" s="31">
        <f t="shared" si="45"/>
        <v>-237.71</v>
      </c>
      <c r="BF20" s="31">
        <f t="shared" si="46"/>
        <v>-442.05</v>
      </c>
      <c r="BG20" s="31">
        <f t="shared" si="47"/>
        <v>1485.16</v>
      </c>
      <c r="BH20" s="31">
        <f t="shared" si="48"/>
        <v>617.15</v>
      </c>
      <c r="BI20" s="31">
        <f t="shared" si="49"/>
        <v>4.66</v>
      </c>
      <c r="BJ20" s="31">
        <f t="shared" si="50"/>
        <v>57.23</v>
      </c>
      <c r="BK20" s="31">
        <f t="shared" si="51"/>
        <v>1449.81</v>
      </c>
      <c r="BL20" s="31">
        <f t="shared" si="52"/>
        <v>84.38</v>
      </c>
      <c r="BM20" s="6">
        <v>4.6800000000000001E-2</v>
      </c>
      <c r="BN20" s="6">
        <v>4.6800000000000001E-2</v>
      </c>
      <c r="BO20" s="6">
        <v>4.6800000000000001E-2</v>
      </c>
      <c r="BP20" s="6">
        <v>4.6800000000000001E-2</v>
      </c>
      <c r="BQ20" s="6">
        <v>4.6800000000000001E-2</v>
      </c>
      <c r="BR20" s="6">
        <v>4.6800000000000001E-2</v>
      </c>
      <c r="BS20" s="6">
        <v>4.6800000000000001E-2</v>
      </c>
      <c r="BT20" s="6">
        <v>4.6800000000000001E-2</v>
      </c>
      <c r="BU20" s="6">
        <v>4.6800000000000001E-2</v>
      </c>
      <c r="BV20" s="6">
        <v>4.6800000000000001E-2</v>
      </c>
      <c r="BW20" s="6">
        <v>4.6800000000000001E-2</v>
      </c>
      <c r="BX20" s="6">
        <v>4.6800000000000001E-2</v>
      </c>
      <c r="BY20" s="31">
        <v>0</v>
      </c>
      <c r="BZ20" s="31">
        <v>0</v>
      </c>
      <c r="CA20" s="31">
        <v>0</v>
      </c>
      <c r="CB20" s="31">
        <v>0</v>
      </c>
      <c r="CC20" s="31">
        <v>7416.41</v>
      </c>
      <c r="CD20" s="31">
        <v>13791.94</v>
      </c>
      <c r="CE20" s="31">
        <v>46336.88</v>
      </c>
      <c r="CF20" s="31">
        <v>19254.990000000002</v>
      </c>
      <c r="CG20" s="31">
        <v>145.35</v>
      </c>
      <c r="CH20" s="31">
        <v>399.76</v>
      </c>
      <c r="CI20" s="31">
        <v>10127</v>
      </c>
      <c r="CJ20" s="31">
        <v>589.4</v>
      </c>
      <c r="CK20" s="32">
        <f t="shared" si="53"/>
        <v>0</v>
      </c>
      <c r="CL20" s="32">
        <f t="shared" si="54"/>
        <v>0</v>
      </c>
      <c r="CM20" s="32">
        <f t="shared" si="55"/>
        <v>0</v>
      </c>
      <c r="CN20" s="32">
        <f t="shared" si="56"/>
        <v>0</v>
      </c>
      <c r="CO20" s="32">
        <f t="shared" si="57"/>
        <v>110.93</v>
      </c>
      <c r="CP20" s="32">
        <f t="shared" si="58"/>
        <v>206.29</v>
      </c>
      <c r="CQ20" s="32">
        <f t="shared" si="59"/>
        <v>693.07</v>
      </c>
      <c r="CR20" s="32">
        <f t="shared" si="60"/>
        <v>288</v>
      </c>
      <c r="CS20" s="32">
        <f t="shared" si="61"/>
        <v>2.17</v>
      </c>
      <c r="CT20" s="32">
        <f t="shared" si="62"/>
        <v>5.98</v>
      </c>
      <c r="CU20" s="32">
        <f t="shared" si="63"/>
        <v>151.47</v>
      </c>
      <c r="CV20" s="32">
        <f t="shared" si="64"/>
        <v>8.82</v>
      </c>
      <c r="CW20" s="31">
        <f t="shared" si="149"/>
        <v>0</v>
      </c>
      <c r="CX20" s="31">
        <f t="shared" si="150"/>
        <v>0</v>
      </c>
      <c r="CY20" s="31">
        <f t="shared" si="151"/>
        <v>0</v>
      </c>
      <c r="CZ20" s="31">
        <f t="shared" si="152"/>
        <v>0</v>
      </c>
      <c r="DA20" s="31">
        <f t="shared" si="153"/>
        <v>7004.39</v>
      </c>
      <c r="DB20" s="31">
        <f t="shared" si="154"/>
        <v>13025.720000000001</v>
      </c>
      <c r="DC20" s="31">
        <f t="shared" si="155"/>
        <v>40792.289999999994</v>
      </c>
      <c r="DD20" s="31">
        <f t="shared" si="156"/>
        <v>16950.97</v>
      </c>
      <c r="DE20" s="31">
        <f t="shared" si="157"/>
        <v>127.94999999999999</v>
      </c>
      <c r="DF20" s="31">
        <f t="shared" si="158"/>
        <v>307.51</v>
      </c>
      <c r="DG20" s="31">
        <f t="shared" si="159"/>
        <v>7789.99</v>
      </c>
      <c r="DH20" s="31">
        <f t="shared" si="160"/>
        <v>453.39</v>
      </c>
      <c r="DI20" s="32">
        <f t="shared" si="65"/>
        <v>0</v>
      </c>
      <c r="DJ20" s="32">
        <f t="shared" si="66"/>
        <v>0</v>
      </c>
      <c r="DK20" s="32">
        <f t="shared" si="67"/>
        <v>0</v>
      </c>
      <c r="DL20" s="32">
        <f t="shared" si="68"/>
        <v>0</v>
      </c>
      <c r="DM20" s="32">
        <f t="shared" si="69"/>
        <v>350.22</v>
      </c>
      <c r="DN20" s="32">
        <f t="shared" si="70"/>
        <v>651.29</v>
      </c>
      <c r="DO20" s="32">
        <f t="shared" si="71"/>
        <v>2039.61</v>
      </c>
      <c r="DP20" s="32">
        <f t="shared" si="72"/>
        <v>847.55</v>
      </c>
      <c r="DQ20" s="32">
        <f t="shared" si="73"/>
        <v>6.4</v>
      </c>
      <c r="DR20" s="32">
        <f t="shared" si="74"/>
        <v>15.38</v>
      </c>
      <c r="DS20" s="32">
        <f t="shared" si="75"/>
        <v>389.5</v>
      </c>
      <c r="DT20" s="32">
        <f t="shared" si="76"/>
        <v>22.67</v>
      </c>
      <c r="DU20" s="31">
        <f t="shared" si="77"/>
        <v>0</v>
      </c>
      <c r="DV20" s="31">
        <f t="shared" si="78"/>
        <v>0</v>
      </c>
      <c r="DW20" s="31">
        <f t="shared" si="79"/>
        <v>0</v>
      </c>
      <c r="DX20" s="31">
        <f t="shared" si="80"/>
        <v>0</v>
      </c>
      <c r="DY20" s="31">
        <f t="shared" si="81"/>
        <v>1242.3900000000001</v>
      </c>
      <c r="DZ20" s="31">
        <f t="shared" si="82"/>
        <v>2279.9899999999998</v>
      </c>
      <c r="EA20" s="31">
        <f t="shared" si="83"/>
        <v>7047.99</v>
      </c>
      <c r="EB20" s="31">
        <f t="shared" si="84"/>
        <v>2889.16</v>
      </c>
      <c r="EC20" s="31">
        <f t="shared" si="85"/>
        <v>21.51</v>
      </c>
      <c r="ED20" s="31">
        <f t="shared" si="86"/>
        <v>51</v>
      </c>
      <c r="EE20" s="31">
        <f t="shared" si="87"/>
        <v>1273.74</v>
      </c>
      <c r="EF20" s="31">
        <f t="shared" si="88"/>
        <v>73.11</v>
      </c>
      <c r="EG20" s="32">
        <f t="shared" si="89"/>
        <v>0</v>
      </c>
      <c r="EH20" s="32">
        <f t="shared" si="90"/>
        <v>0</v>
      </c>
      <c r="EI20" s="32">
        <f t="shared" si="91"/>
        <v>0</v>
      </c>
      <c r="EJ20" s="32">
        <f t="shared" si="92"/>
        <v>0</v>
      </c>
      <c r="EK20" s="32">
        <f t="shared" si="93"/>
        <v>8597</v>
      </c>
      <c r="EL20" s="32">
        <f t="shared" si="94"/>
        <v>15957.000000000002</v>
      </c>
      <c r="EM20" s="32">
        <f t="shared" si="95"/>
        <v>49879.889999999992</v>
      </c>
      <c r="EN20" s="32">
        <f t="shared" si="96"/>
        <v>20687.68</v>
      </c>
      <c r="EO20" s="32">
        <f t="shared" si="97"/>
        <v>155.85999999999999</v>
      </c>
      <c r="EP20" s="32">
        <f t="shared" si="98"/>
        <v>373.89</v>
      </c>
      <c r="EQ20" s="32">
        <f t="shared" si="99"/>
        <v>9453.23</v>
      </c>
      <c r="ER20" s="32">
        <f t="shared" si="100"/>
        <v>549.16999999999996</v>
      </c>
    </row>
    <row r="21" spans="1:148" x14ac:dyDescent="0.25">
      <c r="A21" t="s">
        <v>460</v>
      </c>
      <c r="B21" s="1" t="s">
        <v>157</v>
      </c>
      <c r="C21" t="str">
        <f t="shared" ca="1" si="161"/>
        <v>ARD1</v>
      </c>
      <c r="D21" t="str">
        <f t="shared" ca="1" si="1"/>
        <v>Ardenville Wind Facility</v>
      </c>
      <c r="E21" s="51">
        <v>21412.864300000001</v>
      </c>
      <c r="F21" s="51">
        <v>12846.2839</v>
      </c>
      <c r="G21" s="51">
        <v>12061.432199999999</v>
      </c>
      <c r="H21" s="51">
        <v>19589.830699999999</v>
      </c>
      <c r="I21" s="51">
        <v>10324.4102</v>
      </c>
      <c r="J21" s="51">
        <v>10253.415300000001</v>
      </c>
      <c r="K21" s="51">
        <v>8688.9635999999991</v>
      </c>
      <c r="L21" s="51">
        <v>9127.2600999999995</v>
      </c>
      <c r="M21" s="51">
        <v>14761.816699999999</v>
      </c>
      <c r="N21" s="51">
        <v>21516.144</v>
      </c>
      <c r="O21" s="51">
        <v>17512.255799999999</v>
      </c>
      <c r="P21" s="51">
        <v>23375.3577</v>
      </c>
      <c r="Q21" s="32">
        <v>641647.92000000004</v>
      </c>
      <c r="R21" s="32">
        <v>772785.41</v>
      </c>
      <c r="S21" s="32">
        <v>298959.33</v>
      </c>
      <c r="T21" s="32">
        <v>496137.06</v>
      </c>
      <c r="U21" s="32">
        <v>487336.23</v>
      </c>
      <c r="V21" s="32">
        <v>272493.24</v>
      </c>
      <c r="W21" s="32">
        <v>439449.18</v>
      </c>
      <c r="X21" s="32">
        <v>272590.06</v>
      </c>
      <c r="Y21" s="32">
        <v>291809.15999999997</v>
      </c>
      <c r="Z21" s="32">
        <v>503595.35</v>
      </c>
      <c r="AA21" s="32">
        <v>462275.17</v>
      </c>
      <c r="AB21" s="32">
        <v>570844.47</v>
      </c>
      <c r="AC21" s="2">
        <v>4.3099999999999996</v>
      </c>
      <c r="AD21" s="2">
        <v>4.3099999999999996</v>
      </c>
      <c r="AE21" s="2">
        <v>4.3099999999999996</v>
      </c>
      <c r="AF21" s="2">
        <v>4.3099999999999996</v>
      </c>
      <c r="AG21" s="2">
        <v>4.3099999999999996</v>
      </c>
      <c r="AH21" s="2">
        <v>4.3099999999999996</v>
      </c>
      <c r="AI21" s="2">
        <v>4.3099999999999996</v>
      </c>
      <c r="AJ21" s="2">
        <v>4.3099999999999996</v>
      </c>
      <c r="AK21" s="2">
        <v>4.3099999999999996</v>
      </c>
      <c r="AL21" s="2">
        <v>4.3099999999999996</v>
      </c>
      <c r="AM21" s="2">
        <v>4.3099999999999996</v>
      </c>
      <c r="AN21" s="2">
        <v>4.3099999999999996</v>
      </c>
      <c r="AO21" s="33">
        <v>27655.03</v>
      </c>
      <c r="AP21" s="33">
        <v>33307.050000000003</v>
      </c>
      <c r="AQ21" s="33">
        <v>12885.15</v>
      </c>
      <c r="AR21" s="33">
        <v>21383.51</v>
      </c>
      <c r="AS21" s="33">
        <v>21004.19</v>
      </c>
      <c r="AT21" s="33">
        <v>11744.46</v>
      </c>
      <c r="AU21" s="33">
        <v>18940.259999999998</v>
      </c>
      <c r="AV21" s="33">
        <v>11748.63</v>
      </c>
      <c r="AW21" s="33">
        <v>12576.97</v>
      </c>
      <c r="AX21" s="33">
        <v>21704.959999999999</v>
      </c>
      <c r="AY21" s="33">
        <v>19924.060000000001</v>
      </c>
      <c r="AZ21" s="33">
        <v>24603.4</v>
      </c>
      <c r="BA21" s="31">
        <f t="shared" si="41"/>
        <v>-705.81</v>
      </c>
      <c r="BB21" s="31">
        <f t="shared" si="42"/>
        <v>-850.06</v>
      </c>
      <c r="BC21" s="31">
        <f t="shared" si="43"/>
        <v>-328.86</v>
      </c>
      <c r="BD21" s="31">
        <f t="shared" si="44"/>
        <v>-744.21</v>
      </c>
      <c r="BE21" s="31">
        <f t="shared" si="45"/>
        <v>-731</v>
      </c>
      <c r="BF21" s="31">
        <f t="shared" si="46"/>
        <v>-408.74</v>
      </c>
      <c r="BG21" s="31">
        <f t="shared" si="47"/>
        <v>659.17</v>
      </c>
      <c r="BH21" s="31">
        <f t="shared" si="48"/>
        <v>408.89</v>
      </c>
      <c r="BI21" s="31">
        <f t="shared" si="49"/>
        <v>437.71</v>
      </c>
      <c r="BJ21" s="31">
        <f t="shared" si="50"/>
        <v>3374.09</v>
      </c>
      <c r="BK21" s="31">
        <f t="shared" si="51"/>
        <v>3097.24</v>
      </c>
      <c r="BL21" s="31">
        <f t="shared" si="52"/>
        <v>3824.66</v>
      </c>
      <c r="BM21" s="6">
        <v>4.9299999999999997E-2</v>
      </c>
      <c r="BN21" s="6">
        <v>4.9299999999999997E-2</v>
      </c>
      <c r="BO21" s="6">
        <v>4.9299999999999997E-2</v>
      </c>
      <c r="BP21" s="6">
        <v>4.9299999999999997E-2</v>
      </c>
      <c r="BQ21" s="6">
        <v>4.9299999999999997E-2</v>
      </c>
      <c r="BR21" s="6">
        <v>4.9299999999999997E-2</v>
      </c>
      <c r="BS21" s="6">
        <v>4.9299999999999997E-2</v>
      </c>
      <c r="BT21" s="6">
        <v>4.9299999999999997E-2</v>
      </c>
      <c r="BU21" s="6">
        <v>4.9299999999999997E-2</v>
      </c>
      <c r="BV21" s="6">
        <v>4.9299999999999997E-2</v>
      </c>
      <c r="BW21" s="6">
        <v>4.9299999999999997E-2</v>
      </c>
      <c r="BX21" s="6">
        <v>4.9299999999999997E-2</v>
      </c>
      <c r="BY21" s="31">
        <v>31633.24</v>
      </c>
      <c r="BZ21" s="31">
        <v>38098.32</v>
      </c>
      <c r="CA21" s="31">
        <v>14738.69</v>
      </c>
      <c r="CB21" s="31">
        <v>24459.56</v>
      </c>
      <c r="CC21" s="31">
        <v>24025.68</v>
      </c>
      <c r="CD21" s="31">
        <v>13433.92</v>
      </c>
      <c r="CE21" s="31">
        <v>21664.84</v>
      </c>
      <c r="CF21" s="31">
        <v>13438.69</v>
      </c>
      <c r="CG21" s="31">
        <v>14386.19</v>
      </c>
      <c r="CH21" s="31">
        <v>24827.25</v>
      </c>
      <c r="CI21" s="31">
        <v>22790.17</v>
      </c>
      <c r="CJ21" s="31">
        <v>28142.63</v>
      </c>
      <c r="CK21" s="32">
        <f t="shared" si="53"/>
        <v>449.15</v>
      </c>
      <c r="CL21" s="32">
        <f t="shared" si="54"/>
        <v>540.95000000000005</v>
      </c>
      <c r="CM21" s="32">
        <f t="shared" si="55"/>
        <v>209.27</v>
      </c>
      <c r="CN21" s="32">
        <f t="shared" si="56"/>
        <v>347.3</v>
      </c>
      <c r="CO21" s="32">
        <f t="shared" si="57"/>
        <v>341.14</v>
      </c>
      <c r="CP21" s="32">
        <f t="shared" si="58"/>
        <v>190.75</v>
      </c>
      <c r="CQ21" s="32">
        <f t="shared" si="59"/>
        <v>307.61</v>
      </c>
      <c r="CR21" s="32">
        <f t="shared" si="60"/>
        <v>190.81</v>
      </c>
      <c r="CS21" s="32">
        <f t="shared" si="61"/>
        <v>204.27</v>
      </c>
      <c r="CT21" s="32">
        <f t="shared" si="62"/>
        <v>352.52</v>
      </c>
      <c r="CU21" s="32">
        <f t="shared" si="63"/>
        <v>323.58999999999997</v>
      </c>
      <c r="CV21" s="32">
        <f t="shared" si="64"/>
        <v>399.59</v>
      </c>
      <c r="CW21" s="31">
        <f t="shared" ref="CW21:CW71" si="186">BY21+CK21-AO21-BA21</f>
        <v>5133.1700000000037</v>
      </c>
      <c r="CX21" s="31">
        <f t="shared" ref="CX21:CX71" si="187">BZ21+CL21-AP21-BB21</f>
        <v>6182.2799999999934</v>
      </c>
      <c r="CY21" s="31">
        <f t="shared" ref="CY21:CY71" si="188">CA21+CM21-AQ21-BC21</f>
        <v>2391.6700000000014</v>
      </c>
      <c r="CZ21" s="31">
        <f t="shared" ref="CZ21:CZ71" si="189">CB21+CN21-AR21-BD21</f>
        <v>4167.5600000000022</v>
      </c>
      <c r="DA21" s="31">
        <f t="shared" ref="DA21:DA71" si="190">CC21+CO21-AS21-BE21</f>
        <v>4093.630000000001</v>
      </c>
      <c r="DB21" s="31">
        <f t="shared" ref="DB21:DB71" si="191">CD21+CP21-AT21-BF21</f>
        <v>2288.9500000000007</v>
      </c>
      <c r="DC21" s="31">
        <f t="shared" ref="DC21:DC71" si="192">CE21+CQ21-AU21-BG21</f>
        <v>2373.0200000000023</v>
      </c>
      <c r="DD21" s="31">
        <f t="shared" ref="DD21:DD71" si="193">CF21+CR21-AV21-BH21</f>
        <v>1471.9800000000009</v>
      </c>
      <c r="DE21" s="31">
        <f t="shared" ref="DE21:DE71" si="194">CG21+CS21-AW21-BI21</f>
        <v>1575.7800000000016</v>
      </c>
      <c r="DF21" s="31">
        <f t="shared" ref="DF21:DF71" si="195">CH21+CT21-AX21-BJ21</f>
        <v>100.72000000000116</v>
      </c>
      <c r="DG21" s="31">
        <f t="shared" ref="DG21:DG71" si="196">CI21+CU21-AY21-BK21</f>
        <v>92.459999999997308</v>
      </c>
      <c r="DH21" s="31">
        <f t="shared" ref="DH21:DH71" si="197">CJ21+CV21-AZ21-BL21</f>
        <v>114.15999999999985</v>
      </c>
      <c r="DI21" s="32">
        <f t="shared" si="65"/>
        <v>256.66000000000003</v>
      </c>
      <c r="DJ21" s="32">
        <f t="shared" si="66"/>
        <v>309.11</v>
      </c>
      <c r="DK21" s="32">
        <f t="shared" si="67"/>
        <v>119.58</v>
      </c>
      <c r="DL21" s="32">
        <f t="shared" si="68"/>
        <v>208.38</v>
      </c>
      <c r="DM21" s="32">
        <f t="shared" si="69"/>
        <v>204.68</v>
      </c>
      <c r="DN21" s="32">
        <f t="shared" si="70"/>
        <v>114.45</v>
      </c>
      <c r="DO21" s="32">
        <f t="shared" si="71"/>
        <v>118.65</v>
      </c>
      <c r="DP21" s="32">
        <f t="shared" si="72"/>
        <v>73.599999999999994</v>
      </c>
      <c r="DQ21" s="32">
        <f t="shared" si="73"/>
        <v>78.790000000000006</v>
      </c>
      <c r="DR21" s="32">
        <f t="shared" si="74"/>
        <v>5.04</v>
      </c>
      <c r="DS21" s="32">
        <f t="shared" si="75"/>
        <v>4.62</v>
      </c>
      <c r="DT21" s="32">
        <f t="shared" si="76"/>
        <v>5.71</v>
      </c>
      <c r="DU21" s="31">
        <f t="shared" si="77"/>
        <v>956.9</v>
      </c>
      <c r="DV21" s="31">
        <f t="shared" si="78"/>
        <v>1138.03</v>
      </c>
      <c r="DW21" s="31">
        <f t="shared" si="79"/>
        <v>435.21</v>
      </c>
      <c r="DX21" s="31">
        <f t="shared" si="80"/>
        <v>748.63</v>
      </c>
      <c r="DY21" s="31">
        <f t="shared" si="81"/>
        <v>726.1</v>
      </c>
      <c r="DZ21" s="31">
        <f t="shared" si="82"/>
        <v>400.65</v>
      </c>
      <c r="EA21" s="31">
        <f t="shared" si="83"/>
        <v>410</v>
      </c>
      <c r="EB21" s="31">
        <f t="shared" si="84"/>
        <v>250.89</v>
      </c>
      <c r="EC21" s="31">
        <f t="shared" si="85"/>
        <v>264.89999999999998</v>
      </c>
      <c r="ED21" s="31">
        <f t="shared" si="86"/>
        <v>16.7</v>
      </c>
      <c r="EE21" s="31">
        <f t="shared" si="87"/>
        <v>15.12</v>
      </c>
      <c r="EF21" s="31">
        <f t="shared" si="88"/>
        <v>18.41</v>
      </c>
      <c r="EG21" s="32">
        <f t="shared" si="89"/>
        <v>6346.7300000000032</v>
      </c>
      <c r="EH21" s="32">
        <f t="shared" si="90"/>
        <v>7629.4199999999928</v>
      </c>
      <c r="EI21" s="32">
        <f t="shared" si="91"/>
        <v>2946.4600000000014</v>
      </c>
      <c r="EJ21" s="32">
        <f t="shared" si="92"/>
        <v>5124.5700000000024</v>
      </c>
      <c r="EK21" s="32">
        <f t="shared" si="93"/>
        <v>5024.4100000000017</v>
      </c>
      <c r="EL21" s="32">
        <f t="shared" si="94"/>
        <v>2804.0500000000006</v>
      </c>
      <c r="EM21" s="32">
        <f t="shared" si="95"/>
        <v>2901.6700000000023</v>
      </c>
      <c r="EN21" s="32">
        <f t="shared" si="96"/>
        <v>1796.4700000000007</v>
      </c>
      <c r="EO21" s="32">
        <f t="shared" si="97"/>
        <v>1919.4700000000016</v>
      </c>
      <c r="EP21" s="32">
        <f t="shared" si="98"/>
        <v>122.46000000000117</v>
      </c>
      <c r="EQ21" s="32">
        <f t="shared" si="99"/>
        <v>112.19999999999732</v>
      </c>
      <c r="ER21" s="32">
        <f t="shared" si="100"/>
        <v>138.27999999999986</v>
      </c>
    </row>
    <row r="22" spans="1:148" x14ac:dyDescent="0.25">
      <c r="A22" t="s">
        <v>461</v>
      </c>
      <c r="B22" s="1" t="s">
        <v>122</v>
      </c>
      <c r="C22" t="str">
        <f t="shared" ca="1" si="161"/>
        <v>BAR</v>
      </c>
      <c r="D22" t="str">
        <f t="shared" ca="1" si="1"/>
        <v>Barrier Hydro Facility</v>
      </c>
      <c r="E22" s="51">
        <v>0</v>
      </c>
      <c r="F22" s="51">
        <v>0</v>
      </c>
      <c r="G22" s="51">
        <v>0</v>
      </c>
      <c r="H22" s="51">
        <v>0</v>
      </c>
      <c r="I22" s="51">
        <v>371.814707</v>
      </c>
      <c r="J22" s="51">
        <v>6089.0361040999996</v>
      </c>
      <c r="K22" s="51">
        <v>3652.8370771999998</v>
      </c>
      <c r="L22" s="51">
        <v>2747.0155666999999</v>
      </c>
      <c r="M22" s="51">
        <v>2734.782678</v>
      </c>
      <c r="N22" s="51">
        <v>2758.6622099000001</v>
      </c>
      <c r="O22" s="51">
        <v>1950.2236544</v>
      </c>
      <c r="P22" s="51">
        <v>937.94567629999995</v>
      </c>
      <c r="Q22" s="32">
        <v>0</v>
      </c>
      <c r="R22" s="32">
        <v>0</v>
      </c>
      <c r="S22" s="32">
        <v>0</v>
      </c>
      <c r="T22" s="32">
        <v>0</v>
      </c>
      <c r="U22" s="32">
        <v>8070.9</v>
      </c>
      <c r="V22" s="32">
        <v>257813.47</v>
      </c>
      <c r="W22" s="32">
        <v>741175.01</v>
      </c>
      <c r="X22" s="32">
        <v>199764.53</v>
      </c>
      <c r="Y22" s="32">
        <v>79386.320000000007</v>
      </c>
      <c r="Z22" s="32">
        <v>80405.440000000002</v>
      </c>
      <c r="AA22" s="32">
        <v>125780.29</v>
      </c>
      <c r="AB22" s="32">
        <v>31823.919999999998</v>
      </c>
      <c r="AC22" s="2">
        <v>0.16</v>
      </c>
      <c r="AD22" s="2">
        <v>0.16</v>
      </c>
      <c r="AE22" s="2">
        <v>0.16</v>
      </c>
      <c r="AF22" s="2">
        <v>0.16</v>
      </c>
      <c r="AG22" s="2">
        <v>0.16</v>
      </c>
      <c r="AH22" s="2">
        <v>0.16</v>
      </c>
      <c r="AI22" s="2">
        <v>0.16</v>
      </c>
      <c r="AJ22" s="2">
        <v>0.16</v>
      </c>
      <c r="AK22" s="2">
        <v>0.16</v>
      </c>
      <c r="AL22" s="2">
        <v>0.16</v>
      </c>
      <c r="AM22" s="2">
        <v>0.16</v>
      </c>
      <c r="AN22" s="2">
        <v>0.16</v>
      </c>
      <c r="AO22" s="33">
        <v>0</v>
      </c>
      <c r="AP22" s="33">
        <v>0</v>
      </c>
      <c r="AQ22" s="33">
        <v>0</v>
      </c>
      <c r="AR22" s="33">
        <v>0</v>
      </c>
      <c r="AS22" s="33">
        <v>12.91</v>
      </c>
      <c r="AT22" s="33">
        <v>412.5</v>
      </c>
      <c r="AU22" s="33">
        <v>1185.8800000000001</v>
      </c>
      <c r="AV22" s="33">
        <v>319.62</v>
      </c>
      <c r="AW22" s="33">
        <v>127.02</v>
      </c>
      <c r="AX22" s="33">
        <v>128.65</v>
      </c>
      <c r="AY22" s="33">
        <v>201.25</v>
      </c>
      <c r="AZ22" s="33">
        <v>50.92</v>
      </c>
      <c r="BA22" s="31">
        <f t="shared" si="41"/>
        <v>0</v>
      </c>
      <c r="BB22" s="31">
        <f t="shared" si="42"/>
        <v>0</v>
      </c>
      <c r="BC22" s="31">
        <f t="shared" si="43"/>
        <v>0</v>
      </c>
      <c r="BD22" s="31">
        <f t="shared" si="44"/>
        <v>0</v>
      </c>
      <c r="BE22" s="31">
        <f t="shared" si="45"/>
        <v>-12.11</v>
      </c>
      <c r="BF22" s="31">
        <f t="shared" si="46"/>
        <v>-386.72</v>
      </c>
      <c r="BG22" s="31">
        <f t="shared" si="47"/>
        <v>1111.76</v>
      </c>
      <c r="BH22" s="31">
        <f t="shared" si="48"/>
        <v>299.64999999999998</v>
      </c>
      <c r="BI22" s="31">
        <f t="shared" si="49"/>
        <v>119.08</v>
      </c>
      <c r="BJ22" s="31">
        <f t="shared" si="50"/>
        <v>538.72</v>
      </c>
      <c r="BK22" s="31">
        <f t="shared" si="51"/>
        <v>842.73</v>
      </c>
      <c r="BL22" s="31">
        <f t="shared" si="52"/>
        <v>213.22</v>
      </c>
      <c r="BM22" s="6">
        <v>-3.1800000000000002E-2</v>
      </c>
      <c r="BN22" s="6">
        <v>-3.1800000000000002E-2</v>
      </c>
      <c r="BO22" s="6">
        <v>-3.1800000000000002E-2</v>
      </c>
      <c r="BP22" s="6">
        <v>-3.1800000000000002E-2</v>
      </c>
      <c r="BQ22" s="6">
        <v>-3.1800000000000002E-2</v>
      </c>
      <c r="BR22" s="6">
        <v>-3.1800000000000002E-2</v>
      </c>
      <c r="BS22" s="6">
        <v>-3.1800000000000002E-2</v>
      </c>
      <c r="BT22" s="6">
        <v>-3.1800000000000002E-2</v>
      </c>
      <c r="BU22" s="6">
        <v>-3.1800000000000002E-2</v>
      </c>
      <c r="BV22" s="6">
        <v>-3.1800000000000002E-2</v>
      </c>
      <c r="BW22" s="6">
        <v>-3.1800000000000002E-2</v>
      </c>
      <c r="BX22" s="6">
        <v>-3.1800000000000002E-2</v>
      </c>
      <c r="BY22" s="31">
        <v>0</v>
      </c>
      <c r="BZ22" s="31">
        <v>0</v>
      </c>
      <c r="CA22" s="31">
        <v>0</v>
      </c>
      <c r="CB22" s="31">
        <v>0</v>
      </c>
      <c r="CC22" s="31">
        <v>-256.64999999999998</v>
      </c>
      <c r="CD22" s="31">
        <v>-8198.4699999999993</v>
      </c>
      <c r="CE22" s="31">
        <v>-23569.37</v>
      </c>
      <c r="CF22" s="31">
        <v>-6352.51</v>
      </c>
      <c r="CG22" s="31">
        <v>-2524.48</v>
      </c>
      <c r="CH22" s="31">
        <v>-2556.89</v>
      </c>
      <c r="CI22" s="31">
        <v>-3999.81</v>
      </c>
      <c r="CJ22" s="31">
        <v>-1012</v>
      </c>
      <c r="CK22" s="32">
        <f t="shared" si="53"/>
        <v>0</v>
      </c>
      <c r="CL22" s="32">
        <f t="shared" si="54"/>
        <v>0</v>
      </c>
      <c r="CM22" s="32">
        <f t="shared" si="55"/>
        <v>0</v>
      </c>
      <c r="CN22" s="32">
        <f t="shared" si="56"/>
        <v>0</v>
      </c>
      <c r="CO22" s="32">
        <f t="shared" si="57"/>
        <v>5.65</v>
      </c>
      <c r="CP22" s="32">
        <f t="shared" si="58"/>
        <v>180.47</v>
      </c>
      <c r="CQ22" s="32">
        <f t="shared" si="59"/>
        <v>518.82000000000005</v>
      </c>
      <c r="CR22" s="32">
        <f t="shared" si="60"/>
        <v>139.84</v>
      </c>
      <c r="CS22" s="32">
        <f t="shared" si="61"/>
        <v>55.57</v>
      </c>
      <c r="CT22" s="32">
        <f t="shared" si="62"/>
        <v>56.28</v>
      </c>
      <c r="CU22" s="32">
        <f t="shared" si="63"/>
        <v>88.05</v>
      </c>
      <c r="CV22" s="32">
        <f t="shared" si="64"/>
        <v>22.28</v>
      </c>
      <c r="CW22" s="31">
        <f t="shared" si="186"/>
        <v>0</v>
      </c>
      <c r="CX22" s="31">
        <f t="shared" si="187"/>
        <v>0</v>
      </c>
      <c r="CY22" s="31">
        <f t="shared" si="188"/>
        <v>0</v>
      </c>
      <c r="CZ22" s="31">
        <f t="shared" si="189"/>
        <v>0</v>
      </c>
      <c r="DA22" s="31">
        <f t="shared" si="190"/>
        <v>-251.79999999999995</v>
      </c>
      <c r="DB22" s="31">
        <f t="shared" si="191"/>
        <v>-8043.78</v>
      </c>
      <c r="DC22" s="31">
        <f t="shared" si="192"/>
        <v>-25348.19</v>
      </c>
      <c r="DD22" s="31">
        <f t="shared" si="193"/>
        <v>-6831.94</v>
      </c>
      <c r="DE22" s="31">
        <f t="shared" si="194"/>
        <v>-2715.0099999999998</v>
      </c>
      <c r="DF22" s="31">
        <f t="shared" si="195"/>
        <v>-3167.9799999999996</v>
      </c>
      <c r="DG22" s="31">
        <f t="shared" si="196"/>
        <v>-4955.74</v>
      </c>
      <c r="DH22" s="31">
        <f t="shared" si="197"/>
        <v>-1253.8600000000001</v>
      </c>
      <c r="DI22" s="32">
        <f t="shared" si="65"/>
        <v>0</v>
      </c>
      <c r="DJ22" s="32">
        <f t="shared" si="66"/>
        <v>0</v>
      </c>
      <c r="DK22" s="32">
        <f t="shared" si="67"/>
        <v>0</v>
      </c>
      <c r="DL22" s="32">
        <f t="shared" si="68"/>
        <v>0</v>
      </c>
      <c r="DM22" s="32">
        <f t="shared" si="69"/>
        <v>-12.59</v>
      </c>
      <c r="DN22" s="32">
        <f t="shared" si="70"/>
        <v>-402.19</v>
      </c>
      <c r="DO22" s="32">
        <f t="shared" si="71"/>
        <v>-1267.4100000000001</v>
      </c>
      <c r="DP22" s="32">
        <f t="shared" si="72"/>
        <v>-341.6</v>
      </c>
      <c r="DQ22" s="32">
        <f t="shared" si="73"/>
        <v>-135.75</v>
      </c>
      <c r="DR22" s="32">
        <f t="shared" si="74"/>
        <v>-158.4</v>
      </c>
      <c r="DS22" s="32">
        <f t="shared" si="75"/>
        <v>-247.79</v>
      </c>
      <c r="DT22" s="32">
        <f t="shared" si="76"/>
        <v>-62.69</v>
      </c>
      <c r="DU22" s="31">
        <f t="shared" si="77"/>
        <v>0</v>
      </c>
      <c r="DV22" s="31">
        <f t="shared" si="78"/>
        <v>0</v>
      </c>
      <c r="DW22" s="31">
        <f t="shared" si="79"/>
        <v>0</v>
      </c>
      <c r="DX22" s="31">
        <f t="shared" si="80"/>
        <v>0</v>
      </c>
      <c r="DY22" s="31">
        <f t="shared" si="81"/>
        <v>-44.66</v>
      </c>
      <c r="DZ22" s="31">
        <f t="shared" si="82"/>
        <v>-1407.97</v>
      </c>
      <c r="EA22" s="31">
        <f t="shared" si="83"/>
        <v>-4379.6000000000004</v>
      </c>
      <c r="EB22" s="31">
        <f t="shared" si="84"/>
        <v>-1164.45</v>
      </c>
      <c r="EC22" s="31">
        <f t="shared" si="85"/>
        <v>-456.41</v>
      </c>
      <c r="ED22" s="31">
        <f t="shared" si="86"/>
        <v>-525.4</v>
      </c>
      <c r="EE22" s="31">
        <f t="shared" si="87"/>
        <v>-810.32</v>
      </c>
      <c r="EF22" s="31">
        <f t="shared" si="88"/>
        <v>-202.19</v>
      </c>
      <c r="EG22" s="32">
        <f t="shared" si="89"/>
        <v>0</v>
      </c>
      <c r="EH22" s="32">
        <f t="shared" si="90"/>
        <v>0</v>
      </c>
      <c r="EI22" s="32">
        <f t="shared" si="91"/>
        <v>0</v>
      </c>
      <c r="EJ22" s="32">
        <f t="shared" si="92"/>
        <v>0</v>
      </c>
      <c r="EK22" s="32">
        <f t="shared" si="93"/>
        <v>-309.04999999999995</v>
      </c>
      <c r="EL22" s="32">
        <f t="shared" si="94"/>
        <v>-9853.9399999999987</v>
      </c>
      <c r="EM22" s="32">
        <f t="shared" si="95"/>
        <v>-30995.199999999997</v>
      </c>
      <c r="EN22" s="32">
        <f t="shared" si="96"/>
        <v>-8337.99</v>
      </c>
      <c r="EO22" s="32">
        <f t="shared" si="97"/>
        <v>-3307.1699999999996</v>
      </c>
      <c r="EP22" s="32">
        <f t="shared" si="98"/>
        <v>-3851.7799999999997</v>
      </c>
      <c r="EQ22" s="32">
        <f t="shared" si="99"/>
        <v>-6013.8499999999995</v>
      </c>
      <c r="ER22" s="32">
        <f t="shared" si="100"/>
        <v>-1518.7400000000002</v>
      </c>
    </row>
    <row r="23" spans="1:148" x14ac:dyDescent="0.25">
      <c r="A23" t="s">
        <v>462</v>
      </c>
      <c r="B23" s="1" t="s">
        <v>138</v>
      </c>
      <c r="C23" t="str">
        <f t="shared" ca="1" si="161"/>
        <v>BCR2</v>
      </c>
      <c r="D23" t="str">
        <f t="shared" ca="1" si="1"/>
        <v>Bear Creek #2</v>
      </c>
      <c r="E23" s="51">
        <v>12014.949022999999</v>
      </c>
      <c r="F23" s="51">
        <v>12001.9748201</v>
      </c>
      <c r="G23" s="51">
        <v>9582.8387000000002</v>
      </c>
      <c r="H23" s="51">
        <v>3412.9516721999998</v>
      </c>
      <c r="I23" s="51">
        <v>15134.2439106</v>
      </c>
      <c r="J23" s="51">
        <v>13663.033932099999</v>
      </c>
      <c r="K23" s="51">
        <v>13407.730698400001</v>
      </c>
      <c r="L23" s="51">
        <v>13757.128726499999</v>
      </c>
      <c r="M23" s="51">
        <v>6895.0962720999996</v>
      </c>
      <c r="N23" s="51">
        <v>12210.6236644</v>
      </c>
      <c r="O23" s="51">
        <v>11638.343781600001</v>
      </c>
      <c r="P23" s="51">
        <v>12046.3782672</v>
      </c>
      <c r="Q23" s="32">
        <v>567316.07999999996</v>
      </c>
      <c r="R23" s="32">
        <v>1391887.92</v>
      </c>
      <c r="S23" s="32">
        <v>463568</v>
      </c>
      <c r="T23" s="32">
        <v>114691.44</v>
      </c>
      <c r="U23" s="32">
        <v>994435.94</v>
      </c>
      <c r="V23" s="32">
        <v>612865.62</v>
      </c>
      <c r="W23" s="32">
        <v>1974215.79</v>
      </c>
      <c r="X23" s="32">
        <v>758092.75</v>
      </c>
      <c r="Y23" s="32">
        <v>139391.64000000001</v>
      </c>
      <c r="Z23" s="32">
        <v>328275.87</v>
      </c>
      <c r="AA23" s="32">
        <v>453962.42</v>
      </c>
      <c r="AB23" s="32">
        <v>322200.90000000002</v>
      </c>
      <c r="AC23" s="2">
        <v>-5.65</v>
      </c>
      <c r="AD23" s="2">
        <v>-5.65</v>
      </c>
      <c r="AE23" s="2">
        <v>-5.65</v>
      </c>
      <c r="AF23" s="2">
        <v>-5.65</v>
      </c>
      <c r="AG23" s="2">
        <v>-5.65</v>
      </c>
      <c r="AH23" s="2">
        <v>-5.65</v>
      </c>
      <c r="AI23" s="2">
        <v>-5.65</v>
      </c>
      <c r="AJ23" s="2">
        <v>-5.65</v>
      </c>
      <c r="AK23" s="2">
        <v>-5.65</v>
      </c>
      <c r="AL23" s="2">
        <v>-5.65</v>
      </c>
      <c r="AM23" s="2">
        <v>-5.65</v>
      </c>
      <c r="AN23" s="2">
        <v>-5.65</v>
      </c>
      <c r="AO23" s="33">
        <v>-32053.360000000001</v>
      </c>
      <c r="AP23" s="33">
        <v>-78641.67</v>
      </c>
      <c r="AQ23" s="33">
        <v>-26191.59</v>
      </c>
      <c r="AR23" s="33">
        <v>-6480.07</v>
      </c>
      <c r="AS23" s="33">
        <v>-56185.63</v>
      </c>
      <c r="AT23" s="33">
        <v>-34626.910000000003</v>
      </c>
      <c r="AU23" s="33">
        <v>-111543.19</v>
      </c>
      <c r="AV23" s="33">
        <v>-42832.24</v>
      </c>
      <c r="AW23" s="33">
        <v>-7875.63</v>
      </c>
      <c r="AX23" s="33">
        <v>-18547.59</v>
      </c>
      <c r="AY23" s="33">
        <v>-25648.880000000001</v>
      </c>
      <c r="AZ23" s="33">
        <v>-18204.349999999999</v>
      </c>
      <c r="BA23" s="31">
        <f t="shared" si="41"/>
        <v>-624.04999999999995</v>
      </c>
      <c r="BB23" s="31">
        <f t="shared" si="42"/>
        <v>-1531.08</v>
      </c>
      <c r="BC23" s="31">
        <f t="shared" si="43"/>
        <v>-509.92</v>
      </c>
      <c r="BD23" s="31">
        <f t="shared" si="44"/>
        <v>-172.04</v>
      </c>
      <c r="BE23" s="31">
        <f t="shared" si="45"/>
        <v>-1491.65</v>
      </c>
      <c r="BF23" s="31">
        <f t="shared" si="46"/>
        <v>-919.3</v>
      </c>
      <c r="BG23" s="31">
        <f t="shared" si="47"/>
        <v>2961.32</v>
      </c>
      <c r="BH23" s="31">
        <f t="shared" si="48"/>
        <v>1137.1400000000001</v>
      </c>
      <c r="BI23" s="31">
        <f t="shared" si="49"/>
        <v>209.09</v>
      </c>
      <c r="BJ23" s="31">
        <f t="shared" si="50"/>
        <v>2199.4499999999998</v>
      </c>
      <c r="BK23" s="31">
        <f t="shared" si="51"/>
        <v>3041.55</v>
      </c>
      <c r="BL23" s="31">
        <f t="shared" si="52"/>
        <v>2158.75</v>
      </c>
      <c r="BM23" s="6">
        <v>-0.12</v>
      </c>
      <c r="BN23" s="6">
        <v>-0.12</v>
      </c>
      <c r="BO23" s="6">
        <v>-0.12</v>
      </c>
      <c r="BP23" s="6">
        <v>-0.12</v>
      </c>
      <c r="BQ23" s="6">
        <v>-0.12</v>
      </c>
      <c r="BR23" s="6">
        <v>-0.12</v>
      </c>
      <c r="BS23" s="6">
        <v>-0.12</v>
      </c>
      <c r="BT23" s="6">
        <v>-0.12</v>
      </c>
      <c r="BU23" s="6">
        <v>-0.12</v>
      </c>
      <c r="BV23" s="6">
        <v>-0.12</v>
      </c>
      <c r="BW23" s="6">
        <v>-0.12</v>
      </c>
      <c r="BX23" s="6">
        <v>-0.12</v>
      </c>
      <c r="BY23" s="31">
        <v>-68077.929999999993</v>
      </c>
      <c r="BZ23" s="31">
        <v>-167026.54999999999</v>
      </c>
      <c r="CA23" s="31">
        <v>-55628.160000000003</v>
      </c>
      <c r="CB23" s="31">
        <v>-13762.97</v>
      </c>
      <c r="CC23" s="31">
        <v>-119332.31</v>
      </c>
      <c r="CD23" s="31">
        <v>-73543.87</v>
      </c>
      <c r="CE23" s="31">
        <v>-236905.89</v>
      </c>
      <c r="CF23" s="31">
        <v>-90971.13</v>
      </c>
      <c r="CG23" s="31">
        <v>-16727</v>
      </c>
      <c r="CH23" s="31">
        <v>-39393.1</v>
      </c>
      <c r="CI23" s="31">
        <v>-54475.49</v>
      </c>
      <c r="CJ23" s="31">
        <v>-38664.11</v>
      </c>
      <c r="CK23" s="32">
        <f t="shared" si="53"/>
        <v>397.12</v>
      </c>
      <c r="CL23" s="32">
        <f t="shared" si="54"/>
        <v>974.32</v>
      </c>
      <c r="CM23" s="32">
        <f t="shared" si="55"/>
        <v>324.5</v>
      </c>
      <c r="CN23" s="32">
        <f t="shared" si="56"/>
        <v>80.28</v>
      </c>
      <c r="CO23" s="32">
        <f t="shared" si="57"/>
        <v>696.11</v>
      </c>
      <c r="CP23" s="32">
        <f t="shared" si="58"/>
        <v>429.01</v>
      </c>
      <c r="CQ23" s="32">
        <f t="shared" si="59"/>
        <v>1381.95</v>
      </c>
      <c r="CR23" s="32">
        <f t="shared" si="60"/>
        <v>530.66</v>
      </c>
      <c r="CS23" s="32">
        <f t="shared" si="61"/>
        <v>97.57</v>
      </c>
      <c r="CT23" s="32">
        <f t="shared" si="62"/>
        <v>229.79</v>
      </c>
      <c r="CU23" s="32">
        <f t="shared" si="63"/>
        <v>317.77</v>
      </c>
      <c r="CV23" s="32">
        <f t="shared" si="64"/>
        <v>225.54</v>
      </c>
      <c r="CW23" s="31">
        <f t="shared" si="186"/>
        <v>-35003.399999999994</v>
      </c>
      <c r="CX23" s="31">
        <f t="shared" si="187"/>
        <v>-85879.479999999981</v>
      </c>
      <c r="CY23" s="31">
        <f t="shared" si="188"/>
        <v>-28602.150000000005</v>
      </c>
      <c r="CZ23" s="31">
        <f t="shared" si="189"/>
        <v>-7030.579999999999</v>
      </c>
      <c r="DA23" s="31">
        <f t="shared" si="190"/>
        <v>-60958.92</v>
      </c>
      <c r="DB23" s="31">
        <f t="shared" si="191"/>
        <v>-37568.649999999994</v>
      </c>
      <c r="DC23" s="31">
        <f t="shared" si="192"/>
        <v>-126942.07</v>
      </c>
      <c r="DD23" s="31">
        <f t="shared" si="193"/>
        <v>-48745.37</v>
      </c>
      <c r="DE23" s="31">
        <f t="shared" si="194"/>
        <v>-8962.89</v>
      </c>
      <c r="DF23" s="31">
        <f t="shared" si="195"/>
        <v>-22815.17</v>
      </c>
      <c r="DG23" s="31">
        <f t="shared" si="196"/>
        <v>-31550.39</v>
      </c>
      <c r="DH23" s="31">
        <f t="shared" si="197"/>
        <v>-22392.97</v>
      </c>
      <c r="DI23" s="32">
        <f t="shared" si="65"/>
        <v>-1750.17</v>
      </c>
      <c r="DJ23" s="32">
        <f t="shared" si="66"/>
        <v>-4293.97</v>
      </c>
      <c r="DK23" s="32">
        <f t="shared" si="67"/>
        <v>-1430.11</v>
      </c>
      <c r="DL23" s="32">
        <f t="shared" si="68"/>
        <v>-351.53</v>
      </c>
      <c r="DM23" s="32">
        <f t="shared" si="69"/>
        <v>-3047.95</v>
      </c>
      <c r="DN23" s="32">
        <f t="shared" si="70"/>
        <v>-1878.43</v>
      </c>
      <c r="DO23" s="32">
        <f t="shared" si="71"/>
        <v>-6347.1</v>
      </c>
      <c r="DP23" s="32">
        <f t="shared" si="72"/>
        <v>-2437.27</v>
      </c>
      <c r="DQ23" s="32">
        <f t="shared" si="73"/>
        <v>-448.14</v>
      </c>
      <c r="DR23" s="32">
        <f t="shared" si="74"/>
        <v>-1140.76</v>
      </c>
      <c r="DS23" s="32">
        <f t="shared" si="75"/>
        <v>-1577.52</v>
      </c>
      <c r="DT23" s="32">
        <f t="shared" si="76"/>
        <v>-1119.6500000000001</v>
      </c>
      <c r="DU23" s="31">
        <f t="shared" si="77"/>
        <v>-6525.14</v>
      </c>
      <c r="DV23" s="31">
        <f t="shared" si="78"/>
        <v>-15808.6</v>
      </c>
      <c r="DW23" s="31">
        <f t="shared" si="79"/>
        <v>-5204.71</v>
      </c>
      <c r="DX23" s="31">
        <f t="shared" si="80"/>
        <v>-1262.93</v>
      </c>
      <c r="DY23" s="31">
        <f t="shared" si="81"/>
        <v>-10812.49</v>
      </c>
      <c r="DZ23" s="31">
        <f t="shared" si="82"/>
        <v>-6575.94</v>
      </c>
      <c r="EA23" s="31">
        <f t="shared" si="83"/>
        <v>-21932.74</v>
      </c>
      <c r="EB23" s="31">
        <f t="shared" si="84"/>
        <v>-8308.26</v>
      </c>
      <c r="EC23" s="31">
        <f t="shared" si="85"/>
        <v>-1506.72</v>
      </c>
      <c r="ED23" s="31">
        <f t="shared" si="86"/>
        <v>-3783.81</v>
      </c>
      <c r="EE23" s="31">
        <f t="shared" si="87"/>
        <v>-5158.82</v>
      </c>
      <c r="EF23" s="31">
        <f t="shared" si="88"/>
        <v>-3610.87</v>
      </c>
      <c r="EG23" s="32">
        <f t="shared" si="89"/>
        <v>-43278.709999999992</v>
      </c>
      <c r="EH23" s="32">
        <f t="shared" si="90"/>
        <v>-105982.04999999999</v>
      </c>
      <c r="EI23" s="32">
        <f t="shared" si="91"/>
        <v>-35236.970000000008</v>
      </c>
      <c r="EJ23" s="32">
        <f t="shared" si="92"/>
        <v>-8645.0399999999991</v>
      </c>
      <c r="EK23" s="32">
        <f t="shared" si="93"/>
        <v>-74819.360000000001</v>
      </c>
      <c r="EL23" s="32">
        <f t="shared" si="94"/>
        <v>-46023.02</v>
      </c>
      <c r="EM23" s="32">
        <f t="shared" si="95"/>
        <v>-155221.91</v>
      </c>
      <c r="EN23" s="32">
        <f t="shared" si="96"/>
        <v>-59490.9</v>
      </c>
      <c r="EO23" s="32">
        <f t="shared" si="97"/>
        <v>-10917.749999999998</v>
      </c>
      <c r="EP23" s="32">
        <f t="shared" si="98"/>
        <v>-27739.739999999998</v>
      </c>
      <c r="EQ23" s="32">
        <f t="shared" si="99"/>
        <v>-38286.729999999996</v>
      </c>
      <c r="ER23" s="32">
        <f t="shared" si="100"/>
        <v>-27123.49</v>
      </c>
    </row>
    <row r="24" spans="1:148" x14ac:dyDescent="0.25">
      <c r="A24" t="s">
        <v>462</v>
      </c>
      <c r="B24" s="1" t="s">
        <v>139</v>
      </c>
      <c r="C24" t="str">
        <f t="shared" ca="1" si="161"/>
        <v>BCRK</v>
      </c>
      <c r="D24" t="str">
        <f t="shared" ca="1" si="1"/>
        <v>Bear Creek #1</v>
      </c>
      <c r="E24" s="51">
        <v>693.99847699999998</v>
      </c>
      <c r="F24" s="51">
        <v>4545.4141798999999</v>
      </c>
      <c r="G24" s="51">
        <v>0</v>
      </c>
      <c r="H24" s="51">
        <v>916.98022779999997</v>
      </c>
      <c r="I24" s="51">
        <v>17677.3769894</v>
      </c>
      <c r="J24" s="51">
        <v>7701.3670678999997</v>
      </c>
      <c r="K24" s="51">
        <v>2464.9226015999998</v>
      </c>
      <c r="L24" s="51">
        <v>6913.3270734999996</v>
      </c>
      <c r="M24" s="51">
        <v>1016.3668279</v>
      </c>
      <c r="N24" s="51">
        <v>6964.9093356000003</v>
      </c>
      <c r="O24" s="51">
        <v>1923.4257184000001</v>
      </c>
      <c r="P24" s="51">
        <v>1167.2211328000001</v>
      </c>
      <c r="Q24" s="32">
        <v>27557.439999999999</v>
      </c>
      <c r="R24" s="32">
        <v>1423016.92</v>
      </c>
      <c r="S24" s="32">
        <v>0</v>
      </c>
      <c r="T24" s="32">
        <v>39689.300000000003</v>
      </c>
      <c r="U24" s="32">
        <v>1525640.62</v>
      </c>
      <c r="V24" s="32">
        <v>328944.61</v>
      </c>
      <c r="W24" s="32">
        <v>1129533.46</v>
      </c>
      <c r="X24" s="32">
        <v>804560.45</v>
      </c>
      <c r="Y24" s="32">
        <v>18630.650000000001</v>
      </c>
      <c r="Z24" s="32">
        <v>191791.77</v>
      </c>
      <c r="AA24" s="32">
        <v>112283.68</v>
      </c>
      <c r="AB24" s="32">
        <v>39204.53</v>
      </c>
      <c r="AC24" s="2">
        <v>-5.65</v>
      </c>
      <c r="AD24" s="2">
        <v>-5.65</v>
      </c>
      <c r="AE24" s="2">
        <v>-5.65</v>
      </c>
      <c r="AF24" s="2">
        <v>-5.65</v>
      </c>
      <c r="AG24" s="2">
        <v>-5.65</v>
      </c>
      <c r="AH24" s="2">
        <v>-5.65</v>
      </c>
      <c r="AI24" s="2">
        <v>-5.65</v>
      </c>
      <c r="AJ24" s="2">
        <v>-5.65</v>
      </c>
      <c r="AK24" s="2">
        <v>-5.65</v>
      </c>
      <c r="AL24" s="2">
        <v>-5.65</v>
      </c>
      <c r="AM24" s="2">
        <v>-5.65</v>
      </c>
      <c r="AN24" s="2">
        <v>-5.65</v>
      </c>
      <c r="AO24" s="33">
        <v>-1557</v>
      </c>
      <c r="AP24" s="33">
        <v>-80400.460000000006</v>
      </c>
      <c r="AQ24" s="33">
        <v>0</v>
      </c>
      <c r="AR24" s="33">
        <v>-2242.4499999999998</v>
      </c>
      <c r="AS24" s="33">
        <v>-86198.7</v>
      </c>
      <c r="AT24" s="33">
        <v>-18585.37</v>
      </c>
      <c r="AU24" s="33">
        <v>-63818.64</v>
      </c>
      <c r="AV24" s="33">
        <v>-45457.67</v>
      </c>
      <c r="AW24" s="33">
        <v>-1052.6300000000001</v>
      </c>
      <c r="AX24" s="33">
        <v>-10836.24</v>
      </c>
      <c r="AY24" s="33">
        <v>-6344.03</v>
      </c>
      <c r="AZ24" s="33">
        <v>-2215.06</v>
      </c>
      <c r="BA24" s="31">
        <f t="shared" si="41"/>
        <v>-30.31</v>
      </c>
      <c r="BB24" s="31">
        <f t="shared" si="42"/>
        <v>-1565.32</v>
      </c>
      <c r="BC24" s="31">
        <f t="shared" si="43"/>
        <v>0</v>
      </c>
      <c r="BD24" s="31">
        <f t="shared" si="44"/>
        <v>-59.53</v>
      </c>
      <c r="BE24" s="31">
        <f t="shared" si="45"/>
        <v>-2288.46</v>
      </c>
      <c r="BF24" s="31">
        <f t="shared" si="46"/>
        <v>-493.42</v>
      </c>
      <c r="BG24" s="31">
        <f t="shared" si="47"/>
        <v>1694.3</v>
      </c>
      <c r="BH24" s="31">
        <f t="shared" si="48"/>
        <v>1206.8399999999999</v>
      </c>
      <c r="BI24" s="31">
        <f t="shared" si="49"/>
        <v>27.95</v>
      </c>
      <c r="BJ24" s="31">
        <f t="shared" si="50"/>
        <v>1285</v>
      </c>
      <c r="BK24" s="31">
        <f t="shared" si="51"/>
        <v>752.3</v>
      </c>
      <c r="BL24" s="31">
        <f t="shared" si="52"/>
        <v>262.67</v>
      </c>
      <c r="BM24" s="6">
        <v>-6.1199999999999997E-2</v>
      </c>
      <c r="BN24" s="6">
        <v>-6.1199999999999997E-2</v>
      </c>
      <c r="BO24" s="6">
        <v>-6.1199999999999997E-2</v>
      </c>
      <c r="BP24" s="6">
        <v>-6.1199999999999997E-2</v>
      </c>
      <c r="BQ24" s="6">
        <v>-6.1199999999999997E-2</v>
      </c>
      <c r="BR24" s="6">
        <v>-6.1199999999999997E-2</v>
      </c>
      <c r="BS24" s="6">
        <v>-6.1199999999999997E-2</v>
      </c>
      <c r="BT24" s="6">
        <v>-6.1199999999999997E-2</v>
      </c>
      <c r="BU24" s="6">
        <v>-6.1199999999999997E-2</v>
      </c>
      <c r="BV24" s="6">
        <v>-6.1199999999999997E-2</v>
      </c>
      <c r="BW24" s="6">
        <v>-6.1199999999999997E-2</v>
      </c>
      <c r="BX24" s="6">
        <v>-6.1199999999999997E-2</v>
      </c>
      <c r="BY24" s="31">
        <v>-1686.52</v>
      </c>
      <c r="BZ24" s="31">
        <v>-87088.639999999999</v>
      </c>
      <c r="CA24" s="31">
        <v>0</v>
      </c>
      <c r="CB24" s="31">
        <v>-2428.9899999999998</v>
      </c>
      <c r="CC24" s="31">
        <v>-93369.21</v>
      </c>
      <c r="CD24" s="31">
        <v>-20131.41</v>
      </c>
      <c r="CE24" s="31">
        <v>-69127.45</v>
      </c>
      <c r="CF24" s="31">
        <v>-49239.1</v>
      </c>
      <c r="CG24" s="31">
        <v>-1140.2</v>
      </c>
      <c r="CH24" s="31">
        <v>-11737.66</v>
      </c>
      <c r="CI24" s="31">
        <v>-6871.76</v>
      </c>
      <c r="CJ24" s="31">
        <v>-2399.3200000000002</v>
      </c>
      <c r="CK24" s="32">
        <f t="shared" si="53"/>
        <v>19.29</v>
      </c>
      <c r="CL24" s="32">
        <f t="shared" si="54"/>
        <v>996.11</v>
      </c>
      <c r="CM24" s="32">
        <f t="shared" si="55"/>
        <v>0</v>
      </c>
      <c r="CN24" s="32">
        <f t="shared" si="56"/>
        <v>27.78</v>
      </c>
      <c r="CO24" s="32">
        <f t="shared" si="57"/>
        <v>1067.95</v>
      </c>
      <c r="CP24" s="32">
        <f t="shared" si="58"/>
        <v>230.26</v>
      </c>
      <c r="CQ24" s="32">
        <f t="shared" si="59"/>
        <v>790.67</v>
      </c>
      <c r="CR24" s="32">
        <f t="shared" si="60"/>
        <v>563.19000000000005</v>
      </c>
      <c r="CS24" s="32">
        <f t="shared" si="61"/>
        <v>13.04</v>
      </c>
      <c r="CT24" s="32">
        <f t="shared" si="62"/>
        <v>134.25</v>
      </c>
      <c r="CU24" s="32">
        <f t="shared" si="63"/>
        <v>78.599999999999994</v>
      </c>
      <c r="CV24" s="32">
        <f t="shared" si="64"/>
        <v>27.44</v>
      </c>
      <c r="CW24" s="31">
        <f t="shared" si="186"/>
        <v>-79.920000000000016</v>
      </c>
      <c r="CX24" s="31">
        <f t="shared" si="187"/>
        <v>-4126.7499999999927</v>
      </c>
      <c r="CY24" s="31">
        <f t="shared" si="188"/>
        <v>0</v>
      </c>
      <c r="CZ24" s="31">
        <f t="shared" si="189"/>
        <v>-99.229999999999762</v>
      </c>
      <c r="DA24" s="31">
        <f t="shared" si="190"/>
        <v>-3814.1000000000122</v>
      </c>
      <c r="DB24" s="31">
        <f t="shared" si="191"/>
        <v>-822.3600000000024</v>
      </c>
      <c r="DC24" s="31">
        <f t="shared" si="192"/>
        <v>-6212.44</v>
      </c>
      <c r="DD24" s="31">
        <f t="shared" si="193"/>
        <v>-4425.0799999999981</v>
      </c>
      <c r="DE24" s="31">
        <f t="shared" si="194"/>
        <v>-102.47999999999998</v>
      </c>
      <c r="DF24" s="31">
        <f t="shared" si="195"/>
        <v>-2052.17</v>
      </c>
      <c r="DG24" s="31">
        <f t="shared" si="196"/>
        <v>-1201.43</v>
      </c>
      <c r="DH24" s="31">
        <f t="shared" si="197"/>
        <v>-419.49000000000018</v>
      </c>
      <c r="DI24" s="32">
        <f t="shared" si="65"/>
        <v>-4</v>
      </c>
      <c r="DJ24" s="32">
        <f t="shared" si="66"/>
        <v>-206.34</v>
      </c>
      <c r="DK24" s="32">
        <f t="shared" si="67"/>
        <v>0</v>
      </c>
      <c r="DL24" s="32">
        <f t="shared" si="68"/>
        <v>-4.96</v>
      </c>
      <c r="DM24" s="32">
        <f t="shared" si="69"/>
        <v>-190.71</v>
      </c>
      <c r="DN24" s="32">
        <f t="shared" si="70"/>
        <v>-41.12</v>
      </c>
      <c r="DO24" s="32">
        <f t="shared" si="71"/>
        <v>-310.62</v>
      </c>
      <c r="DP24" s="32">
        <f t="shared" si="72"/>
        <v>-221.25</v>
      </c>
      <c r="DQ24" s="32">
        <f t="shared" si="73"/>
        <v>-5.12</v>
      </c>
      <c r="DR24" s="32">
        <f t="shared" si="74"/>
        <v>-102.61</v>
      </c>
      <c r="DS24" s="32">
        <f t="shared" si="75"/>
        <v>-60.07</v>
      </c>
      <c r="DT24" s="32">
        <f t="shared" si="76"/>
        <v>-20.97</v>
      </c>
      <c r="DU24" s="31">
        <f t="shared" si="77"/>
        <v>-14.9</v>
      </c>
      <c r="DV24" s="31">
        <f t="shared" si="78"/>
        <v>-759.65</v>
      </c>
      <c r="DW24" s="31">
        <f t="shared" si="79"/>
        <v>0</v>
      </c>
      <c r="DX24" s="31">
        <f t="shared" si="80"/>
        <v>-17.829999999999998</v>
      </c>
      <c r="DY24" s="31">
        <f t="shared" si="81"/>
        <v>-676.52</v>
      </c>
      <c r="DZ24" s="31">
        <f t="shared" si="82"/>
        <v>-143.94</v>
      </c>
      <c r="EA24" s="31">
        <f t="shared" si="83"/>
        <v>-1073.3699999999999</v>
      </c>
      <c r="EB24" s="31">
        <f t="shared" si="84"/>
        <v>-754.22</v>
      </c>
      <c r="EC24" s="31">
        <f t="shared" si="85"/>
        <v>-17.23</v>
      </c>
      <c r="ED24" s="31">
        <f t="shared" si="86"/>
        <v>-340.34</v>
      </c>
      <c r="EE24" s="31">
        <f t="shared" si="87"/>
        <v>-196.45</v>
      </c>
      <c r="EF24" s="31">
        <f t="shared" si="88"/>
        <v>-67.64</v>
      </c>
      <c r="EG24" s="32">
        <f t="shared" si="89"/>
        <v>-98.820000000000022</v>
      </c>
      <c r="EH24" s="32">
        <f t="shared" si="90"/>
        <v>-5092.7399999999925</v>
      </c>
      <c r="EI24" s="32">
        <f t="shared" si="91"/>
        <v>0</v>
      </c>
      <c r="EJ24" s="32">
        <f t="shared" si="92"/>
        <v>-122.01999999999975</v>
      </c>
      <c r="EK24" s="32">
        <f t="shared" si="93"/>
        <v>-4681.3300000000127</v>
      </c>
      <c r="EL24" s="32">
        <f t="shared" si="94"/>
        <v>-1007.4200000000023</v>
      </c>
      <c r="EM24" s="32">
        <f t="shared" si="95"/>
        <v>-7596.4299999999994</v>
      </c>
      <c r="EN24" s="32">
        <f t="shared" si="96"/>
        <v>-5400.5499999999984</v>
      </c>
      <c r="EO24" s="32">
        <f t="shared" si="97"/>
        <v>-124.82999999999998</v>
      </c>
      <c r="EP24" s="32">
        <f t="shared" si="98"/>
        <v>-2495.1200000000003</v>
      </c>
      <c r="EQ24" s="32">
        <f t="shared" si="99"/>
        <v>-1457.95</v>
      </c>
      <c r="ER24" s="32">
        <f t="shared" si="100"/>
        <v>-508.10000000000014</v>
      </c>
    </row>
    <row r="25" spans="1:148" x14ac:dyDescent="0.25">
      <c r="A25" t="s">
        <v>461</v>
      </c>
      <c r="B25" s="1" t="s">
        <v>123</v>
      </c>
      <c r="C25" t="str">
        <f t="shared" ca="1" si="161"/>
        <v>BIG</v>
      </c>
      <c r="D25" t="str">
        <f t="shared" ca="1" si="1"/>
        <v>Bighorn Hydro Facility</v>
      </c>
      <c r="E25" s="51">
        <v>18170.968038999999</v>
      </c>
      <c r="F25" s="51">
        <v>24853.510936999999</v>
      </c>
      <c r="G25" s="51">
        <v>39771.662405000003</v>
      </c>
      <c r="H25" s="51">
        <v>39005.606475000001</v>
      </c>
      <c r="I25" s="51">
        <v>30772.283653099999</v>
      </c>
      <c r="J25" s="51">
        <v>26080.589830000001</v>
      </c>
      <c r="K25" s="51">
        <v>35621.429957300003</v>
      </c>
      <c r="L25" s="51">
        <v>37834.533199199999</v>
      </c>
      <c r="M25" s="51">
        <v>30282.104687499999</v>
      </c>
      <c r="N25" s="51">
        <v>36255.124445000001</v>
      </c>
      <c r="O25" s="51">
        <v>39838.927181999999</v>
      </c>
      <c r="P25" s="51">
        <v>42882.762508</v>
      </c>
      <c r="Q25" s="32">
        <v>842828.01</v>
      </c>
      <c r="R25" s="32">
        <v>2244565.2000000002</v>
      </c>
      <c r="S25" s="32">
        <v>1749220.13</v>
      </c>
      <c r="T25" s="32">
        <v>1227151.02</v>
      </c>
      <c r="U25" s="32">
        <v>1397049.91</v>
      </c>
      <c r="V25" s="32">
        <v>1061789.27</v>
      </c>
      <c r="W25" s="32">
        <v>5484223.25</v>
      </c>
      <c r="X25" s="32">
        <v>2004975.73</v>
      </c>
      <c r="Y25" s="32">
        <v>747587.17</v>
      </c>
      <c r="Z25" s="32">
        <v>1031653.34</v>
      </c>
      <c r="AA25" s="32">
        <v>1596210.6</v>
      </c>
      <c r="AB25" s="32">
        <v>1213913.49</v>
      </c>
      <c r="AC25" s="2">
        <v>4.7</v>
      </c>
      <c r="AD25" s="2">
        <v>4.7</v>
      </c>
      <c r="AE25" s="2">
        <v>4.7</v>
      </c>
      <c r="AF25" s="2">
        <v>4.7</v>
      </c>
      <c r="AG25" s="2">
        <v>4.7</v>
      </c>
      <c r="AH25" s="2">
        <v>4.7</v>
      </c>
      <c r="AI25" s="2">
        <v>4.7</v>
      </c>
      <c r="AJ25" s="2">
        <v>4.7</v>
      </c>
      <c r="AK25" s="2">
        <v>4.7</v>
      </c>
      <c r="AL25" s="2">
        <v>4.7</v>
      </c>
      <c r="AM25" s="2">
        <v>4.7</v>
      </c>
      <c r="AN25" s="2">
        <v>4.7</v>
      </c>
      <c r="AO25" s="33">
        <v>39612.92</v>
      </c>
      <c r="AP25" s="33">
        <v>105494.56</v>
      </c>
      <c r="AQ25" s="33">
        <v>82213.350000000006</v>
      </c>
      <c r="AR25" s="33">
        <v>57676.1</v>
      </c>
      <c r="AS25" s="33">
        <v>65661.350000000006</v>
      </c>
      <c r="AT25" s="33">
        <v>49904.1</v>
      </c>
      <c r="AU25" s="33">
        <v>257758.49</v>
      </c>
      <c r="AV25" s="33">
        <v>94233.86</v>
      </c>
      <c r="AW25" s="33">
        <v>35136.6</v>
      </c>
      <c r="AX25" s="33">
        <v>48487.71</v>
      </c>
      <c r="AY25" s="33">
        <v>75021.899999999994</v>
      </c>
      <c r="AZ25" s="33">
        <v>57053.93</v>
      </c>
      <c r="BA25" s="31">
        <f t="shared" si="41"/>
        <v>-927.11</v>
      </c>
      <c r="BB25" s="31">
        <f t="shared" si="42"/>
        <v>-2469.02</v>
      </c>
      <c r="BC25" s="31">
        <f t="shared" si="43"/>
        <v>-1924.14</v>
      </c>
      <c r="BD25" s="31">
        <f t="shared" si="44"/>
        <v>-1840.73</v>
      </c>
      <c r="BE25" s="31">
        <f t="shared" si="45"/>
        <v>-2095.5700000000002</v>
      </c>
      <c r="BF25" s="31">
        <f t="shared" si="46"/>
        <v>-1592.68</v>
      </c>
      <c r="BG25" s="31">
        <f t="shared" si="47"/>
        <v>8226.33</v>
      </c>
      <c r="BH25" s="31">
        <f t="shared" si="48"/>
        <v>3007.46</v>
      </c>
      <c r="BI25" s="31">
        <f t="shared" si="49"/>
        <v>1121.3800000000001</v>
      </c>
      <c r="BJ25" s="31">
        <f t="shared" si="50"/>
        <v>6912.08</v>
      </c>
      <c r="BK25" s="31">
        <f t="shared" si="51"/>
        <v>10694.61</v>
      </c>
      <c r="BL25" s="31">
        <f t="shared" si="52"/>
        <v>8133.22</v>
      </c>
      <c r="BM25" s="6">
        <v>-1.2800000000000001E-2</v>
      </c>
      <c r="BN25" s="6">
        <v>-1.2800000000000001E-2</v>
      </c>
      <c r="BO25" s="6">
        <v>-1.2800000000000001E-2</v>
      </c>
      <c r="BP25" s="6">
        <v>-1.2800000000000001E-2</v>
      </c>
      <c r="BQ25" s="6">
        <v>-1.2800000000000001E-2</v>
      </c>
      <c r="BR25" s="6">
        <v>-1.2800000000000001E-2</v>
      </c>
      <c r="BS25" s="6">
        <v>-1.2800000000000001E-2</v>
      </c>
      <c r="BT25" s="6">
        <v>-1.2800000000000001E-2</v>
      </c>
      <c r="BU25" s="6">
        <v>-1.2800000000000001E-2</v>
      </c>
      <c r="BV25" s="6">
        <v>-1.2800000000000001E-2</v>
      </c>
      <c r="BW25" s="6">
        <v>-1.2800000000000001E-2</v>
      </c>
      <c r="BX25" s="6">
        <v>-1.2800000000000001E-2</v>
      </c>
      <c r="BY25" s="31">
        <v>-10788.2</v>
      </c>
      <c r="BZ25" s="31">
        <v>-28730.43</v>
      </c>
      <c r="CA25" s="31">
        <v>-22390.02</v>
      </c>
      <c r="CB25" s="31">
        <v>-15707.53</v>
      </c>
      <c r="CC25" s="31">
        <v>-17882.240000000002</v>
      </c>
      <c r="CD25" s="31">
        <v>-13590.9</v>
      </c>
      <c r="CE25" s="31">
        <v>-70198.06</v>
      </c>
      <c r="CF25" s="31">
        <v>-25663.69</v>
      </c>
      <c r="CG25" s="31">
        <v>-9569.1200000000008</v>
      </c>
      <c r="CH25" s="31">
        <v>-13205.16</v>
      </c>
      <c r="CI25" s="31">
        <v>-20431.5</v>
      </c>
      <c r="CJ25" s="31">
        <v>-15538.09</v>
      </c>
      <c r="CK25" s="32">
        <f t="shared" si="53"/>
        <v>589.98</v>
      </c>
      <c r="CL25" s="32">
        <f t="shared" si="54"/>
        <v>1571.2</v>
      </c>
      <c r="CM25" s="32">
        <f t="shared" si="55"/>
        <v>1224.45</v>
      </c>
      <c r="CN25" s="32">
        <f t="shared" si="56"/>
        <v>859.01</v>
      </c>
      <c r="CO25" s="32">
        <f t="shared" si="57"/>
        <v>977.93</v>
      </c>
      <c r="CP25" s="32">
        <f t="shared" si="58"/>
        <v>743.25</v>
      </c>
      <c r="CQ25" s="32">
        <f t="shared" si="59"/>
        <v>3838.96</v>
      </c>
      <c r="CR25" s="32">
        <f t="shared" si="60"/>
        <v>1403.48</v>
      </c>
      <c r="CS25" s="32">
        <f t="shared" si="61"/>
        <v>523.30999999999995</v>
      </c>
      <c r="CT25" s="32">
        <f t="shared" si="62"/>
        <v>722.16</v>
      </c>
      <c r="CU25" s="32">
        <f t="shared" si="63"/>
        <v>1117.3499999999999</v>
      </c>
      <c r="CV25" s="32">
        <f t="shared" si="64"/>
        <v>849.74</v>
      </c>
      <c r="CW25" s="31">
        <f t="shared" si="186"/>
        <v>-48884.03</v>
      </c>
      <c r="CX25" s="31">
        <f t="shared" si="187"/>
        <v>-130184.77</v>
      </c>
      <c r="CY25" s="31">
        <f t="shared" si="188"/>
        <v>-101454.78000000001</v>
      </c>
      <c r="CZ25" s="31">
        <f t="shared" si="189"/>
        <v>-70683.89</v>
      </c>
      <c r="DA25" s="31">
        <f t="shared" si="190"/>
        <v>-80470.09</v>
      </c>
      <c r="DB25" s="31">
        <f t="shared" si="191"/>
        <v>-61159.07</v>
      </c>
      <c r="DC25" s="31">
        <f t="shared" si="192"/>
        <v>-332343.92</v>
      </c>
      <c r="DD25" s="31">
        <f t="shared" si="193"/>
        <v>-121501.53000000001</v>
      </c>
      <c r="DE25" s="31">
        <f t="shared" si="194"/>
        <v>-45303.79</v>
      </c>
      <c r="DF25" s="31">
        <f t="shared" si="195"/>
        <v>-67882.789999999994</v>
      </c>
      <c r="DG25" s="31">
        <f t="shared" si="196"/>
        <v>-105030.65999999999</v>
      </c>
      <c r="DH25" s="31">
        <f t="shared" si="197"/>
        <v>-79875.5</v>
      </c>
      <c r="DI25" s="32">
        <f t="shared" si="65"/>
        <v>-2444.1999999999998</v>
      </c>
      <c r="DJ25" s="32">
        <f t="shared" si="66"/>
        <v>-6509.24</v>
      </c>
      <c r="DK25" s="32">
        <f t="shared" si="67"/>
        <v>-5072.74</v>
      </c>
      <c r="DL25" s="32">
        <f t="shared" si="68"/>
        <v>-3534.19</v>
      </c>
      <c r="DM25" s="32">
        <f t="shared" si="69"/>
        <v>-4023.5</v>
      </c>
      <c r="DN25" s="32">
        <f t="shared" si="70"/>
        <v>-3057.95</v>
      </c>
      <c r="DO25" s="32">
        <f t="shared" si="71"/>
        <v>-16617.2</v>
      </c>
      <c r="DP25" s="32">
        <f t="shared" si="72"/>
        <v>-6075.08</v>
      </c>
      <c r="DQ25" s="32">
        <f t="shared" si="73"/>
        <v>-2265.19</v>
      </c>
      <c r="DR25" s="32">
        <f t="shared" si="74"/>
        <v>-3394.14</v>
      </c>
      <c r="DS25" s="32">
        <f t="shared" si="75"/>
        <v>-5251.53</v>
      </c>
      <c r="DT25" s="32">
        <f t="shared" si="76"/>
        <v>-3993.78</v>
      </c>
      <c r="DU25" s="31">
        <f t="shared" si="77"/>
        <v>-9112.69</v>
      </c>
      <c r="DV25" s="31">
        <f t="shared" si="78"/>
        <v>-23964.27</v>
      </c>
      <c r="DW25" s="31">
        <f t="shared" si="79"/>
        <v>-18461.66</v>
      </c>
      <c r="DX25" s="31">
        <f t="shared" si="80"/>
        <v>-12697.21</v>
      </c>
      <c r="DY25" s="31">
        <f t="shared" si="81"/>
        <v>-14273.26</v>
      </c>
      <c r="DZ25" s="31">
        <f t="shared" si="82"/>
        <v>-10705.15</v>
      </c>
      <c r="EA25" s="31">
        <f t="shared" si="83"/>
        <v>-57421.57</v>
      </c>
      <c r="EB25" s="31">
        <f t="shared" si="84"/>
        <v>-20708.96</v>
      </c>
      <c r="EC25" s="31">
        <f t="shared" si="85"/>
        <v>-7615.85</v>
      </c>
      <c r="ED25" s="31">
        <f t="shared" si="86"/>
        <v>-11258.09</v>
      </c>
      <c r="EE25" s="31">
        <f t="shared" si="87"/>
        <v>-17173.61</v>
      </c>
      <c r="EF25" s="31">
        <f t="shared" si="88"/>
        <v>-12879.94</v>
      </c>
      <c r="EG25" s="32">
        <f t="shared" si="89"/>
        <v>-60440.92</v>
      </c>
      <c r="EH25" s="32">
        <f t="shared" si="90"/>
        <v>-160658.28</v>
      </c>
      <c r="EI25" s="32">
        <f t="shared" si="91"/>
        <v>-124989.18000000002</v>
      </c>
      <c r="EJ25" s="32">
        <f t="shared" si="92"/>
        <v>-86915.290000000008</v>
      </c>
      <c r="EK25" s="32">
        <f t="shared" si="93"/>
        <v>-98766.849999999991</v>
      </c>
      <c r="EL25" s="32">
        <f t="shared" si="94"/>
        <v>-74922.17</v>
      </c>
      <c r="EM25" s="32">
        <f t="shared" si="95"/>
        <v>-406382.69</v>
      </c>
      <c r="EN25" s="32">
        <f t="shared" si="96"/>
        <v>-148285.57</v>
      </c>
      <c r="EO25" s="32">
        <f t="shared" si="97"/>
        <v>-55184.83</v>
      </c>
      <c r="EP25" s="32">
        <f t="shared" si="98"/>
        <v>-82535.01999999999</v>
      </c>
      <c r="EQ25" s="32">
        <f t="shared" si="99"/>
        <v>-127455.79999999999</v>
      </c>
      <c r="ER25" s="32">
        <f t="shared" si="100"/>
        <v>-96749.22</v>
      </c>
    </row>
    <row r="26" spans="1:148" x14ac:dyDescent="0.25">
      <c r="A26" t="s">
        <v>461</v>
      </c>
      <c r="B26" s="1" t="s">
        <v>124</v>
      </c>
      <c r="C26" t="str">
        <f t="shared" ca="1" si="161"/>
        <v>BPW</v>
      </c>
      <c r="D26" t="str">
        <f t="shared" ca="1" si="1"/>
        <v>Bearspaw Hydro Facility</v>
      </c>
      <c r="E26" s="51">
        <v>5135.7186828000004</v>
      </c>
      <c r="F26" s="51">
        <v>3708.6199809999998</v>
      </c>
      <c r="G26" s="51">
        <v>4528.5905535000002</v>
      </c>
      <c r="H26" s="51">
        <v>4625.6353673000003</v>
      </c>
      <c r="I26" s="51">
        <v>7704.3231679999999</v>
      </c>
      <c r="J26" s="51">
        <v>9729.5138939999997</v>
      </c>
      <c r="K26" s="51">
        <v>10180.476776</v>
      </c>
      <c r="L26" s="51">
        <v>8426.4264060000005</v>
      </c>
      <c r="M26" s="51">
        <v>7091.4989050000004</v>
      </c>
      <c r="N26" s="51">
        <v>5494.7604940000001</v>
      </c>
      <c r="O26" s="51">
        <v>4355.1463517000002</v>
      </c>
      <c r="P26" s="51">
        <v>4353.0136433999996</v>
      </c>
      <c r="Q26" s="32">
        <v>231251.93</v>
      </c>
      <c r="R26" s="32">
        <v>350024.82</v>
      </c>
      <c r="S26" s="32">
        <v>187881.1</v>
      </c>
      <c r="T26" s="32">
        <v>140581.67000000001</v>
      </c>
      <c r="U26" s="32">
        <v>456730.94</v>
      </c>
      <c r="V26" s="32">
        <v>412774.29</v>
      </c>
      <c r="W26" s="32">
        <v>1221143.3</v>
      </c>
      <c r="X26" s="32">
        <v>381309.72</v>
      </c>
      <c r="Y26" s="32">
        <v>170500.12</v>
      </c>
      <c r="Z26" s="32">
        <v>149712.22</v>
      </c>
      <c r="AA26" s="32">
        <v>167638.45000000001</v>
      </c>
      <c r="AB26" s="32">
        <v>116533.17</v>
      </c>
      <c r="AC26" s="2">
        <v>-0.18</v>
      </c>
      <c r="AD26" s="2">
        <v>-0.18</v>
      </c>
      <c r="AE26" s="2">
        <v>-0.18</v>
      </c>
      <c r="AF26" s="2">
        <v>-0.18</v>
      </c>
      <c r="AG26" s="2">
        <v>-0.18</v>
      </c>
      <c r="AH26" s="2">
        <v>-0.18</v>
      </c>
      <c r="AI26" s="2">
        <v>-0.18</v>
      </c>
      <c r="AJ26" s="2">
        <v>-0.18</v>
      </c>
      <c r="AK26" s="2">
        <v>-0.18</v>
      </c>
      <c r="AL26" s="2">
        <v>-0.18</v>
      </c>
      <c r="AM26" s="2">
        <v>-0.18</v>
      </c>
      <c r="AN26" s="2">
        <v>-0.18</v>
      </c>
      <c r="AO26" s="33">
        <v>-416.25</v>
      </c>
      <c r="AP26" s="33">
        <v>-630.04</v>
      </c>
      <c r="AQ26" s="33">
        <v>-338.19</v>
      </c>
      <c r="AR26" s="33">
        <v>-253.05</v>
      </c>
      <c r="AS26" s="33">
        <v>-822.12</v>
      </c>
      <c r="AT26" s="33">
        <v>-742.99</v>
      </c>
      <c r="AU26" s="33">
        <v>-2198.06</v>
      </c>
      <c r="AV26" s="33">
        <v>-686.36</v>
      </c>
      <c r="AW26" s="33">
        <v>-306.89999999999998</v>
      </c>
      <c r="AX26" s="33">
        <v>-269.48</v>
      </c>
      <c r="AY26" s="33">
        <v>-301.75</v>
      </c>
      <c r="AZ26" s="33">
        <v>-209.76</v>
      </c>
      <c r="BA26" s="31">
        <f t="shared" si="41"/>
        <v>-254.38</v>
      </c>
      <c r="BB26" s="31">
        <f t="shared" si="42"/>
        <v>-385.03</v>
      </c>
      <c r="BC26" s="31">
        <f t="shared" si="43"/>
        <v>-206.67</v>
      </c>
      <c r="BD26" s="31">
        <f t="shared" si="44"/>
        <v>-210.87</v>
      </c>
      <c r="BE26" s="31">
        <f t="shared" si="45"/>
        <v>-685.1</v>
      </c>
      <c r="BF26" s="31">
        <f t="shared" si="46"/>
        <v>-619.16</v>
      </c>
      <c r="BG26" s="31">
        <f t="shared" si="47"/>
        <v>1831.71</v>
      </c>
      <c r="BH26" s="31">
        <f t="shared" si="48"/>
        <v>571.96</v>
      </c>
      <c r="BI26" s="31">
        <f t="shared" si="49"/>
        <v>255.75</v>
      </c>
      <c r="BJ26" s="31">
        <f t="shared" si="50"/>
        <v>1003.07</v>
      </c>
      <c r="BK26" s="31">
        <f t="shared" si="51"/>
        <v>1123.18</v>
      </c>
      <c r="BL26" s="31">
        <f t="shared" si="52"/>
        <v>780.77</v>
      </c>
      <c r="BM26" s="6">
        <v>-4.2000000000000003E-2</v>
      </c>
      <c r="BN26" s="6">
        <v>-4.2000000000000003E-2</v>
      </c>
      <c r="BO26" s="6">
        <v>-4.2000000000000003E-2</v>
      </c>
      <c r="BP26" s="6">
        <v>-4.2000000000000003E-2</v>
      </c>
      <c r="BQ26" s="6">
        <v>-4.2000000000000003E-2</v>
      </c>
      <c r="BR26" s="6">
        <v>-4.2000000000000003E-2</v>
      </c>
      <c r="BS26" s="6">
        <v>-4.2000000000000003E-2</v>
      </c>
      <c r="BT26" s="6">
        <v>-4.2000000000000003E-2</v>
      </c>
      <c r="BU26" s="6">
        <v>-4.2000000000000003E-2</v>
      </c>
      <c r="BV26" s="6">
        <v>-4.2000000000000003E-2</v>
      </c>
      <c r="BW26" s="6">
        <v>-4.2000000000000003E-2</v>
      </c>
      <c r="BX26" s="6">
        <v>-4.2000000000000003E-2</v>
      </c>
      <c r="BY26" s="31">
        <v>-9712.58</v>
      </c>
      <c r="BZ26" s="31">
        <v>-14701.04</v>
      </c>
      <c r="CA26" s="31">
        <v>-7891.01</v>
      </c>
      <c r="CB26" s="31">
        <v>-5904.43</v>
      </c>
      <c r="CC26" s="31">
        <v>-19182.7</v>
      </c>
      <c r="CD26" s="31">
        <v>-17336.52</v>
      </c>
      <c r="CE26" s="31">
        <v>-51288.02</v>
      </c>
      <c r="CF26" s="31">
        <v>-16015.01</v>
      </c>
      <c r="CG26" s="31">
        <v>-7161.01</v>
      </c>
      <c r="CH26" s="31">
        <v>-6287.91</v>
      </c>
      <c r="CI26" s="31">
        <v>-7040.81</v>
      </c>
      <c r="CJ26" s="31">
        <v>-4894.3900000000003</v>
      </c>
      <c r="CK26" s="32">
        <f t="shared" si="53"/>
        <v>161.88</v>
      </c>
      <c r="CL26" s="32">
        <f t="shared" si="54"/>
        <v>245.02</v>
      </c>
      <c r="CM26" s="32">
        <f t="shared" si="55"/>
        <v>131.52000000000001</v>
      </c>
      <c r="CN26" s="32">
        <f t="shared" si="56"/>
        <v>98.41</v>
      </c>
      <c r="CO26" s="32">
        <f t="shared" si="57"/>
        <v>319.70999999999998</v>
      </c>
      <c r="CP26" s="32">
        <f t="shared" si="58"/>
        <v>288.94</v>
      </c>
      <c r="CQ26" s="32">
        <f t="shared" si="59"/>
        <v>854.8</v>
      </c>
      <c r="CR26" s="32">
        <f t="shared" si="60"/>
        <v>266.92</v>
      </c>
      <c r="CS26" s="32">
        <f t="shared" si="61"/>
        <v>119.35</v>
      </c>
      <c r="CT26" s="32">
        <f t="shared" si="62"/>
        <v>104.8</v>
      </c>
      <c r="CU26" s="32">
        <f t="shared" si="63"/>
        <v>117.35</v>
      </c>
      <c r="CV26" s="32">
        <f t="shared" si="64"/>
        <v>81.569999999999993</v>
      </c>
      <c r="CW26" s="31">
        <f t="shared" si="186"/>
        <v>-8880.0700000000015</v>
      </c>
      <c r="CX26" s="31">
        <f t="shared" si="187"/>
        <v>-13440.949999999999</v>
      </c>
      <c r="CY26" s="31">
        <f t="shared" si="188"/>
        <v>-7214.63</v>
      </c>
      <c r="CZ26" s="31">
        <f t="shared" si="189"/>
        <v>-5342.1</v>
      </c>
      <c r="DA26" s="31">
        <f t="shared" si="190"/>
        <v>-17355.770000000004</v>
      </c>
      <c r="DB26" s="31">
        <f t="shared" si="191"/>
        <v>-15685.430000000002</v>
      </c>
      <c r="DC26" s="31">
        <f t="shared" si="192"/>
        <v>-50066.869999999995</v>
      </c>
      <c r="DD26" s="31">
        <f t="shared" si="193"/>
        <v>-15633.689999999999</v>
      </c>
      <c r="DE26" s="31">
        <f t="shared" si="194"/>
        <v>-6990.51</v>
      </c>
      <c r="DF26" s="31">
        <f t="shared" si="195"/>
        <v>-6916.6999999999989</v>
      </c>
      <c r="DG26" s="31">
        <f t="shared" si="196"/>
        <v>-7744.89</v>
      </c>
      <c r="DH26" s="31">
        <f t="shared" si="197"/>
        <v>-5383.83</v>
      </c>
      <c r="DI26" s="32">
        <f t="shared" si="65"/>
        <v>-444</v>
      </c>
      <c r="DJ26" s="32">
        <f t="shared" si="66"/>
        <v>-672.05</v>
      </c>
      <c r="DK26" s="32">
        <f t="shared" si="67"/>
        <v>-360.73</v>
      </c>
      <c r="DL26" s="32">
        <f t="shared" si="68"/>
        <v>-267.11</v>
      </c>
      <c r="DM26" s="32">
        <f t="shared" si="69"/>
        <v>-867.79</v>
      </c>
      <c r="DN26" s="32">
        <f t="shared" si="70"/>
        <v>-784.27</v>
      </c>
      <c r="DO26" s="32">
        <f t="shared" si="71"/>
        <v>-2503.34</v>
      </c>
      <c r="DP26" s="32">
        <f t="shared" si="72"/>
        <v>-781.68</v>
      </c>
      <c r="DQ26" s="32">
        <f t="shared" si="73"/>
        <v>-349.53</v>
      </c>
      <c r="DR26" s="32">
        <f t="shared" si="74"/>
        <v>-345.84</v>
      </c>
      <c r="DS26" s="32">
        <f t="shared" si="75"/>
        <v>-387.24</v>
      </c>
      <c r="DT26" s="32">
        <f t="shared" si="76"/>
        <v>-269.19</v>
      </c>
      <c r="DU26" s="31">
        <f t="shared" si="77"/>
        <v>-1655.37</v>
      </c>
      <c r="DV26" s="31">
        <f t="shared" si="78"/>
        <v>-2474.1999999999998</v>
      </c>
      <c r="DW26" s="31">
        <f t="shared" si="79"/>
        <v>-1312.84</v>
      </c>
      <c r="DX26" s="31">
        <f t="shared" si="80"/>
        <v>-959.62</v>
      </c>
      <c r="DY26" s="31">
        <f t="shared" si="81"/>
        <v>-3078.45</v>
      </c>
      <c r="DZ26" s="31">
        <f t="shared" si="82"/>
        <v>-2745.54</v>
      </c>
      <c r="EA26" s="31">
        <f t="shared" si="83"/>
        <v>-8650.43</v>
      </c>
      <c r="EB26" s="31">
        <f t="shared" si="84"/>
        <v>-2664.64</v>
      </c>
      <c r="EC26" s="31">
        <f t="shared" si="85"/>
        <v>-1175.1500000000001</v>
      </c>
      <c r="ED26" s="31">
        <f t="shared" si="86"/>
        <v>-1147.1099999999999</v>
      </c>
      <c r="EE26" s="31">
        <f t="shared" si="87"/>
        <v>-1266.3699999999999</v>
      </c>
      <c r="EF26" s="31">
        <f t="shared" si="88"/>
        <v>-868.14</v>
      </c>
      <c r="EG26" s="32">
        <f t="shared" si="89"/>
        <v>-10979.440000000002</v>
      </c>
      <c r="EH26" s="32">
        <f t="shared" si="90"/>
        <v>-16587.199999999997</v>
      </c>
      <c r="EI26" s="32">
        <f t="shared" si="91"/>
        <v>-8888.2000000000007</v>
      </c>
      <c r="EJ26" s="32">
        <f t="shared" si="92"/>
        <v>-6568.83</v>
      </c>
      <c r="EK26" s="32">
        <f t="shared" si="93"/>
        <v>-21302.010000000006</v>
      </c>
      <c r="EL26" s="32">
        <f t="shared" si="94"/>
        <v>-19215.240000000002</v>
      </c>
      <c r="EM26" s="32">
        <f t="shared" si="95"/>
        <v>-61220.639999999992</v>
      </c>
      <c r="EN26" s="32">
        <f t="shared" si="96"/>
        <v>-19080.009999999998</v>
      </c>
      <c r="EO26" s="32">
        <f t="shared" si="97"/>
        <v>-8515.19</v>
      </c>
      <c r="EP26" s="32">
        <f t="shared" si="98"/>
        <v>-8409.65</v>
      </c>
      <c r="EQ26" s="32">
        <f t="shared" si="99"/>
        <v>-9398.5</v>
      </c>
      <c r="ER26" s="32">
        <f t="shared" si="100"/>
        <v>-6521.16</v>
      </c>
    </row>
    <row r="27" spans="1:148" x14ac:dyDescent="0.25">
      <c r="A27" t="s">
        <v>463</v>
      </c>
      <c r="B27" s="1" t="s">
        <v>12</v>
      </c>
      <c r="C27" t="str">
        <f t="shared" ca="1" si="161"/>
        <v>BR3</v>
      </c>
      <c r="D27" t="str">
        <f t="shared" ca="1" si="1"/>
        <v>Battle River #3</v>
      </c>
      <c r="E27" s="51">
        <v>64054.491236499998</v>
      </c>
      <c r="F27" s="51">
        <v>80029.122230299996</v>
      </c>
      <c r="G27" s="51">
        <v>81287.210386499995</v>
      </c>
      <c r="H27" s="51">
        <v>56748.571041800002</v>
      </c>
      <c r="I27" s="51">
        <v>49826.907128999999</v>
      </c>
      <c r="J27" s="51">
        <v>49819.391825300001</v>
      </c>
      <c r="K27" s="51">
        <v>62957.038073099997</v>
      </c>
      <c r="L27" s="51">
        <v>61076.215510000002</v>
      </c>
      <c r="M27" s="51">
        <v>57985.901699900001</v>
      </c>
      <c r="N27" s="51">
        <v>47107.7391795</v>
      </c>
      <c r="O27" s="51">
        <v>48063.554357699999</v>
      </c>
      <c r="P27" s="51">
        <v>43891.000449400002</v>
      </c>
      <c r="Q27" s="32">
        <v>3182863.23</v>
      </c>
      <c r="R27" s="32">
        <v>7998747.5800000001</v>
      </c>
      <c r="S27" s="32">
        <v>3550829.58</v>
      </c>
      <c r="T27" s="32">
        <v>1909158.99</v>
      </c>
      <c r="U27" s="32">
        <v>3442626.77</v>
      </c>
      <c r="V27" s="32">
        <v>2301571.84</v>
      </c>
      <c r="W27" s="32">
        <v>8943368.0800000001</v>
      </c>
      <c r="X27" s="32">
        <v>3287865.75</v>
      </c>
      <c r="Y27" s="32">
        <v>1467820.85</v>
      </c>
      <c r="Z27" s="32">
        <v>1386032.99</v>
      </c>
      <c r="AA27" s="32">
        <v>2102359.9500000002</v>
      </c>
      <c r="AB27" s="32">
        <v>1252511.27</v>
      </c>
      <c r="AC27" s="2">
        <v>6.44</v>
      </c>
      <c r="AD27" s="2">
        <v>6.44</v>
      </c>
      <c r="AE27" s="2">
        <v>6.44</v>
      </c>
      <c r="AF27" s="2">
        <v>6.44</v>
      </c>
      <c r="AG27" s="2">
        <v>6.44</v>
      </c>
      <c r="AH27" s="2">
        <v>6.44</v>
      </c>
      <c r="AI27" s="2">
        <v>6.44</v>
      </c>
      <c r="AJ27" s="2">
        <v>6.44</v>
      </c>
      <c r="AK27" s="2">
        <v>6.44</v>
      </c>
      <c r="AL27" s="2">
        <v>6.44</v>
      </c>
      <c r="AM27" s="2">
        <v>6.44</v>
      </c>
      <c r="AN27" s="2">
        <v>6.44</v>
      </c>
      <c r="AO27" s="33">
        <v>204976.39</v>
      </c>
      <c r="AP27" s="33">
        <v>515119.34</v>
      </c>
      <c r="AQ27" s="33">
        <v>228673.42</v>
      </c>
      <c r="AR27" s="33">
        <v>122949.84</v>
      </c>
      <c r="AS27" s="33">
        <v>221705.16</v>
      </c>
      <c r="AT27" s="33">
        <v>148221.23000000001</v>
      </c>
      <c r="AU27" s="33">
        <v>575952.9</v>
      </c>
      <c r="AV27" s="33">
        <v>211738.55</v>
      </c>
      <c r="AW27" s="33">
        <v>94527.66</v>
      </c>
      <c r="AX27" s="33">
        <v>89260.52</v>
      </c>
      <c r="AY27" s="33">
        <v>135391.98000000001</v>
      </c>
      <c r="AZ27" s="33">
        <v>80661.73</v>
      </c>
      <c r="BA27" s="31">
        <f t="shared" si="41"/>
        <v>-3501.15</v>
      </c>
      <c r="BB27" s="31">
        <f t="shared" si="42"/>
        <v>-8798.6200000000008</v>
      </c>
      <c r="BC27" s="31">
        <f t="shared" si="43"/>
        <v>-3905.91</v>
      </c>
      <c r="BD27" s="31">
        <f t="shared" si="44"/>
        <v>-2863.74</v>
      </c>
      <c r="BE27" s="31">
        <f t="shared" si="45"/>
        <v>-5163.9399999999996</v>
      </c>
      <c r="BF27" s="31">
        <f t="shared" si="46"/>
        <v>-3452.36</v>
      </c>
      <c r="BG27" s="31">
        <f t="shared" si="47"/>
        <v>13415.05</v>
      </c>
      <c r="BH27" s="31">
        <f t="shared" si="48"/>
        <v>4931.8</v>
      </c>
      <c r="BI27" s="31">
        <f t="shared" si="49"/>
        <v>2201.73</v>
      </c>
      <c r="BJ27" s="31">
        <f t="shared" si="50"/>
        <v>9286.42</v>
      </c>
      <c r="BK27" s="31">
        <f t="shared" si="51"/>
        <v>14085.81</v>
      </c>
      <c r="BL27" s="31">
        <f t="shared" si="52"/>
        <v>8391.83</v>
      </c>
      <c r="BM27" s="6">
        <v>5.6399999999999999E-2</v>
      </c>
      <c r="BN27" s="6">
        <v>5.6399999999999999E-2</v>
      </c>
      <c r="BO27" s="6">
        <v>5.6399999999999999E-2</v>
      </c>
      <c r="BP27" s="6">
        <v>5.6399999999999999E-2</v>
      </c>
      <c r="BQ27" s="6">
        <v>5.6399999999999999E-2</v>
      </c>
      <c r="BR27" s="6">
        <v>5.6399999999999999E-2</v>
      </c>
      <c r="BS27" s="6">
        <v>5.6399999999999999E-2</v>
      </c>
      <c r="BT27" s="6">
        <v>5.6399999999999999E-2</v>
      </c>
      <c r="BU27" s="6">
        <v>5.6399999999999999E-2</v>
      </c>
      <c r="BV27" s="6">
        <v>5.6399999999999999E-2</v>
      </c>
      <c r="BW27" s="6">
        <v>5.6399999999999999E-2</v>
      </c>
      <c r="BX27" s="6">
        <v>5.6399999999999999E-2</v>
      </c>
      <c r="BY27" s="31">
        <v>179513.49</v>
      </c>
      <c r="BZ27" s="31">
        <v>451129.36</v>
      </c>
      <c r="CA27" s="31">
        <v>200266.79</v>
      </c>
      <c r="CB27" s="31">
        <v>107676.57</v>
      </c>
      <c r="CC27" s="31">
        <v>194164.15</v>
      </c>
      <c r="CD27" s="31">
        <v>129808.65</v>
      </c>
      <c r="CE27" s="31">
        <v>504405.96</v>
      </c>
      <c r="CF27" s="31">
        <v>185435.63</v>
      </c>
      <c r="CG27" s="31">
        <v>82785.100000000006</v>
      </c>
      <c r="CH27" s="31">
        <v>78172.259999999995</v>
      </c>
      <c r="CI27" s="31">
        <v>118573.1</v>
      </c>
      <c r="CJ27" s="31">
        <v>70641.64</v>
      </c>
      <c r="CK27" s="32">
        <f t="shared" si="53"/>
        <v>2228</v>
      </c>
      <c r="CL27" s="32">
        <f t="shared" si="54"/>
        <v>5599.12</v>
      </c>
      <c r="CM27" s="32">
        <f t="shared" si="55"/>
        <v>2485.58</v>
      </c>
      <c r="CN27" s="32">
        <f t="shared" si="56"/>
        <v>1336.41</v>
      </c>
      <c r="CO27" s="32">
        <f t="shared" si="57"/>
        <v>2409.84</v>
      </c>
      <c r="CP27" s="32">
        <f t="shared" si="58"/>
        <v>1611.1</v>
      </c>
      <c r="CQ27" s="32">
        <f t="shared" si="59"/>
        <v>6260.36</v>
      </c>
      <c r="CR27" s="32">
        <f t="shared" si="60"/>
        <v>2301.5100000000002</v>
      </c>
      <c r="CS27" s="32">
        <f t="shared" si="61"/>
        <v>1027.47</v>
      </c>
      <c r="CT27" s="32">
        <f t="shared" si="62"/>
        <v>970.22</v>
      </c>
      <c r="CU27" s="32">
        <f t="shared" si="63"/>
        <v>1471.65</v>
      </c>
      <c r="CV27" s="32">
        <f t="shared" si="64"/>
        <v>876.76</v>
      </c>
      <c r="CW27" s="31">
        <f t="shared" si="186"/>
        <v>-19733.750000000022</v>
      </c>
      <c r="CX27" s="31">
        <f t="shared" si="187"/>
        <v>-49592.240000000042</v>
      </c>
      <c r="CY27" s="31">
        <f t="shared" si="188"/>
        <v>-22015.140000000018</v>
      </c>
      <c r="CZ27" s="31">
        <f t="shared" si="189"/>
        <v>-11073.119999999986</v>
      </c>
      <c r="DA27" s="31">
        <f t="shared" si="190"/>
        <v>-19967.230000000014</v>
      </c>
      <c r="DB27" s="31">
        <f t="shared" si="191"/>
        <v>-13349.12000000001</v>
      </c>
      <c r="DC27" s="31">
        <f t="shared" si="192"/>
        <v>-78701.630000000019</v>
      </c>
      <c r="DD27" s="31">
        <f t="shared" si="193"/>
        <v>-28933.209999999974</v>
      </c>
      <c r="DE27" s="31">
        <f t="shared" si="194"/>
        <v>-12916.819999999996</v>
      </c>
      <c r="DF27" s="31">
        <f t="shared" si="195"/>
        <v>-19404.460000000006</v>
      </c>
      <c r="DG27" s="31">
        <f t="shared" si="196"/>
        <v>-29433.040000000008</v>
      </c>
      <c r="DH27" s="31">
        <f t="shared" si="197"/>
        <v>-17535.160000000003</v>
      </c>
      <c r="DI27" s="32">
        <f t="shared" si="65"/>
        <v>-986.69</v>
      </c>
      <c r="DJ27" s="32">
        <f t="shared" si="66"/>
        <v>-2479.61</v>
      </c>
      <c r="DK27" s="32">
        <f t="shared" si="67"/>
        <v>-1100.76</v>
      </c>
      <c r="DL27" s="32">
        <f t="shared" si="68"/>
        <v>-553.66</v>
      </c>
      <c r="DM27" s="32">
        <f t="shared" si="69"/>
        <v>-998.36</v>
      </c>
      <c r="DN27" s="32">
        <f t="shared" si="70"/>
        <v>-667.46</v>
      </c>
      <c r="DO27" s="32">
        <f t="shared" si="71"/>
        <v>-3935.08</v>
      </c>
      <c r="DP27" s="32">
        <f t="shared" si="72"/>
        <v>-1446.66</v>
      </c>
      <c r="DQ27" s="32">
        <f t="shared" si="73"/>
        <v>-645.84</v>
      </c>
      <c r="DR27" s="32">
        <f t="shared" si="74"/>
        <v>-970.22</v>
      </c>
      <c r="DS27" s="32">
        <f t="shared" si="75"/>
        <v>-1471.65</v>
      </c>
      <c r="DT27" s="32">
        <f t="shared" si="76"/>
        <v>-876.76</v>
      </c>
      <c r="DU27" s="31">
        <f t="shared" si="77"/>
        <v>-3678.66</v>
      </c>
      <c r="DV27" s="31">
        <f t="shared" si="78"/>
        <v>-9128.89</v>
      </c>
      <c r="DW27" s="31">
        <f t="shared" si="79"/>
        <v>-4006.08</v>
      </c>
      <c r="DX27" s="31">
        <f t="shared" si="80"/>
        <v>-1989.11</v>
      </c>
      <c r="DY27" s="31">
        <f t="shared" si="81"/>
        <v>-3541.66</v>
      </c>
      <c r="DZ27" s="31">
        <f t="shared" si="82"/>
        <v>-2336.6</v>
      </c>
      <c r="EA27" s="31">
        <f t="shared" si="83"/>
        <v>-13597.88</v>
      </c>
      <c r="EB27" s="31">
        <f t="shared" si="84"/>
        <v>-4931.43</v>
      </c>
      <c r="EC27" s="31">
        <f t="shared" si="85"/>
        <v>-2171.4</v>
      </c>
      <c r="ED27" s="31">
        <f t="shared" si="86"/>
        <v>-3218.15</v>
      </c>
      <c r="EE27" s="31">
        <f t="shared" si="87"/>
        <v>-4812.6099999999997</v>
      </c>
      <c r="EF27" s="31">
        <f t="shared" si="88"/>
        <v>-2827.55</v>
      </c>
      <c r="EG27" s="32">
        <f t="shared" si="89"/>
        <v>-24399.10000000002</v>
      </c>
      <c r="EH27" s="32">
        <f t="shared" si="90"/>
        <v>-61200.740000000042</v>
      </c>
      <c r="EI27" s="32">
        <f t="shared" si="91"/>
        <v>-27121.980000000018</v>
      </c>
      <c r="EJ27" s="32">
        <f t="shared" si="92"/>
        <v>-13615.889999999987</v>
      </c>
      <c r="EK27" s="32">
        <f t="shared" si="93"/>
        <v>-24507.250000000015</v>
      </c>
      <c r="EL27" s="32">
        <f t="shared" si="94"/>
        <v>-16353.180000000009</v>
      </c>
      <c r="EM27" s="32">
        <f t="shared" si="95"/>
        <v>-96234.590000000026</v>
      </c>
      <c r="EN27" s="32">
        <f t="shared" si="96"/>
        <v>-35311.299999999974</v>
      </c>
      <c r="EO27" s="32">
        <f t="shared" si="97"/>
        <v>-15734.059999999996</v>
      </c>
      <c r="EP27" s="32">
        <f t="shared" si="98"/>
        <v>-23592.830000000009</v>
      </c>
      <c r="EQ27" s="32">
        <f t="shared" si="99"/>
        <v>-35717.30000000001</v>
      </c>
      <c r="ER27" s="32">
        <f t="shared" si="100"/>
        <v>-21239.47</v>
      </c>
    </row>
    <row r="28" spans="1:148" x14ac:dyDescent="0.25">
      <c r="A28" t="s">
        <v>463</v>
      </c>
      <c r="B28" s="1" t="s">
        <v>13</v>
      </c>
      <c r="C28" t="str">
        <f t="shared" ca="1" si="161"/>
        <v>BR4</v>
      </c>
      <c r="D28" t="str">
        <f t="shared" ca="1" si="1"/>
        <v>Battle River #4</v>
      </c>
      <c r="E28" s="51">
        <v>83812.324364999993</v>
      </c>
      <c r="F28" s="51">
        <v>88512.112433300004</v>
      </c>
      <c r="G28" s="51">
        <v>68877.537576200004</v>
      </c>
      <c r="H28" s="51">
        <v>73322.626308499996</v>
      </c>
      <c r="I28" s="51">
        <v>64851.1722964</v>
      </c>
      <c r="J28" s="51">
        <v>66789.552498399993</v>
      </c>
      <c r="K28" s="51">
        <v>79301.868056099993</v>
      </c>
      <c r="L28" s="51">
        <v>71488.623189999998</v>
      </c>
      <c r="M28" s="51">
        <v>71255.456599700003</v>
      </c>
      <c r="N28" s="51">
        <v>77662.805364100001</v>
      </c>
      <c r="O28" s="51">
        <v>80299.138829000003</v>
      </c>
      <c r="P28" s="51">
        <v>79361.308849599998</v>
      </c>
      <c r="Q28" s="32">
        <v>4026941.43</v>
      </c>
      <c r="R28" s="32">
        <v>8571801.2599999998</v>
      </c>
      <c r="S28" s="32">
        <v>3471456.06</v>
      </c>
      <c r="T28" s="32">
        <v>2481069.19</v>
      </c>
      <c r="U28" s="32">
        <v>4293740.2</v>
      </c>
      <c r="V28" s="32">
        <v>3124568.51</v>
      </c>
      <c r="W28" s="32">
        <v>10920982.859999999</v>
      </c>
      <c r="X28" s="32">
        <v>3452892.15</v>
      </c>
      <c r="Y28" s="32">
        <v>1853931.82</v>
      </c>
      <c r="Z28" s="32">
        <v>2354814.23</v>
      </c>
      <c r="AA28" s="32">
        <v>3324539.55</v>
      </c>
      <c r="AB28" s="32">
        <v>2337283.29</v>
      </c>
      <c r="AC28" s="2">
        <v>6.44</v>
      </c>
      <c r="AD28" s="2">
        <v>6.44</v>
      </c>
      <c r="AE28" s="2">
        <v>6.44</v>
      </c>
      <c r="AF28" s="2">
        <v>6.44</v>
      </c>
      <c r="AG28" s="2">
        <v>6.44</v>
      </c>
      <c r="AH28" s="2">
        <v>6.44</v>
      </c>
      <c r="AI28" s="2">
        <v>6.44</v>
      </c>
      <c r="AJ28" s="2">
        <v>6.44</v>
      </c>
      <c r="AK28" s="2">
        <v>6.44</v>
      </c>
      <c r="AL28" s="2">
        <v>6.44</v>
      </c>
      <c r="AM28" s="2">
        <v>6.44</v>
      </c>
      <c r="AN28" s="2">
        <v>6.44</v>
      </c>
      <c r="AO28" s="33">
        <v>259335.03</v>
      </c>
      <c r="AP28" s="33">
        <v>552024</v>
      </c>
      <c r="AQ28" s="33">
        <v>223561.77</v>
      </c>
      <c r="AR28" s="33">
        <v>159780.85999999999</v>
      </c>
      <c r="AS28" s="33">
        <v>276516.87</v>
      </c>
      <c r="AT28" s="33">
        <v>201222.21</v>
      </c>
      <c r="AU28" s="33">
        <v>703311.3</v>
      </c>
      <c r="AV28" s="33">
        <v>222366.25</v>
      </c>
      <c r="AW28" s="33">
        <v>119393.21</v>
      </c>
      <c r="AX28" s="33">
        <v>151650.04</v>
      </c>
      <c r="AY28" s="33">
        <v>214100.35</v>
      </c>
      <c r="AZ28" s="33">
        <v>150521.04</v>
      </c>
      <c r="BA28" s="31">
        <f t="shared" si="41"/>
        <v>-4429.6400000000003</v>
      </c>
      <c r="BB28" s="31">
        <f t="shared" si="42"/>
        <v>-9428.98</v>
      </c>
      <c r="BC28" s="31">
        <f t="shared" si="43"/>
        <v>-3818.6</v>
      </c>
      <c r="BD28" s="31">
        <f t="shared" si="44"/>
        <v>-3721.6</v>
      </c>
      <c r="BE28" s="31">
        <f t="shared" si="45"/>
        <v>-6440.61</v>
      </c>
      <c r="BF28" s="31">
        <f t="shared" si="46"/>
        <v>-4686.8500000000004</v>
      </c>
      <c r="BG28" s="31">
        <f t="shared" si="47"/>
        <v>16381.47</v>
      </c>
      <c r="BH28" s="31">
        <f t="shared" si="48"/>
        <v>5179.34</v>
      </c>
      <c r="BI28" s="31">
        <f t="shared" si="49"/>
        <v>2780.9</v>
      </c>
      <c r="BJ28" s="31">
        <f t="shared" si="50"/>
        <v>15777.26</v>
      </c>
      <c r="BK28" s="31">
        <f t="shared" si="51"/>
        <v>22274.41</v>
      </c>
      <c r="BL28" s="31">
        <f t="shared" si="52"/>
        <v>15659.8</v>
      </c>
      <c r="BM28" s="6">
        <v>5.4899999999999997E-2</v>
      </c>
      <c r="BN28" s="6">
        <v>5.4899999999999997E-2</v>
      </c>
      <c r="BO28" s="6">
        <v>5.4899999999999997E-2</v>
      </c>
      <c r="BP28" s="6">
        <v>5.4899999999999997E-2</v>
      </c>
      <c r="BQ28" s="6">
        <v>5.4899999999999997E-2</v>
      </c>
      <c r="BR28" s="6">
        <v>5.4899999999999997E-2</v>
      </c>
      <c r="BS28" s="6">
        <v>5.4899999999999997E-2</v>
      </c>
      <c r="BT28" s="6">
        <v>5.4899999999999997E-2</v>
      </c>
      <c r="BU28" s="6">
        <v>5.4899999999999997E-2</v>
      </c>
      <c r="BV28" s="6">
        <v>5.4899999999999997E-2</v>
      </c>
      <c r="BW28" s="6">
        <v>5.4899999999999997E-2</v>
      </c>
      <c r="BX28" s="6">
        <v>5.4899999999999997E-2</v>
      </c>
      <c r="BY28" s="31">
        <v>221079.08</v>
      </c>
      <c r="BZ28" s="31">
        <v>470591.89</v>
      </c>
      <c r="CA28" s="31">
        <v>190582.94</v>
      </c>
      <c r="CB28" s="31">
        <v>136210.70000000001</v>
      </c>
      <c r="CC28" s="31">
        <v>235726.34</v>
      </c>
      <c r="CD28" s="31">
        <v>171538.81</v>
      </c>
      <c r="CE28" s="31">
        <v>599561.96</v>
      </c>
      <c r="CF28" s="31">
        <v>189563.78</v>
      </c>
      <c r="CG28" s="31">
        <v>101780.86</v>
      </c>
      <c r="CH28" s="31">
        <v>129279.3</v>
      </c>
      <c r="CI28" s="31">
        <v>182517.22</v>
      </c>
      <c r="CJ28" s="31">
        <v>128316.85</v>
      </c>
      <c r="CK28" s="32">
        <f t="shared" si="53"/>
        <v>2818.86</v>
      </c>
      <c r="CL28" s="32">
        <f t="shared" si="54"/>
        <v>6000.26</v>
      </c>
      <c r="CM28" s="32">
        <f t="shared" si="55"/>
        <v>2430.02</v>
      </c>
      <c r="CN28" s="32">
        <f t="shared" si="56"/>
        <v>1736.75</v>
      </c>
      <c r="CO28" s="32">
        <f t="shared" si="57"/>
        <v>3005.62</v>
      </c>
      <c r="CP28" s="32">
        <f t="shared" si="58"/>
        <v>2187.1999999999998</v>
      </c>
      <c r="CQ28" s="32">
        <f t="shared" si="59"/>
        <v>7644.69</v>
      </c>
      <c r="CR28" s="32">
        <f t="shared" si="60"/>
        <v>2417.02</v>
      </c>
      <c r="CS28" s="32">
        <f t="shared" si="61"/>
        <v>1297.75</v>
      </c>
      <c r="CT28" s="32">
        <f t="shared" si="62"/>
        <v>1648.37</v>
      </c>
      <c r="CU28" s="32">
        <f t="shared" si="63"/>
        <v>2327.1799999999998</v>
      </c>
      <c r="CV28" s="32">
        <f t="shared" si="64"/>
        <v>1636.1</v>
      </c>
      <c r="CW28" s="31">
        <f t="shared" si="186"/>
        <v>-31007.450000000026</v>
      </c>
      <c r="CX28" s="31">
        <f t="shared" si="187"/>
        <v>-66002.869999999981</v>
      </c>
      <c r="CY28" s="31">
        <f t="shared" si="188"/>
        <v>-26730.21</v>
      </c>
      <c r="CZ28" s="31">
        <f t="shared" si="189"/>
        <v>-18111.809999999976</v>
      </c>
      <c r="DA28" s="31">
        <f t="shared" si="190"/>
        <v>-31344.300000000003</v>
      </c>
      <c r="DB28" s="31">
        <f t="shared" si="191"/>
        <v>-22809.349999999984</v>
      </c>
      <c r="DC28" s="31">
        <f t="shared" si="192"/>
        <v>-112486.12000000014</v>
      </c>
      <c r="DD28" s="31">
        <f t="shared" si="193"/>
        <v>-35564.790000000008</v>
      </c>
      <c r="DE28" s="31">
        <f t="shared" si="194"/>
        <v>-19095.500000000007</v>
      </c>
      <c r="DF28" s="31">
        <f t="shared" si="195"/>
        <v>-36499.630000000012</v>
      </c>
      <c r="DG28" s="31">
        <f t="shared" si="196"/>
        <v>-51530.360000000015</v>
      </c>
      <c r="DH28" s="31">
        <f t="shared" si="197"/>
        <v>-36227.89</v>
      </c>
      <c r="DI28" s="32">
        <f t="shared" si="65"/>
        <v>-1550.37</v>
      </c>
      <c r="DJ28" s="32">
        <f t="shared" si="66"/>
        <v>-3300.14</v>
      </c>
      <c r="DK28" s="32">
        <f t="shared" si="67"/>
        <v>-1336.51</v>
      </c>
      <c r="DL28" s="32">
        <f t="shared" si="68"/>
        <v>-905.59</v>
      </c>
      <c r="DM28" s="32">
        <f t="shared" si="69"/>
        <v>-1567.22</v>
      </c>
      <c r="DN28" s="32">
        <f t="shared" si="70"/>
        <v>-1140.47</v>
      </c>
      <c r="DO28" s="32">
        <f t="shared" si="71"/>
        <v>-5624.31</v>
      </c>
      <c r="DP28" s="32">
        <f t="shared" si="72"/>
        <v>-1778.24</v>
      </c>
      <c r="DQ28" s="32">
        <f t="shared" si="73"/>
        <v>-954.78</v>
      </c>
      <c r="DR28" s="32">
        <f t="shared" si="74"/>
        <v>-1824.98</v>
      </c>
      <c r="DS28" s="32">
        <f t="shared" si="75"/>
        <v>-2576.52</v>
      </c>
      <c r="DT28" s="32">
        <f t="shared" si="76"/>
        <v>-1811.39</v>
      </c>
      <c r="DU28" s="31">
        <f t="shared" si="77"/>
        <v>-5780.24</v>
      </c>
      <c r="DV28" s="31">
        <f t="shared" si="78"/>
        <v>-12149.74</v>
      </c>
      <c r="DW28" s="31">
        <f t="shared" si="79"/>
        <v>-4864.08</v>
      </c>
      <c r="DX28" s="31">
        <f t="shared" si="80"/>
        <v>-3253.49</v>
      </c>
      <c r="DY28" s="31">
        <f t="shared" si="81"/>
        <v>-5559.65</v>
      </c>
      <c r="DZ28" s="31">
        <f t="shared" si="82"/>
        <v>-3992.5</v>
      </c>
      <c r="EA28" s="31">
        <f t="shared" si="83"/>
        <v>-19435.080000000002</v>
      </c>
      <c r="EB28" s="31">
        <f t="shared" si="84"/>
        <v>-6061.73</v>
      </c>
      <c r="EC28" s="31">
        <f t="shared" si="85"/>
        <v>-3210.07</v>
      </c>
      <c r="ED28" s="31">
        <f t="shared" si="86"/>
        <v>-6053.32</v>
      </c>
      <c r="EE28" s="31">
        <f t="shared" si="87"/>
        <v>-8425.75</v>
      </c>
      <c r="EF28" s="31">
        <f t="shared" si="88"/>
        <v>-5841.75</v>
      </c>
      <c r="EG28" s="32">
        <f t="shared" si="89"/>
        <v>-38338.060000000027</v>
      </c>
      <c r="EH28" s="32">
        <f t="shared" si="90"/>
        <v>-81452.749999999985</v>
      </c>
      <c r="EI28" s="32">
        <f t="shared" si="91"/>
        <v>-32930.799999999996</v>
      </c>
      <c r="EJ28" s="32">
        <f t="shared" si="92"/>
        <v>-22270.889999999978</v>
      </c>
      <c r="EK28" s="32">
        <f t="shared" si="93"/>
        <v>-38471.170000000006</v>
      </c>
      <c r="EL28" s="32">
        <f t="shared" si="94"/>
        <v>-27942.319999999985</v>
      </c>
      <c r="EM28" s="32">
        <f t="shared" si="95"/>
        <v>-137545.51000000013</v>
      </c>
      <c r="EN28" s="32">
        <f t="shared" si="96"/>
        <v>-43404.760000000009</v>
      </c>
      <c r="EO28" s="32">
        <f t="shared" si="97"/>
        <v>-23260.350000000006</v>
      </c>
      <c r="EP28" s="32">
        <f t="shared" si="98"/>
        <v>-44377.930000000015</v>
      </c>
      <c r="EQ28" s="32">
        <f t="shared" si="99"/>
        <v>-62532.630000000012</v>
      </c>
      <c r="ER28" s="32">
        <f t="shared" si="100"/>
        <v>-43881.03</v>
      </c>
    </row>
    <row r="29" spans="1:148" x14ac:dyDescent="0.25">
      <c r="A29" t="s">
        <v>464</v>
      </c>
      <c r="B29" s="1" t="s">
        <v>25</v>
      </c>
      <c r="C29" t="str">
        <f t="shared" ca="1" si="161"/>
        <v>BR5</v>
      </c>
      <c r="D29" t="str">
        <f t="shared" ca="1" si="1"/>
        <v>Battle River #5</v>
      </c>
      <c r="E29" s="51">
        <v>216531.26618000001</v>
      </c>
      <c r="F29" s="51">
        <v>246461.62032250001</v>
      </c>
      <c r="G29" s="51">
        <v>218982.79867690001</v>
      </c>
      <c r="H29" s="51">
        <v>158309.5900839</v>
      </c>
      <c r="I29" s="51">
        <v>193100.4531906</v>
      </c>
      <c r="J29" s="51">
        <v>201092.44568450001</v>
      </c>
      <c r="K29" s="51">
        <v>210708.62468909999</v>
      </c>
      <c r="L29" s="51">
        <v>215110.84344259999</v>
      </c>
      <c r="M29" s="51">
        <v>201857.40257450001</v>
      </c>
      <c r="N29" s="51">
        <v>206703.02687279999</v>
      </c>
      <c r="O29" s="51">
        <v>195170.87488720001</v>
      </c>
      <c r="P29" s="51">
        <v>214669.21298720001</v>
      </c>
      <c r="Q29" s="32">
        <v>9178119.2599999998</v>
      </c>
      <c r="R29" s="32">
        <v>24136885.239999998</v>
      </c>
      <c r="S29" s="32">
        <v>10667226.300000001</v>
      </c>
      <c r="T29" s="32">
        <v>5231774.6500000004</v>
      </c>
      <c r="U29" s="32">
        <v>12955467.17</v>
      </c>
      <c r="V29" s="32">
        <v>9791858.8399999999</v>
      </c>
      <c r="W29" s="32">
        <v>26676025.629999999</v>
      </c>
      <c r="X29" s="32">
        <v>10059769.550000001</v>
      </c>
      <c r="Y29" s="32">
        <v>5246358.37</v>
      </c>
      <c r="Z29" s="32">
        <v>5890592.5300000003</v>
      </c>
      <c r="AA29" s="32">
        <v>8068450.7400000002</v>
      </c>
      <c r="AB29" s="32">
        <v>6304642.25</v>
      </c>
      <c r="AC29" s="2">
        <v>5.6</v>
      </c>
      <c r="AD29" s="2">
        <v>5.6</v>
      </c>
      <c r="AE29" s="2">
        <v>5.6</v>
      </c>
      <c r="AF29" s="2">
        <v>5.6</v>
      </c>
      <c r="AG29" s="2">
        <v>5.6</v>
      </c>
      <c r="AH29" s="2">
        <v>5.6</v>
      </c>
      <c r="AI29" s="2">
        <v>5.6</v>
      </c>
      <c r="AJ29" s="2">
        <v>5.6</v>
      </c>
      <c r="AK29" s="2">
        <v>5.6</v>
      </c>
      <c r="AL29" s="2">
        <v>5.6</v>
      </c>
      <c r="AM29" s="2">
        <v>5.6</v>
      </c>
      <c r="AN29" s="2">
        <v>5.6</v>
      </c>
      <c r="AO29" s="33">
        <v>513974.68</v>
      </c>
      <c r="AP29" s="33">
        <v>1351665.57</v>
      </c>
      <c r="AQ29" s="33">
        <v>597364.67000000004</v>
      </c>
      <c r="AR29" s="33">
        <v>292979.38</v>
      </c>
      <c r="AS29" s="33">
        <v>725506.16</v>
      </c>
      <c r="AT29" s="33">
        <v>548344.1</v>
      </c>
      <c r="AU29" s="33">
        <v>1493857.44</v>
      </c>
      <c r="AV29" s="33">
        <v>563347.09</v>
      </c>
      <c r="AW29" s="33">
        <v>293796.07</v>
      </c>
      <c r="AX29" s="33">
        <v>329873.18</v>
      </c>
      <c r="AY29" s="33">
        <v>451833.24</v>
      </c>
      <c r="AZ29" s="33">
        <v>353059.97</v>
      </c>
      <c r="BA29" s="31">
        <f t="shared" si="41"/>
        <v>-10095.93</v>
      </c>
      <c r="BB29" s="31">
        <f t="shared" si="42"/>
        <v>-26550.57</v>
      </c>
      <c r="BC29" s="31">
        <f t="shared" si="43"/>
        <v>-11733.95</v>
      </c>
      <c r="BD29" s="31">
        <f t="shared" si="44"/>
        <v>-7847.66</v>
      </c>
      <c r="BE29" s="31">
        <f t="shared" si="45"/>
        <v>-19433.2</v>
      </c>
      <c r="BF29" s="31">
        <f t="shared" si="46"/>
        <v>-14687.79</v>
      </c>
      <c r="BG29" s="31">
        <f t="shared" si="47"/>
        <v>40014.04</v>
      </c>
      <c r="BH29" s="31">
        <f t="shared" si="48"/>
        <v>15089.65</v>
      </c>
      <c r="BI29" s="31">
        <f t="shared" si="49"/>
        <v>7869.54</v>
      </c>
      <c r="BJ29" s="31">
        <f t="shared" si="50"/>
        <v>39466.97</v>
      </c>
      <c r="BK29" s="31">
        <f t="shared" si="51"/>
        <v>54058.62</v>
      </c>
      <c r="BL29" s="31">
        <f t="shared" si="52"/>
        <v>42241.1</v>
      </c>
      <c r="BM29" s="6">
        <v>3.5900000000000001E-2</v>
      </c>
      <c r="BN29" s="6">
        <v>3.5900000000000001E-2</v>
      </c>
      <c r="BO29" s="6">
        <v>3.5900000000000001E-2</v>
      </c>
      <c r="BP29" s="6">
        <v>3.5900000000000001E-2</v>
      </c>
      <c r="BQ29" s="6">
        <v>3.5900000000000001E-2</v>
      </c>
      <c r="BR29" s="6">
        <v>3.5900000000000001E-2</v>
      </c>
      <c r="BS29" s="6">
        <v>3.5900000000000001E-2</v>
      </c>
      <c r="BT29" s="6">
        <v>3.5900000000000001E-2</v>
      </c>
      <c r="BU29" s="6">
        <v>3.5900000000000001E-2</v>
      </c>
      <c r="BV29" s="6">
        <v>3.5900000000000001E-2</v>
      </c>
      <c r="BW29" s="6">
        <v>3.5900000000000001E-2</v>
      </c>
      <c r="BX29" s="6">
        <v>3.5900000000000001E-2</v>
      </c>
      <c r="BY29" s="31">
        <v>329494.48</v>
      </c>
      <c r="BZ29" s="31">
        <v>866514.18</v>
      </c>
      <c r="CA29" s="31">
        <v>382953.42</v>
      </c>
      <c r="CB29" s="31">
        <v>187820.71</v>
      </c>
      <c r="CC29" s="31">
        <v>465101.27</v>
      </c>
      <c r="CD29" s="31">
        <v>351527.73</v>
      </c>
      <c r="CE29" s="31">
        <v>957669.32</v>
      </c>
      <c r="CF29" s="31">
        <v>361145.73</v>
      </c>
      <c r="CG29" s="31">
        <v>188344.27</v>
      </c>
      <c r="CH29" s="31">
        <v>211472.27</v>
      </c>
      <c r="CI29" s="31">
        <v>289657.38</v>
      </c>
      <c r="CJ29" s="31">
        <v>226336.66</v>
      </c>
      <c r="CK29" s="32">
        <f t="shared" si="53"/>
        <v>6424.68</v>
      </c>
      <c r="CL29" s="32">
        <f t="shared" si="54"/>
        <v>16895.82</v>
      </c>
      <c r="CM29" s="32">
        <f t="shared" si="55"/>
        <v>7467.06</v>
      </c>
      <c r="CN29" s="32">
        <f t="shared" si="56"/>
        <v>3662.24</v>
      </c>
      <c r="CO29" s="32">
        <f t="shared" si="57"/>
        <v>9068.83</v>
      </c>
      <c r="CP29" s="32">
        <f t="shared" si="58"/>
        <v>6854.3</v>
      </c>
      <c r="CQ29" s="32">
        <f t="shared" si="59"/>
        <v>18673.22</v>
      </c>
      <c r="CR29" s="32">
        <f t="shared" si="60"/>
        <v>7041.84</v>
      </c>
      <c r="CS29" s="32">
        <f t="shared" si="61"/>
        <v>3672.45</v>
      </c>
      <c r="CT29" s="32">
        <f t="shared" si="62"/>
        <v>4123.41</v>
      </c>
      <c r="CU29" s="32">
        <f t="shared" si="63"/>
        <v>5647.92</v>
      </c>
      <c r="CV29" s="32">
        <f t="shared" si="64"/>
        <v>4413.25</v>
      </c>
      <c r="CW29" s="31">
        <f t="shared" si="186"/>
        <v>-167959.59000000003</v>
      </c>
      <c r="CX29" s="31">
        <f t="shared" si="187"/>
        <v>-441705.00000000006</v>
      </c>
      <c r="CY29" s="31">
        <f t="shared" si="188"/>
        <v>-195210.24000000005</v>
      </c>
      <c r="CZ29" s="31">
        <f t="shared" si="189"/>
        <v>-93648.770000000019</v>
      </c>
      <c r="DA29" s="31">
        <f t="shared" si="190"/>
        <v>-231902.86</v>
      </c>
      <c r="DB29" s="31">
        <f t="shared" si="191"/>
        <v>-175274.28</v>
      </c>
      <c r="DC29" s="31">
        <f t="shared" si="192"/>
        <v>-557528.94000000006</v>
      </c>
      <c r="DD29" s="31">
        <f t="shared" si="193"/>
        <v>-210249.16999999995</v>
      </c>
      <c r="DE29" s="31">
        <f t="shared" si="194"/>
        <v>-109648.89</v>
      </c>
      <c r="DF29" s="31">
        <f t="shared" si="195"/>
        <v>-153744.47</v>
      </c>
      <c r="DG29" s="31">
        <f t="shared" si="196"/>
        <v>-210586.56</v>
      </c>
      <c r="DH29" s="31">
        <f t="shared" si="197"/>
        <v>-164551.15999999997</v>
      </c>
      <c r="DI29" s="32">
        <f t="shared" si="65"/>
        <v>-8397.98</v>
      </c>
      <c r="DJ29" s="32">
        <f t="shared" si="66"/>
        <v>-22085.25</v>
      </c>
      <c r="DK29" s="32">
        <f t="shared" si="67"/>
        <v>-9760.51</v>
      </c>
      <c r="DL29" s="32">
        <f t="shared" si="68"/>
        <v>-4682.4399999999996</v>
      </c>
      <c r="DM29" s="32">
        <f t="shared" si="69"/>
        <v>-11595.14</v>
      </c>
      <c r="DN29" s="32">
        <f t="shared" si="70"/>
        <v>-8763.7099999999991</v>
      </c>
      <c r="DO29" s="32">
        <f t="shared" si="71"/>
        <v>-27876.45</v>
      </c>
      <c r="DP29" s="32">
        <f t="shared" si="72"/>
        <v>-10512.46</v>
      </c>
      <c r="DQ29" s="32">
        <f t="shared" si="73"/>
        <v>-5482.44</v>
      </c>
      <c r="DR29" s="32">
        <f t="shared" si="74"/>
        <v>-7687.22</v>
      </c>
      <c r="DS29" s="32">
        <f t="shared" si="75"/>
        <v>-10529.33</v>
      </c>
      <c r="DT29" s="32">
        <f t="shared" si="76"/>
        <v>-8227.56</v>
      </c>
      <c r="DU29" s="31">
        <f t="shared" si="77"/>
        <v>-31310.11</v>
      </c>
      <c r="DV29" s="31">
        <f t="shared" si="78"/>
        <v>-81308.59</v>
      </c>
      <c r="DW29" s="31">
        <f t="shared" si="79"/>
        <v>-35522.28</v>
      </c>
      <c r="DX29" s="31">
        <f t="shared" si="80"/>
        <v>-16822.48</v>
      </c>
      <c r="DY29" s="31">
        <f t="shared" si="81"/>
        <v>-41133.410000000003</v>
      </c>
      <c r="DZ29" s="31">
        <f t="shared" si="82"/>
        <v>-30679.63</v>
      </c>
      <c r="EA29" s="31">
        <f t="shared" si="83"/>
        <v>-96328.49</v>
      </c>
      <c r="EB29" s="31">
        <f t="shared" si="84"/>
        <v>-35835.279999999999</v>
      </c>
      <c r="EC29" s="31">
        <f t="shared" si="85"/>
        <v>-18432.669999999998</v>
      </c>
      <c r="ED29" s="31">
        <f t="shared" si="86"/>
        <v>-25497.91</v>
      </c>
      <c r="EE29" s="31">
        <f t="shared" si="87"/>
        <v>-34433.1</v>
      </c>
      <c r="EF29" s="31">
        <f t="shared" si="88"/>
        <v>-26533.9</v>
      </c>
      <c r="EG29" s="32">
        <f t="shared" si="89"/>
        <v>-207667.68000000005</v>
      </c>
      <c r="EH29" s="32">
        <f t="shared" si="90"/>
        <v>-545098.84000000008</v>
      </c>
      <c r="EI29" s="32">
        <f t="shared" si="91"/>
        <v>-240493.03000000006</v>
      </c>
      <c r="EJ29" s="32">
        <f t="shared" si="92"/>
        <v>-115153.69000000002</v>
      </c>
      <c r="EK29" s="32">
        <f t="shared" si="93"/>
        <v>-284631.41000000003</v>
      </c>
      <c r="EL29" s="32">
        <f t="shared" si="94"/>
        <v>-214717.62</v>
      </c>
      <c r="EM29" s="32">
        <f t="shared" si="95"/>
        <v>-681733.88</v>
      </c>
      <c r="EN29" s="32">
        <f t="shared" si="96"/>
        <v>-256596.90999999995</v>
      </c>
      <c r="EO29" s="32">
        <f t="shared" si="97"/>
        <v>-133564</v>
      </c>
      <c r="EP29" s="32">
        <f t="shared" si="98"/>
        <v>-186929.6</v>
      </c>
      <c r="EQ29" s="32">
        <f t="shared" si="99"/>
        <v>-255548.99</v>
      </c>
      <c r="ER29" s="32">
        <f t="shared" si="100"/>
        <v>-199312.61999999997</v>
      </c>
    </row>
    <row r="30" spans="1:148" x14ac:dyDescent="0.25">
      <c r="A30" t="s">
        <v>461</v>
      </c>
      <c r="B30" s="1" t="s">
        <v>125</v>
      </c>
      <c r="C30" t="str">
        <f t="shared" ca="1" si="161"/>
        <v>BRA</v>
      </c>
      <c r="D30" t="str">
        <f t="shared" ca="1" si="1"/>
        <v>Brazeau Hydro Facility</v>
      </c>
      <c r="E30" s="51">
        <v>25214.5486843</v>
      </c>
      <c r="F30" s="51">
        <v>19465.2628989</v>
      </c>
      <c r="G30" s="51">
        <v>13081.017059600001</v>
      </c>
      <c r="H30" s="51">
        <v>12630.671560700001</v>
      </c>
      <c r="I30" s="51">
        <v>44354.653219400003</v>
      </c>
      <c r="J30" s="51">
        <v>64661.928319999999</v>
      </c>
      <c r="K30" s="51">
        <v>51273.184646100002</v>
      </c>
      <c r="L30" s="51">
        <v>13620.738625100001</v>
      </c>
      <c r="M30" s="51">
        <v>13202.771641200001</v>
      </c>
      <c r="N30" s="51">
        <v>18496.7444005</v>
      </c>
      <c r="O30" s="51">
        <v>19889.709003399999</v>
      </c>
      <c r="P30" s="51">
        <v>16922.3185232</v>
      </c>
      <c r="Q30" s="32">
        <v>1340020.54</v>
      </c>
      <c r="R30" s="32">
        <v>2723356.88</v>
      </c>
      <c r="S30" s="32">
        <v>715224.93</v>
      </c>
      <c r="T30" s="32">
        <v>464326.42</v>
      </c>
      <c r="U30" s="32">
        <v>3600737.22</v>
      </c>
      <c r="V30" s="32">
        <v>2947216.81</v>
      </c>
      <c r="W30" s="32">
        <v>10012201.720000001</v>
      </c>
      <c r="X30" s="32">
        <v>1253858.18</v>
      </c>
      <c r="Y30" s="32">
        <v>358978.36</v>
      </c>
      <c r="Z30" s="32">
        <v>562750.88</v>
      </c>
      <c r="AA30" s="32">
        <v>1123206.6499999999</v>
      </c>
      <c r="AB30" s="32">
        <v>540277.1</v>
      </c>
      <c r="AC30" s="2">
        <v>2.06</v>
      </c>
      <c r="AD30" s="2">
        <v>2.06</v>
      </c>
      <c r="AE30" s="2">
        <v>2.06</v>
      </c>
      <c r="AF30" s="2">
        <v>2.06</v>
      </c>
      <c r="AG30" s="2">
        <v>2.06</v>
      </c>
      <c r="AH30" s="2">
        <v>2.06</v>
      </c>
      <c r="AI30" s="2">
        <v>2.06</v>
      </c>
      <c r="AJ30" s="2">
        <v>2.06</v>
      </c>
      <c r="AK30" s="2">
        <v>2.06</v>
      </c>
      <c r="AL30" s="2">
        <v>2.06</v>
      </c>
      <c r="AM30" s="2">
        <v>2.06</v>
      </c>
      <c r="AN30" s="2">
        <v>2.06</v>
      </c>
      <c r="AO30" s="33">
        <v>27604.42</v>
      </c>
      <c r="AP30" s="33">
        <v>56101.15</v>
      </c>
      <c r="AQ30" s="33">
        <v>14733.63</v>
      </c>
      <c r="AR30" s="33">
        <v>9565.1200000000008</v>
      </c>
      <c r="AS30" s="33">
        <v>74175.19</v>
      </c>
      <c r="AT30" s="33">
        <v>60712.67</v>
      </c>
      <c r="AU30" s="33">
        <v>206251.36</v>
      </c>
      <c r="AV30" s="33">
        <v>25829.48</v>
      </c>
      <c r="AW30" s="33">
        <v>7394.95</v>
      </c>
      <c r="AX30" s="33">
        <v>11592.67</v>
      </c>
      <c r="AY30" s="33">
        <v>23138.06</v>
      </c>
      <c r="AZ30" s="33">
        <v>11129.71</v>
      </c>
      <c r="BA30" s="31">
        <f t="shared" si="41"/>
        <v>-1474.02</v>
      </c>
      <c r="BB30" s="31">
        <f t="shared" si="42"/>
        <v>-2995.69</v>
      </c>
      <c r="BC30" s="31">
        <f t="shared" si="43"/>
        <v>-786.75</v>
      </c>
      <c r="BD30" s="31">
        <f t="shared" si="44"/>
        <v>-696.49</v>
      </c>
      <c r="BE30" s="31">
        <f t="shared" si="45"/>
        <v>-5401.11</v>
      </c>
      <c r="BF30" s="31">
        <f t="shared" si="46"/>
        <v>-4420.83</v>
      </c>
      <c r="BG30" s="31">
        <f t="shared" si="47"/>
        <v>15018.3</v>
      </c>
      <c r="BH30" s="31">
        <f t="shared" si="48"/>
        <v>1880.79</v>
      </c>
      <c r="BI30" s="31">
        <f t="shared" si="49"/>
        <v>538.47</v>
      </c>
      <c r="BJ30" s="31">
        <f t="shared" si="50"/>
        <v>3770.43</v>
      </c>
      <c r="BK30" s="31">
        <f t="shared" si="51"/>
        <v>7525.48</v>
      </c>
      <c r="BL30" s="31">
        <f t="shared" si="52"/>
        <v>3619.86</v>
      </c>
      <c r="BM30" s="6">
        <v>1.2E-2</v>
      </c>
      <c r="BN30" s="6">
        <v>1.2E-2</v>
      </c>
      <c r="BO30" s="6">
        <v>1.2E-2</v>
      </c>
      <c r="BP30" s="6">
        <v>1.2E-2</v>
      </c>
      <c r="BQ30" s="6">
        <v>1.2E-2</v>
      </c>
      <c r="BR30" s="6">
        <v>1.2E-2</v>
      </c>
      <c r="BS30" s="6">
        <v>1.2E-2</v>
      </c>
      <c r="BT30" s="6">
        <v>1.2E-2</v>
      </c>
      <c r="BU30" s="6">
        <v>1.2E-2</v>
      </c>
      <c r="BV30" s="6">
        <v>1.2E-2</v>
      </c>
      <c r="BW30" s="6">
        <v>1.2E-2</v>
      </c>
      <c r="BX30" s="6">
        <v>1.2E-2</v>
      </c>
      <c r="BY30" s="31">
        <v>16080.25</v>
      </c>
      <c r="BZ30" s="31">
        <v>32680.28</v>
      </c>
      <c r="CA30" s="31">
        <v>8582.7000000000007</v>
      </c>
      <c r="CB30" s="31">
        <v>5571.92</v>
      </c>
      <c r="CC30" s="31">
        <v>43208.85</v>
      </c>
      <c r="CD30" s="31">
        <v>35366.6</v>
      </c>
      <c r="CE30" s="31">
        <v>120146.42</v>
      </c>
      <c r="CF30" s="31">
        <v>15046.3</v>
      </c>
      <c r="CG30" s="31">
        <v>4307.74</v>
      </c>
      <c r="CH30" s="31">
        <v>6753.01</v>
      </c>
      <c r="CI30" s="31">
        <v>13478.48</v>
      </c>
      <c r="CJ30" s="31">
        <v>6483.33</v>
      </c>
      <c r="CK30" s="32">
        <f t="shared" si="53"/>
        <v>938.01</v>
      </c>
      <c r="CL30" s="32">
        <f t="shared" si="54"/>
        <v>1906.35</v>
      </c>
      <c r="CM30" s="32">
        <f t="shared" si="55"/>
        <v>500.66</v>
      </c>
      <c r="CN30" s="32">
        <f t="shared" si="56"/>
        <v>325.02999999999997</v>
      </c>
      <c r="CO30" s="32">
        <f t="shared" si="57"/>
        <v>2520.52</v>
      </c>
      <c r="CP30" s="32">
        <f t="shared" si="58"/>
        <v>2063.0500000000002</v>
      </c>
      <c r="CQ30" s="32">
        <f t="shared" si="59"/>
        <v>7008.54</v>
      </c>
      <c r="CR30" s="32">
        <f t="shared" si="60"/>
        <v>877.7</v>
      </c>
      <c r="CS30" s="32">
        <f t="shared" si="61"/>
        <v>251.28</v>
      </c>
      <c r="CT30" s="32">
        <f t="shared" si="62"/>
        <v>393.93</v>
      </c>
      <c r="CU30" s="32">
        <f t="shared" si="63"/>
        <v>786.24</v>
      </c>
      <c r="CV30" s="32">
        <f t="shared" si="64"/>
        <v>378.19</v>
      </c>
      <c r="CW30" s="31">
        <f t="shared" si="186"/>
        <v>-9112.14</v>
      </c>
      <c r="CX30" s="31">
        <f t="shared" si="187"/>
        <v>-18518.830000000005</v>
      </c>
      <c r="CY30" s="31">
        <f t="shared" si="188"/>
        <v>-4863.5199999999986</v>
      </c>
      <c r="CZ30" s="31">
        <f t="shared" si="189"/>
        <v>-2971.6800000000012</v>
      </c>
      <c r="DA30" s="31">
        <f t="shared" si="190"/>
        <v>-23044.710000000006</v>
      </c>
      <c r="DB30" s="31">
        <f t="shared" si="191"/>
        <v>-18862.189999999995</v>
      </c>
      <c r="DC30" s="31">
        <f t="shared" si="192"/>
        <v>-94114.7</v>
      </c>
      <c r="DD30" s="31">
        <f t="shared" si="193"/>
        <v>-11786.27</v>
      </c>
      <c r="DE30" s="31">
        <f t="shared" si="194"/>
        <v>-3374.4000000000005</v>
      </c>
      <c r="DF30" s="31">
        <f t="shared" si="195"/>
        <v>-8216.16</v>
      </c>
      <c r="DG30" s="31">
        <f t="shared" si="196"/>
        <v>-16398.82</v>
      </c>
      <c r="DH30" s="31">
        <f t="shared" si="197"/>
        <v>-7888.0499999999993</v>
      </c>
      <c r="DI30" s="32">
        <f t="shared" si="65"/>
        <v>-455.61</v>
      </c>
      <c r="DJ30" s="32">
        <f t="shared" si="66"/>
        <v>-925.94</v>
      </c>
      <c r="DK30" s="32">
        <f t="shared" si="67"/>
        <v>-243.18</v>
      </c>
      <c r="DL30" s="32">
        <f t="shared" si="68"/>
        <v>-148.58000000000001</v>
      </c>
      <c r="DM30" s="32">
        <f t="shared" si="69"/>
        <v>-1152.24</v>
      </c>
      <c r="DN30" s="32">
        <f t="shared" si="70"/>
        <v>-943.11</v>
      </c>
      <c r="DO30" s="32">
        <f t="shared" si="71"/>
        <v>-4705.74</v>
      </c>
      <c r="DP30" s="32">
        <f t="shared" si="72"/>
        <v>-589.30999999999995</v>
      </c>
      <c r="DQ30" s="32">
        <f t="shared" si="73"/>
        <v>-168.72</v>
      </c>
      <c r="DR30" s="32">
        <f t="shared" si="74"/>
        <v>-410.81</v>
      </c>
      <c r="DS30" s="32">
        <f t="shared" si="75"/>
        <v>-819.94</v>
      </c>
      <c r="DT30" s="32">
        <f t="shared" si="76"/>
        <v>-394.4</v>
      </c>
      <c r="DU30" s="31">
        <f t="shared" si="77"/>
        <v>-1698.64</v>
      </c>
      <c r="DV30" s="31">
        <f t="shared" si="78"/>
        <v>-3408.93</v>
      </c>
      <c r="DW30" s="31">
        <f t="shared" si="79"/>
        <v>-885.01</v>
      </c>
      <c r="DX30" s="31">
        <f t="shared" si="80"/>
        <v>-533.80999999999995</v>
      </c>
      <c r="DY30" s="31">
        <f t="shared" si="81"/>
        <v>-4087.52</v>
      </c>
      <c r="DZ30" s="31">
        <f t="shared" si="82"/>
        <v>-3301.6</v>
      </c>
      <c r="EA30" s="31">
        <f t="shared" si="83"/>
        <v>-16260.91</v>
      </c>
      <c r="EB30" s="31">
        <f t="shared" si="84"/>
        <v>-2008.87</v>
      </c>
      <c r="EC30" s="31">
        <f t="shared" si="85"/>
        <v>-567.26</v>
      </c>
      <c r="ED30" s="31">
        <f t="shared" si="86"/>
        <v>-1362.62</v>
      </c>
      <c r="EE30" s="31">
        <f t="shared" si="87"/>
        <v>-2681.38</v>
      </c>
      <c r="EF30" s="31">
        <f t="shared" si="88"/>
        <v>-1271.95</v>
      </c>
      <c r="EG30" s="32">
        <f t="shared" si="89"/>
        <v>-11266.39</v>
      </c>
      <c r="EH30" s="32">
        <f t="shared" si="90"/>
        <v>-22853.700000000004</v>
      </c>
      <c r="EI30" s="32">
        <f t="shared" si="91"/>
        <v>-5991.7099999999991</v>
      </c>
      <c r="EJ30" s="32">
        <f t="shared" si="92"/>
        <v>-3654.0700000000011</v>
      </c>
      <c r="EK30" s="32">
        <f t="shared" si="93"/>
        <v>-28284.470000000008</v>
      </c>
      <c r="EL30" s="32">
        <f t="shared" si="94"/>
        <v>-23106.899999999994</v>
      </c>
      <c r="EM30" s="32">
        <f t="shared" si="95"/>
        <v>-115081.35</v>
      </c>
      <c r="EN30" s="32">
        <f t="shared" si="96"/>
        <v>-14384.45</v>
      </c>
      <c r="EO30" s="32">
        <f t="shared" si="97"/>
        <v>-4110.38</v>
      </c>
      <c r="EP30" s="32">
        <f t="shared" si="98"/>
        <v>-9989.59</v>
      </c>
      <c r="EQ30" s="32">
        <f t="shared" si="99"/>
        <v>-19900.14</v>
      </c>
      <c r="ER30" s="32">
        <f t="shared" si="100"/>
        <v>-9554.4</v>
      </c>
    </row>
    <row r="31" spans="1:148" x14ac:dyDescent="0.25">
      <c r="A31" t="s">
        <v>465</v>
      </c>
      <c r="B31" s="1" t="s">
        <v>33</v>
      </c>
      <c r="C31" t="str">
        <f t="shared" ca="1" si="161"/>
        <v>BSR1</v>
      </c>
      <c r="D31" t="str">
        <f t="shared" ca="1" si="1"/>
        <v>Blackspring Ridge Wind Facility</v>
      </c>
      <c r="G31" s="51">
        <v>0</v>
      </c>
      <c r="H31" s="51">
        <v>13988.440355999999</v>
      </c>
      <c r="I31" s="51">
        <v>52946.642768999998</v>
      </c>
      <c r="J31" s="51">
        <v>63701.747514000002</v>
      </c>
      <c r="K31" s="51">
        <v>55282.658799999997</v>
      </c>
      <c r="L31" s="51">
        <v>44836.168899999997</v>
      </c>
      <c r="M31" s="51">
        <v>66824.902600000001</v>
      </c>
      <c r="N31" s="51">
        <v>100412.5027</v>
      </c>
      <c r="O31" s="51">
        <v>76192.1253</v>
      </c>
      <c r="P31" s="51">
        <v>88893.2448</v>
      </c>
      <c r="Q31" s="32"/>
      <c r="R31" s="32"/>
      <c r="S31" s="32">
        <v>0</v>
      </c>
      <c r="T31" s="32">
        <v>392355.65</v>
      </c>
      <c r="U31" s="32">
        <v>1949888.82</v>
      </c>
      <c r="V31" s="32">
        <v>2047773.55</v>
      </c>
      <c r="W31" s="32">
        <v>3602749.26</v>
      </c>
      <c r="X31" s="32">
        <v>1656476.34</v>
      </c>
      <c r="Y31" s="32">
        <v>1426363.75</v>
      </c>
      <c r="Z31" s="32">
        <v>2357434.52</v>
      </c>
      <c r="AA31" s="32">
        <v>2094701.45</v>
      </c>
      <c r="AB31" s="32">
        <v>2285103.08</v>
      </c>
      <c r="AE31" s="2">
        <v>3.6</v>
      </c>
      <c r="AF31" s="2">
        <v>3.6</v>
      </c>
      <c r="AG31" s="2">
        <v>3.6</v>
      </c>
      <c r="AH31" s="2">
        <v>3.6</v>
      </c>
      <c r="AI31" s="2">
        <v>3.6</v>
      </c>
      <c r="AJ31" s="2">
        <v>3.6</v>
      </c>
      <c r="AK31" s="2">
        <v>3.6</v>
      </c>
      <c r="AL31" s="2">
        <v>3.6</v>
      </c>
      <c r="AM31" s="2">
        <v>3.6</v>
      </c>
      <c r="AN31" s="2">
        <v>3.6</v>
      </c>
      <c r="AO31" s="33"/>
      <c r="AP31" s="33"/>
      <c r="AQ31" s="33">
        <v>0</v>
      </c>
      <c r="AR31" s="33">
        <v>14124.8</v>
      </c>
      <c r="AS31" s="33">
        <v>70196</v>
      </c>
      <c r="AT31" s="33">
        <v>73719.850000000006</v>
      </c>
      <c r="AU31" s="33">
        <v>129698.97</v>
      </c>
      <c r="AV31" s="33">
        <v>59633.15</v>
      </c>
      <c r="AW31" s="33">
        <v>51349.1</v>
      </c>
      <c r="AX31" s="33">
        <v>84867.64</v>
      </c>
      <c r="AY31" s="33">
        <v>75409.25</v>
      </c>
      <c r="AZ31" s="33">
        <v>82263.710000000006</v>
      </c>
      <c r="BA31" s="31">
        <f t="shared" si="41"/>
        <v>0</v>
      </c>
      <c r="BB31" s="31">
        <f t="shared" si="42"/>
        <v>0</v>
      </c>
      <c r="BC31" s="31">
        <f t="shared" si="43"/>
        <v>0</v>
      </c>
      <c r="BD31" s="31">
        <f t="shared" si="44"/>
        <v>-588.53</v>
      </c>
      <c r="BE31" s="31">
        <f t="shared" si="45"/>
        <v>-2924.83</v>
      </c>
      <c r="BF31" s="31">
        <f t="shared" si="46"/>
        <v>-3071.66</v>
      </c>
      <c r="BG31" s="31">
        <f t="shared" si="47"/>
        <v>5404.12</v>
      </c>
      <c r="BH31" s="31">
        <f t="shared" si="48"/>
        <v>2484.71</v>
      </c>
      <c r="BI31" s="31">
        <f t="shared" si="49"/>
        <v>2139.5500000000002</v>
      </c>
      <c r="BJ31" s="31">
        <f t="shared" si="50"/>
        <v>15794.81</v>
      </c>
      <c r="BK31" s="31">
        <f t="shared" si="51"/>
        <v>14034.5</v>
      </c>
      <c r="BL31" s="31">
        <f t="shared" si="52"/>
        <v>15310.19</v>
      </c>
      <c r="BM31" s="6">
        <v>1.0800000000000001E-2</v>
      </c>
      <c r="BN31" s="6">
        <v>1.0800000000000001E-2</v>
      </c>
      <c r="BO31" s="6">
        <v>1.0800000000000001E-2</v>
      </c>
      <c r="BP31" s="6">
        <v>1.0800000000000001E-2</v>
      </c>
      <c r="BQ31" s="6">
        <v>1.0800000000000001E-2</v>
      </c>
      <c r="BR31" s="6">
        <v>1.0800000000000001E-2</v>
      </c>
      <c r="BS31" s="6">
        <v>1.0800000000000001E-2</v>
      </c>
      <c r="BT31" s="6">
        <v>1.0800000000000001E-2</v>
      </c>
      <c r="BU31" s="6">
        <v>1.0800000000000001E-2</v>
      </c>
      <c r="BV31" s="6">
        <v>1.0800000000000001E-2</v>
      </c>
      <c r="BW31" s="6">
        <v>1.0800000000000001E-2</v>
      </c>
      <c r="BX31" s="6">
        <v>1.0800000000000001E-2</v>
      </c>
      <c r="BY31" s="31">
        <v>0</v>
      </c>
      <c r="BZ31" s="31">
        <v>0</v>
      </c>
      <c r="CA31" s="31">
        <v>0</v>
      </c>
      <c r="CB31" s="31">
        <v>4237.4399999999996</v>
      </c>
      <c r="CC31" s="31">
        <v>21058.799999999999</v>
      </c>
      <c r="CD31" s="31">
        <v>22115.95</v>
      </c>
      <c r="CE31" s="31">
        <v>38909.69</v>
      </c>
      <c r="CF31" s="31">
        <v>17889.939999999999</v>
      </c>
      <c r="CG31" s="31">
        <v>15404.73</v>
      </c>
      <c r="CH31" s="31">
        <v>25460.29</v>
      </c>
      <c r="CI31" s="31">
        <v>22622.78</v>
      </c>
      <c r="CJ31" s="31">
        <v>24679.11</v>
      </c>
      <c r="CK31" s="32">
        <f t="shared" si="53"/>
        <v>0</v>
      </c>
      <c r="CL31" s="32">
        <f t="shared" si="54"/>
        <v>0</v>
      </c>
      <c r="CM31" s="32">
        <f t="shared" si="55"/>
        <v>0</v>
      </c>
      <c r="CN31" s="32">
        <f t="shared" si="56"/>
        <v>274.64999999999998</v>
      </c>
      <c r="CO31" s="32">
        <f t="shared" si="57"/>
        <v>1364.92</v>
      </c>
      <c r="CP31" s="32">
        <f t="shared" si="58"/>
        <v>1433.44</v>
      </c>
      <c r="CQ31" s="32">
        <f t="shared" si="59"/>
        <v>2521.92</v>
      </c>
      <c r="CR31" s="32">
        <f t="shared" si="60"/>
        <v>1159.53</v>
      </c>
      <c r="CS31" s="32">
        <f t="shared" si="61"/>
        <v>998.45</v>
      </c>
      <c r="CT31" s="32">
        <f t="shared" si="62"/>
        <v>1650.2</v>
      </c>
      <c r="CU31" s="32">
        <f t="shared" si="63"/>
        <v>1466.29</v>
      </c>
      <c r="CV31" s="32">
        <f t="shared" si="64"/>
        <v>1599.57</v>
      </c>
      <c r="CW31" s="31">
        <f t="shared" si="186"/>
        <v>0</v>
      </c>
      <c r="CX31" s="31">
        <f t="shared" si="187"/>
        <v>0</v>
      </c>
      <c r="CY31" s="31">
        <f t="shared" si="188"/>
        <v>0</v>
      </c>
      <c r="CZ31" s="31">
        <f t="shared" si="189"/>
        <v>-9024.1799999999985</v>
      </c>
      <c r="DA31" s="31">
        <f t="shared" si="190"/>
        <v>-44847.45</v>
      </c>
      <c r="DB31" s="31">
        <f t="shared" si="191"/>
        <v>-47098.8</v>
      </c>
      <c r="DC31" s="31">
        <f t="shared" si="192"/>
        <v>-93671.48</v>
      </c>
      <c r="DD31" s="31">
        <f t="shared" si="193"/>
        <v>-43068.390000000007</v>
      </c>
      <c r="DE31" s="31">
        <f t="shared" si="194"/>
        <v>-37085.47</v>
      </c>
      <c r="DF31" s="31">
        <f t="shared" si="195"/>
        <v>-73551.959999999992</v>
      </c>
      <c r="DG31" s="31">
        <f t="shared" si="196"/>
        <v>-65354.68</v>
      </c>
      <c r="DH31" s="31">
        <f t="shared" si="197"/>
        <v>-71295.22</v>
      </c>
      <c r="DI31" s="32">
        <f t="shared" si="65"/>
        <v>0</v>
      </c>
      <c r="DJ31" s="32">
        <f t="shared" si="66"/>
        <v>0</v>
      </c>
      <c r="DK31" s="32">
        <f t="shared" si="67"/>
        <v>0</v>
      </c>
      <c r="DL31" s="32">
        <f t="shared" si="68"/>
        <v>-451.21</v>
      </c>
      <c r="DM31" s="32">
        <f t="shared" si="69"/>
        <v>-2242.37</v>
      </c>
      <c r="DN31" s="32">
        <f t="shared" si="70"/>
        <v>-2354.94</v>
      </c>
      <c r="DO31" s="32">
        <f t="shared" si="71"/>
        <v>-4683.57</v>
      </c>
      <c r="DP31" s="32">
        <f t="shared" si="72"/>
        <v>-2153.42</v>
      </c>
      <c r="DQ31" s="32">
        <f t="shared" si="73"/>
        <v>-1854.27</v>
      </c>
      <c r="DR31" s="32">
        <f t="shared" si="74"/>
        <v>-3677.6</v>
      </c>
      <c r="DS31" s="32">
        <f t="shared" si="75"/>
        <v>-3267.73</v>
      </c>
      <c r="DT31" s="32">
        <f t="shared" si="76"/>
        <v>-3564.76</v>
      </c>
      <c r="DU31" s="31">
        <f t="shared" si="77"/>
        <v>0</v>
      </c>
      <c r="DV31" s="31">
        <f t="shared" si="78"/>
        <v>0</v>
      </c>
      <c r="DW31" s="31">
        <f t="shared" si="79"/>
        <v>0</v>
      </c>
      <c r="DX31" s="31">
        <f t="shared" si="80"/>
        <v>-1621.05</v>
      </c>
      <c r="DY31" s="31">
        <f t="shared" si="81"/>
        <v>-7954.75</v>
      </c>
      <c r="DZ31" s="31">
        <f t="shared" si="82"/>
        <v>-8244.07</v>
      </c>
      <c r="EA31" s="31">
        <f t="shared" si="83"/>
        <v>-16184.33</v>
      </c>
      <c r="EB31" s="31">
        <f t="shared" si="84"/>
        <v>-7340.66</v>
      </c>
      <c r="EC31" s="31">
        <f t="shared" si="85"/>
        <v>-6234.3</v>
      </c>
      <c r="ED31" s="31">
        <f t="shared" si="86"/>
        <v>-12198.3</v>
      </c>
      <c r="EE31" s="31">
        <f t="shared" si="87"/>
        <v>-10686.17</v>
      </c>
      <c r="EF31" s="31">
        <f t="shared" si="88"/>
        <v>-11496.37</v>
      </c>
      <c r="EG31" s="32">
        <f t="shared" si="89"/>
        <v>0</v>
      </c>
      <c r="EH31" s="32">
        <f t="shared" si="90"/>
        <v>0</v>
      </c>
      <c r="EI31" s="32">
        <f t="shared" si="91"/>
        <v>0</v>
      </c>
      <c r="EJ31" s="32">
        <f t="shared" si="92"/>
        <v>-11096.439999999997</v>
      </c>
      <c r="EK31" s="32">
        <f t="shared" si="93"/>
        <v>-55044.57</v>
      </c>
      <c r="EL31" s="32">
        <f t="shared" si="94"/>
        <v>-57697.810000000005</v>
      </c>
      <c r="EM31" s="32">
        <f t="shared" si="95"/>
        <v>-114539.37999999999</v>
      </c>
      <c r="EN31" s="32">
        <f t="shared" si="96"/>
        <v>-52562.47</v>
      </c>
      <c r="EO31" s="32">
        <f t="shared" si="97"/>
        <v>-45174.04</v>
      </c>
      <c r="EP31" s="32">
        <f t="shared" si="98"/>
        <v>-89427.86</v>
      </c>
      <c r="EQ31" s="32">
        <f t="shared" si="99"/>
        <v>-79308.58</v>
      </c>
      <c r="ER31" s="32">
        <f t="shared" si="100"/>
        <v>-86356.349999999991</v>
      </c>
    </row>
    <row r="32" spans="1:148" x14ac:dyDescent="0.25">
      <c r="A32" t="s">
        <v>460</v>
      </c>
      <c r="B32" s="1" t="s">
        <v>158</v>
      </c>
      <c r="C32" t="str">
        <f t="shared" ca="1" si="161"/>
        <v>BTR1</v>
      </c>
      <c r="D32" t="str">
        <f t="shared" ca="1" si="1"/>
        <v>Blue Trail Wind Facility</v>
      </c>
      <c r="E32" s="51">
        <v>18253.922200000001</v>
      </c>
      <c r="F32" s="51">
        <v>11777.106900000001</v>
      </c>
      <c r="G32" s="51">
        <v>12024.229799999999</v>
      </c>
      <c r="H32" s="51">
        <v>17719.8475</v>
      </c>
      <c r="I32" s="51">
        <v>8960.1216999999997</v>
      </c>
      <c r="J32" s="51">
        <v>7432.3224</v>
      </c>
      <c r="K32" s="51">
        <v>7263.0955000000004</v>
      </c>
      <c r="L32" s="51">
        <v>6755.1831000000002</v>
      </c>
      <c r="M32" s="51">
        <v>11962.1582</v>
      </c>
      <c r="N32" s="51">
        <v>19980.950199999999</v>
      </c>
      <c r="O32" s="51">
        <v>14848.6474</v>
      </c>
      <c r="P32" s="51">
        <v>21374.734700000001</v>
      </c>
      <c r="Q32" s="32">
        <v>599210.94999999995</v>
      </c>
      <c r="R32" s="32">
        <v>673876.52</v>
      </c>
      <c r="S32" s="32">
        <v>303497.94</v>
      </c>
      <c r="T32" s="32">
        <v>457663.3</v>
      </c>
      <c r="U32" s="32">
        <v>433515.99</v>
      </c>
      <c r="V32" s="32">
        <v>203968.45</v>
      </c>
      <c r="W32" s="32">
        <v>392976.32</v>
      </c>
      <c r="X32" s="32">
        <v>207564.48</v>
      </c>
      <c r="Y32" s="32">
        <v>239619.71</v>
      </c>
      <c r="Z32" s="32">
        <v>465006.64</v>
      </c>
      <c r="AA32" s="32">
        <v>387669.32</v>
      </c>
      <c r="AB32" s="32">
        <v>520244.26</v>
      </c>
      <c r="AC32" s="2">
        <v>3.99</v>
      </c>
      <c r="AD32" s="2">
        <v>3.99</v>
      </c>
      <c r="AE32" s="2">
        <v>3.99</v>
      </c>
      <c r="AF32" s="2">
        <v>3.99</v>
      </c>
      <c r="AG32" s="2">
        <v>3.99</v>
      </c>
      <c r="AH32" s="2">
        <v>3.99</v>
      </c>
      <c r="AI32" s="2">
        <v>3.99</v>
      </c>
      <c r="AJ32" s="2">
        <v>3.99</v>
      </c>
      <c r="AK32" s="2">
        <v>3.99</v>
      </c>
      <c r="AL32" s="2">
        <v>3.99</v>
      </c>
      <c r="AM32" s="2">
        <v>3.99</v>
      </c>
      <c r="AN32" s="2">
        <v>3.99</v>
      </c>
      <c r="AO32" s="33">
        <v>23908.52</v>
      </c>
      <c r="AP32" s="33">
        <v>26887.67</v>
      </c>
      <c r="AQ32" s="33">
        <v>12109.57</v>
      </c>
      <c r="AR32" s="33">
        <v>18260.77</v>
      </c>
      <c r="AS32" s="33">
        <v>17297.29</v>
      </c>
      <c r="AT32" s="33">
        <v>8138.34</v>
      </c>
      <c r="AU32" s="33">
        <v>15679.76</v>
      </c>
      <c r="AV32" s="33">
        <v>8281.82</v>
      </c>
      <c r="AW32" s="33">
        <v>9560.83</v>
      </c>
      <c r="AX32" s="33">
        <v>18553.759999999998</v>
      </c>
      <c r="AY32" s="33">
        <v>15468.01</v>
      </c>
      <c r="AZ32" s="33">
        <v>20757.75</v>
      </c>
      <c r="BA32" s="31">
        <f t="shared" si="41"/>
        <v>-659.13</v>
      </c>
      <c r="BB32" s="31">
        <f t="shared" si="42"/>
        <v>-741.26</v>
      </c>
      <c r="BC32" s="31">
        <f t="shared" si="43"/>
        <v>-333.85</v>
      </c>
      <c r="BD32" s="31">
        <f t="shared" si="44"/>
        <v>-686.49</v>
      </c>
      <c r="BE32" s="31">
        <f t="shared" si="45"/>
        <v>-650.27</v>
      </c>
      <c r="BF32" s="31">
        <f t="shared" si="46"/>
        <v>-305.95</v>
      </c>
      <c r="BG32" s="31">
        <f t="shared" si="47"/>
        <v>589.46</v>
      </c>
      <c r="BH32" s="31">
        <f t="shared" si="48"/>
        <v>311.35000000000002</v>
      </c>
      <c r="BI32" s="31">
        <f t="shared" si="49"/>
        <v>359.43</v>
      </c>
      <c r="BJ32" s="31">
        <f t="shared" si="50"/>
        <v>3115.54</v>
      </c>
      <c r="BK32" s="31">
        <f t="shared" si="51"/>
        <v>2597.38</v>
      </c>
      <c r="BL32" s="31">
        <f t="shared" si="52"/>
        <v>3485.64</v>
      </c>
      <c r="BM32" s="6">
        <v>4.8500000000000001E-2</v>
      </c>
      <c r="BN32" s="6">
        <v>4.8500000000000001E-2</v>
      </c>
      <c r="BO32" s="6">
        <v>4.8500000000000001E-2</v>
      </c>
      <c r="BP32" s="6">
        <v>4.8500000000000001E-2</v>
      </c>
      <c r="BQ32" s="6">
        <v>4.8500000000000001E-2</v>
      </c>
      <c r="BR32" s="6">
        <v>4.8500000000000001E-2</v>
      </c>
      <c r="BS32" s="6">
        <v>4.8500000000000001E-2</v>
      </c>
      <c r="BT32" s="6">
        <v>4.8500000000000001E-2</v>
      </c>
      <c r="BU32" s="6">
        <v>4.8500000000000001E-2</v>
      </c>
      <c r="BV32" s="6">
        <v>4.8500000000000001E-2</v>
      </c>
      <c r="BW32" s="6">
        <v>4.8500000000000001E-2</v>
      </c>
      <c r="BX32" s="6">
        <v>4.8500000000000001E-2</v>
      </c>
      <c r="BY32" s="31">
        <v>29061.73</v>
      </c>
      <c r="BZ32" s="31">
        <v>32683.01</v>
      </c>
      <c r="CA32" s="31">
        <v>14719.65</v>
      </c>
      <c r="CB32" s="31">
        <v>22196.67</v>
      </c>
      <c r="CC32" s="31">
        <v>21025.53</v>
      </c>
      <c r="CD32" s="31">
        <v>9892.4699999999993</v>
      </c>
      <c r="CE32" s="31">
        <v>19059.349999999999</v>
      </c>
      <c r="CF32" s="31">
        <v>10066.879999999999</v>
      </c>
      <c r="CG32" s="31">
        <v>11621.56</v>
      </c>
      <c r="CH32" s="31">
        <v>22552.82</v>
      </c>
      <c r="CI32" s="31">
        <v>18801.96</v>
      </c>
      <c r="CJ32" s="31">
        <v>25231.85</v>
      </c>
      <c r="CK32" s="32">
        <f t="shared" si="53"/>
        <v>419.45</v>
      </c>
      <c r="CL32" s="32">
        <f t="shared" si="54"/>
        <v>471.71</v>
      </c>
      <c r="CM32" s="32">
        <f t="shared" si="55"/>
        <v>212.45</v>
      </c>
      <c r="CN32" s="32">
        <f t="shared" si="56"/>
        <v>320.36</v>
      </c>
      <c r="CO32" s="32">
        <f t="shared" si="57"/>
        <v>303.45999999999998</v>
      </c>
      <c r="CP32" s="32">
        <f t="shared" si="58"/>
        <v>142.78</v>
      </c>
      <c r="CQ32" s="32">
        <f t="shared" si="59"/>
        <v>275.08</v>
      </c>
      <c r="CR32" s="32">
        <f t="shared" si="60"/>
        <v>145.30000000000001</v>
      </c>
      <c r="CS32" s="32">
        <f t="shared" si="61"/>
        <v>167.73</v>
      </c>
      <c r="CT32" s="32">
        <f t="shared" si="62"/>
        <v>325.5</v>
      </c>
      <c r="CU32" s="32">
        <f t="shared" si="63"/>
        <v>271.37</v>
      </c>
      <c r="CV32" s="32">
        <f t="shared" si="64"/>
        <v>364.17</v>
      </c>
      <c r="CW32" s="31">
        <f t="shared" si="186"/>
        <v>6231.79</v>
      </c>
      <c r="CX32" s="31">
        <f t="shared" si="187"/>
        <v>7008.3100000000031</v>
      </c>
      <c r="CY32" s="31">
        <f t="shared" si="188"/>
        <v>3156.3800000000006</v>
      </c>
      <c r="CZ32" s="31">
        <f t="shared" si="189"/>
        <v>4942.7499999999982</v>
      </c>
      <c r="DA32" s="31">
        <f t="shared" si="190"/>
        <v>4681.9699999999975</v>
      </c>
      <c r="DB32" s="31">
        <f t="shared" si="191"/>
        <v>2202.8599999999997</v>
      </c>
      <c r="DC32" s="31">
        <f t="shared" si="192"/>
        <v>3065.21</v>
      </c>
      <c r="DD32" s="31">
        <f t="shared" si="193"/>
        <v>1619.0099999999989</v>
      </c>
      <c r="DE32" s="31">
        <f t="shared" si="194"/>
        <v>1869.0299999999991</v>
      </c>
      <c r="DF32" s="31">
        <f t="shared" si="195"/>
        <v>1209.0200000000013</v>
      </c>
      <c r="DG32" s="31">
        <f t="shared" si="196"/>
        <v>1007.9399999999978</v>
      </c>
      <c r="DH32" s="31">
        <f t="shared" si="197"/>
        <v>1352.6299999999969</v>
      </c>
      <c r="DI32" s="32">
        <f t="shared" si="65"/>
        <v>311.58999999999997</v>
      </c>
      <c r="DJ32" s="32">
        <f t="shared" si="66"/>
        <v>350.42</v>
      </c>
      <c r="DK32" s="32">
        <f t="shared" si="67"/>
        <v>157.82</v>
      </c>
      <c r="DL32" s="32">
        <f t="shared" si="68"/>
        <v>247.14</v>
      </c>
      <c r="DM32" s="32">
        <f t="shared" si="69"/>
        <v>234.1</v>
      </c>
      <c r="DN32" s="32">
        <f t="shared" si="70"/>
        <v>110.14</v>
      </c>
      <c r="DO32" s="32">
        <f t="shared" si="71"/>
        <v>153.26</v>
      </c>
      <c r="DP32" s="32">
        <f t="shared" si="72"/>
        <v>80.95</v>
      </c>
      <c r="DQ32" s="32">
        <f t="shared" si="73"/>
        <v>93.45</v>
      </c>
      <c r="DR32" s="32">
        <f t="shared" si="74"/>
        <v>60.45</v>
      </c>
      <c r="DS32" s="32">
        <f t="shared" si="75"/>
        <v>50.4</v>
      </c>
      <c r="DT32" s="32">
        <f t="shared" si="76"/>
        <v>67.63</v>
      </c>
      <c r="DU32" s="31">
        <f t="shared" si="77"/>
        <v>1161.7</v>
      </c>
      <c r="DV32" s="31">
        <f t="shared" si="78"/>
        <v>1290.08</v>
      </c>
      <c r="DW32" s="31">
        <f t="shared" si="79"/>
        <v>574.36</v>
      </c>
      <c r="DX32" s="31">
        <f t="shared" si="80"/>
        <v>887.88</v>
      </c>
      <c r="DY32" s="31">
        <f t="shared" si="81"/>
        <v>830.46</v>
      </c>
      <c r="DZ32" s="31">
        <f t="shared" si="82"/>
        <v>385.58</v>
      </c>
      <c r="EA32" s="31">
        <f t="shared" si="83"/>
        <v>529.6</v>
      </c>
      <c r="EB32" s="31">
        <f t="shared" si="84"/>
        <v>275.95</v>
      </c>
      <c r="EC32" s="31">
        <f t="shared" si="85"/>
        <v>314.2</v>
      </c>
      <c r="ED32" s="31">
        <f t="shared" si="86"/>
        <v>200.51</v>
      </c>
      <c r="EE32" s="31">
        <f t="shared" si="87"/>
        <v>164.81</v>
      </c>
      <c r="EF32" s="31">
        <f t="shared" si="88"/>
        <v>218.11</v>
      </c>
      <c r="EG32" s="32">
        <f t="shared" si="89"/>
        <v>7705.08</v>
      </c>
      <c r="EH32" s="32">
        <f t="shared" si="90"/>
        <v>8648.8100000000031</v>
      </c>
      <c r="EI32" s="32">
        <f t="shared" si="91"/>
        <v>3888.5600000000009</v>
      </c>
      <c r="EJ32" s="32">
        <f t="shared" si="92"/>
        <v>6077.7699999999986</v>
      </c>
      <c r="EK32" s="32">
        <f t="shared" si="93"/>
        <v>5746.5299999999979</v>
      </c>
      <c r="EL32" s="32">
        <f t="shared" si="94"/>
        <v>2698.5799999999995</v>
      </c>
      <c r="EM32" s="32">
        <f t="shared" si="95"/>
        <v>3748.07</v>
      </c>
      <c r="EN32" s="32">
        <f t="shared" si="96"/>
        <v>1975.9099999999989</v>
      </c>
      <c r="EO32" s="32">
        <f t="shared" si="97"/>
        <v>2276.6799999999989</v>
      </c>
      <c r="EP32" s="32">
        <f t="shared" si="98"/>
        <v>1469.9800000000014</v>
      </c>
      <c r="EQ32" s="32">
        <f t="shared" si="99"/>
        <v>1223.1499999999978</v>
      </c>
      <c r="ER32" s="32">
        <f t="shared" si="100"/>
        <v>1638.3699999999972</v>
      </c>
    </row>
    <row r="33" spans="1:148" x14ac:dyDescent="0.25">
      <c r="A33" t="s">
        <v>461</v>
      </c>
      <c r="B33" s="1" t="s">
        <v>126</v>
      </c>
      <c r="C33" t="str">
        <f t="shared" ca="1" si="161"/>
        <v>CAS</v>
      </c>
      <c r="D33" t="str">
        <f t="shared" ca="1" si="1"/>
        <v>Cascade Hydro Facility</v>
      </c>
      <c r="E33" s="51">
        <v>10337.456564</v>
      </c>
      <c r="F33" s="51">
        <v>8522.6613959999995</v>
      </c>
      <c r="G33" s="51">
        <v>7871.4012295000002</v>
      </c>
      <c r="H33" s="51">
        <v>4281.7385553000004</v>
      </c>
      <c r="I33" s="51">
        <v>2970.8964356000001</v>
      </c>
      <c r="J33" s="51">
        <v>1340.4908347999999</v>
      </c>
      <c r="K33" s="51">
        <v>1298.3856868</v>
      </c>
      <c r="L33" s="51">
        <v>1395.0917469999999</v>
      </c>
      <c r="M33" s="51">
        <v>1529.6303963</v>
      </c>
      <c r="N33" s="51">
        <v>2235.3597885999998</v>
      </c>
      <c r="O33" s="51">
        <v>3975.5903896</v>
      </c>
      <c r="P33" s="51">
        <v>6046.7884254999999</v>
      </c>
      <c r="Q33" s="32">
        <v>512036.26</v>
      </c>
      <c r="R33" s="32">
        <v>898487.75</v>
      </c>
      <c r="S33" s="32">
        <v>386559.1</v>
      </c>
      <c r="T33" s="32">
        <v>155853.87</v>
      </c>
      <c r="U33" s="32">
        <v>207832.65</v>
      </c>
      <c r="V33" s="32">
        <v>60021.78</v>
      </c>
      <c r="W33" s="32">
        <v>320024.11</v>
      </c>
      <c r="X33" s="32">
        <v>92122.32</v>
      </c>
      <c r="Y33" s="32">
        <v>41941.379999999997</v>
      </c>
      <c r="Z33" s="32">
        <v>66232.97</v>
      </c>
      <c r="AA33" s="32">
        <v>176996.93</v>
      </c>
      <c r="AB33" s="32">
        <v>181376.5</v>
      </c>
      <c r="AC33" s="2">
        <v>-0.46</v>
      </c>
      <c r="AD33" s="2">
        <v>-0.46</v>
      </c>
      <c r="AE33" s="2">
        <v>-0.46</v>
      </c>
      <c r="AF33" s="2">
        <v>-0.46</v>
      </c>
      <c r="AG33" s="2">
        <v>-0.46</v>
      </c>
      <c r="AH33" s="2">
        <v>-0.46</v>
      </c>
      <c r="AI33" s="2">
        <v>-0.46</v>
      </c>
      <c r="AJ33" s="2">
        <v>-0.46</v>
      </c>
      <c r="AK33" s="2">
        <v>-0.46</v>
      </c>
      <c r="AL33" s="2">
        <v>-0.46</v>
      </c>
      <c r="AM33" s="2">
        <v>-0.46</v>
      </c>
      <c r="AN33" s="2">
        <v>-0.46</v>
      </c>
      <c r="AO33" s="33">
        <v>-2355.37</v>
      </c>
      <c r="AP33" s="33">
        <v>-4133.04</v>
      </c>
      <c r="AQ33" s="33">
        <v>-1778.17</v>
      </c>
      <c r="AR33" s="33">
        <v>-716.93</v>
      </c>
      <c r="AS33" s="33">
        <v>-956.03</v>
      </c>
      <c r="AT33" s="33">
        <v>-276.10000000000002</v>
      </c>
      <c r="AU33" s="33">
        <v>-1472.11</v>
      </c>
      <c r="AV33" s="33">
        <v>-423.76</v>
      </c>
      <c r="AW33" s="33">
        <v>-192.93</v>
      </c>
      <c r="AX33" s="33">
        <v>-304.67</v>
      </c>
      <c r="AY33" s="33">
        <v>-814.19</v>
      </c>
      <c r="AZ33" s="33">
        <v>-834.33</v>
      </c>
      <c r="BA33" s="31">
        <f t="shared" si="41"/>
        <v>-563.24</v>
      </c>
      <c r="BB33" s="31">
        <f t="shared" si="42"/>
        <v>-988.34</v>
      </c>
      <c r="BC33" s="31">
        <f t="shared" si="43"/>
        <v>-425.22</v>
      </c>
      <c r="BD33" s="31">
        <f t="shared" si="44"/>
        <v>-233.78</v>
      </c>
      <c r="BE33" s="31">
        <f t="shared" si="45"/>
        <v>-311.75</v>
      </c>
      <c r="BF33" s="31">
        <f t="shared" si="46"/>
        <v>-90.03</v>
      </c>
      <c r="BG33" s="31">
        <f t="shared" si="47"/>
        <v>480.04</v>
      </c>
      <c r="BH33" s="31">
        <f t="shared" si="48"/>
        <v>138.18</v>
      </c>
      <c r="BI33" s="31">
        <f t="shared" si="49"/>
        <v>62.91</v>
      </c>
      <c r="BJ33" s="31">
        <f t="shared" si="50"/>
        <v>443.76</v>
      </c>
      <c r="BK33" s="31">
        <f t="shared" si="51"/>
        <v>1185.8800000000001</v>
      </c>
      <c r="BL33" s="31">
        <f t="shared" si="52"/>
        <v>1215.22</v>
      </c>
      <c r="BM33" s="6">
        <v>-5.5E-2</v>
      </c>
      <c r="BN33" s="6">
        <v>-5.5E-2</v>
      </c>
      <c r="BO33" s="6">
        <v>-5.5E-2</v>
      </c>
      <c r="BP33" s="6">
        <v>-5.5E-2</v>
      </c>
      <c r="BQ33" s="6">
        <v>-5.5E-2</v>
      </c>
      <c r="BR33" s="6">
        <v>-5.5E-2</v>
      </c>
      <c r="BS33" s="6">
        <v>-5.5E-2</v>
      </c>
      <c r="BT33" s="6">
        <v>-5.5E-2</v>
      </c>
      <c r="BU33" s="6">
        <v>-5.5E-2</v>
      </c>
      <c r="BV33" s="6">
        <v>-5.5E-2</v>
      </c>
      <c r="BW33" s="6">
        <v>-5.5E-2</v>
      </c>
      <c r="BX33" s="6">
        <v>-5.5E-2</v>
      </c>
      <c r="BY33" s="31">
        <v>-28161.99</v>
      </c>
      <c r="BZ33" s="31">
        <v>-49416.83</v>
      </c>
      <c r="CA33" s="31">
        <v>-21260.75</v>
      </c>
      <c r="CB33" s="31">
        <v>-8571.9599999999991</v>
      </c>
      <c r="CC33" s="31">
        <v>-11430.8</v>
      </c>
      <c r="CD33" s="31">
        <v>-3301.2</v>
      </c>
      <c r="CE33" s="31">
        <v>-17601.330000000002</v>
      </c>
      <c r="CF33" s="31">
        <v>-5066.7299999999996</v>
      </c>
      <c r="CG33" s="31">
        <v>-2306.7800000000002</v>
      </c>
      <c r="CH33" s="31">
        <v>-3642.81</v>
      </c>
      <c r="CI33" s="31">
        <v>-9734.83</v>
      </c>
      <c r="CJ33" s="31">
        <v>-9975.7099999999991</v>
      </c>
      <c r="CK33" s="32">
        <f t="shared" si="53"/>
        <v>358.43</v>
      </c>
      <c r="CL33" s="32">
        <f t="shared" si="54"/>
        <v>628.94000000000005</v>
      </c>
      <c r="CM33" s="32">
        <f t="shared" si="55"/>
        <v>270.58999999999997</v>
      </c>
      <c r="CN33" s="32">
        <f t="shared" si="56"/>
        <v>109.1</v>
      </c>
      <c r="CO33" s="32">
        <f t="shared" si="57"/>
        <v>145.47999999999999</v>
      </c>
      <c r="CP33" s="32">
        <f t="shared" si="58"/>
        <v>42.02</v>
      </c>
      <c r="CQ33" s="32">
        <f t="shared" si="59"/>
        <v>224.02</v>
      </c>
      <c r="CR33" s="32">
        <f t="shared" si="60"/>
        <v>64.489999999999995</v>
      </c>
      <c r="CS33" s="32">
        <f t="shared" si="61"/>
        <v>29.36</v>
      </c>
      <c r="CT33" s="32">
        <f t="shared" si="62"/>
        <v>46.36</v>
      </c>
      <c r="CU33" s="32">
        <f t="shared" si="63"/>
        <v>123.9</v>
      </c>
      <c r="CV33" s="32">
        <f t="shared" si="64"/>
        <v>126.96</v>
      </c>
      <c r="CW33" s="31">
        <f t="shared" si="186"/>
        <v>-24884.95</v>
      </c>
      <c r="CX33" s="31">
        <f t="shared" si="187"/>
        <v>-43666.51</v>
      </c>
      <c r="CY33" s="31">
        <f t="shared" si="188"/>
        <v>-18786.769999999997</v>
      </c>
      <c r="CZ33" s="31">
        <f t="shared" si="189"/>
        <v>-7512.1499999999987</v>
      </c>
      <c r="DA33" s="31">
        <f t="shared" si="190"/>
        <v>-10017.539999999999</v>
      </c>
      <c r="DB33" s="31">
        <f t="shared" si="191"/>
        <v>-2893.0499999999997</v>
      </c>
      <c r="DC33" s="31">
        <f t="shared" si="192"/>
        <v>-16385.240000000002</v>
      </c>
      <c r="DD33" s="31">
        <f t="shared" si="193"/>
        <v>-4716.66</v>
      </c>
      <c r="DE33" s="31">
        <f t="shared" si="194"/>
        <v>-2147.4</v>
      </c>
      <c r="DF33" s="31">
        <f t="shared" si="195"/>
        <v>-3735.54</v>
      </c>
      <c r="DG33" s="31">
        <f t="shared" si="196"/>
        <v>-9982.619999999999</v>
      </c>
      <c r="DH33" s="31">
        <f t="shared" si="197"/>
        <v>-10229.64</v>
      </c>
      <c r="DI33" s="32">
        <f t="shared" si="65"/>
        <v>-1244.25</v>
      </c>
      <c r="DJ33" s="32">
        <f t="shared" si="66"/>
        <v>-2183.33</v>
      </c>
      <c r="DK33" s="32">
        <f t="shared" si="67"/>
        <v>-939.34</v>
      </c>
      <c r="DL33" s="32">
        <f t="shared" si="68"/>
        <v>-375.61</v>
      </c>
      <c r="DM33" s="32">
        <f t="shared" si="69"/>
        <v>-500.88</v>
      </c>
      <c r="DN33" s="32">
        <f t="shared" si="70"/>
        <v>-144.65</v>
      </c>
      <c r="DO33" s="32">
        <f t="shared" si="71"/>
        <v>-819.26</v>
      </c>
      <c r="DP33" s="32">
        <f t="shared" si="72"/>
        <v>-235.83</v>
      </c>
      <c r="DQ33" s="32">
        <f t="shared" si="73"/>
        <v>-107.37</v>
      </c>
      <c r="DR33" s="32">
        <f t="shared" si="74"/>
        <v>-186.78</v>
      </c>
      <c r="DS33" s="32">
        <f t="shared" si="75"/>
        <v>-499.13</v>
      </c>
      <c r="DT33" s="32">
        <f t="shared" si="76"/>
        <v>-511.48</v>
      </c>
      <c r="DU33" s="31">
        <f t="shared" si="77"/>
        <v>-4638.92</v>
      </c>
      <c r="DV33" s="31">
        <f t="shared" si="78"/>
        <v>-8038.08</v>
      </c>
      <c r="DW33" s="31">
        <f t="shared" si="79"/>
        <v>-3418.62</v>
      </c>
      <c r="DX33" s="31">
        <f t="shared" si="80"/>
        <v>-1349.44</v>
      </c>
      <c r="DY33" s="31">
        <f t="shared" si="81"/>
        <v>-1776.85</v>
      </c>
      <c r="DZ33" s="31">
        <f t="shared" si="82"/>
        <v>-506.39</v>
      </c>
      <c r="EA33" s="31">
        <f t="shared" si="83"/>
        <v>-2831</v>
      </c>
      <c r="EB33" s="31">
        <f t="shared" si="84"/>
        <v>-803.92</v>
      </c>
      <c r="EC33" s="31">
        <f t="shared" si="85"/>
        <v>-360.99</v>
      </c>
      <c r="ED33" s="31">
        <f t="shared" si="86"/>
        <v>-619.52</v>
      </c>
      <c r="EE33" s="31">
        <f t="shared" si="87"/>
        <v>-1632.26</v>
      </c>
      <c r="EF33" s="31">
        <f t="shared" si="88"/>
        <v>-1649.53</v>
      </c>
      <c r="EG33" s="32">
        <f t="shared" si="89"/>
        <v>-30768.120000000003</v>
      </c>
      <c r="EH33" s="32">
        <f t="shared" si="90"/>
        <v>-53887.920000000006</v>
      </c>
      <c r="EI33" s="32">
        <f t="shared" si="91"/>
        <v>-23144.729999999996</v>
      </c>
      <c r="EJ33" s="32">
        <f t="shared" si="92"/>
        <v>-9237.1999999999989</v>
      </c>
      <c r="EK33" s="32">
        <f t="shared" si="93"/>
        <v>-12295.269999999999</v>
      </c>
      <c r="EL33" s="32">
        <f t="shared" si="94"/>
        <v>-3544.0899999999997</v>
      </c>
      <c r="EM33" s="32">
        <f t="shared" si="95"/>
        <v>-20035.5</v>
      </c>
      <c r="EN33" s="32">
        <f t="shared" si="96"/>
        <v>-5756.41</v>
      </c>
      <c r="EO33" s="32">
        <f t="shared" si="97"/>
        <v>-2615.7600000000002</v>
      </c>
      <c r="EP33" s="32">
        <f t="shared" si="98"/>
        <v>-4541.84</v>
      </c>
      <c r="EQ33" s="32">
        <f t="shared" si="99"/>
        <v>-12114.009999999998</v>
      </c>
      <c r="ER33" s="32">
        <f t="shared" si="100"/>
        <v>-12390.65</v>
      </c>
    </row>
    <row r="34" spans="1:148" x14ac:dyDescent="0.25">
      <c r="A34" t="s">
        <v>466</v>
      </c>
      <c r="B34" s="1" t="s">
        <v>34</v>
      </c>
      <c r="C34" t="str">
        <f t="shared" ca="1" si="161"/>
        <v>CES1/CES2</v>
      </c>
      <c r="D34" t="str">
        <f t="shared" ca="1" si="1"/>
        <v>Calgary Energy Centre</v>
      </c>
      <c r="E34" s="51">
        <v>75646.601699999999</v>
      </c>
      <c r="F34" s="51">
        <v>83641.649699999994</v>
      </c>
      <c r="G34" s="51">
        <v>69745.898700000005</v>
      </c>
      <c r="H34" s="51">
        <v>34982.628519999998</v>
      </c>
      <c r="I34" s="51">
        <v>34608.232799999998</v>
      </c>
      <c r="J34" s="51">
        <v>28910.639899999998</v>
      </c>
      <c r="K34" s="51">
        <v>59749.670899999997</v>
      </c>
      <c r="L34" s="51">
        <v>53843.661999999997</v>
      </c>
      <c r="M34" s="51">
        <v>21914.3115</v>
      </c>
      <c r="N34" s="51">
        <v>16660.7379</v>
      </c>
      <c r="O34" s="51">
        <v>61977.358399999997</v>
      </c>
      <c r="P34" s="51">
        <v>66113.289399999994</v>
      </c>
      <c r="Q34" s="32">
        <v>4146943.37</v>
      </c>
      <c r="R34" s="32">
        <v>9562239.0399999991</v>
      </c>
      <c r="S34" s="32">
        <v>3899098.27</v>
      </c>
      <c r="T34" s="32">
        <v>1236700.43</v>
      </c>
      <c r="U34" s="32">
        <v>3975734.1</v>
      </c>
      <c r="V34" s="32">
        <v>2139375.2400000002</v>
      </c>
      <c r="W34" s="32">
        <v>13338002.619999999</v>
      </c>
      <c r="X34" s="32">
        <v>3925735.97</v>
      </c>
      <c r="Y34" s="32">
        <v>739905.67</v>
      </c>
      <c r="Z34" s="32">
        <v>567784.59</v>
      </c>
      <c r="AA34" s="32">
        <v>2996015.97</v>
      </c>
      <c r="AB34" s="32">
        <v>1934949.3</v>
      </c>
      <c r="AC34" s="2">
        <v>0.51</v>
      </c>
      <c r="AD34" s="2">
        <v>0.51</v>
      </c>
      <c r="AE34" s="2">
        <v>0.51</v>
      </c>
      <c r="AF34" s="2">
        <v>0.51</v>
      </c>
      <c r="AG34" s="2">
        <v>0.51</v>
      </c>
      <c r="AH34" s="2">
        <v>0.51</v>
      </c>
      <c r="AI34" s="2">
        <v>0.51</v>
      </c>
      <c r="AJ34" s="2">
        <v>0.51</v>
      </c>
      <c r="AK34" s="2">
        <v>0.51</v>
      </c>
      <c r="AL34" s="2">
        <v>0.51</v>
      </c>
      <c r="AM34" s="2">
        <v>0.51</v>
      </c>
      <c r="AN34" s="2">
        <v>0.51</v>
      </c>
      <c r="AO34" s="33">
        <v>21149.41</v>
      </c>
      <c r="AP34" s="33">
        <v>48767.42</v>
      </c>
      <c r="AQ34" s="33">
        <v>19885.400000000001</v>
      </c>
      <c r="AR34" s="33">
        <v>6307.17</v>
      </c>
      <c r="AS34" s="33">
        <v>20276.240000000002</v>
      </c>
      <c r="AT34" s="33">
        <v>10910.81</v>
      </c>
      <c r="AU34" s="33">
        <v>68023.81</v>
      </c>
      <c r="AV34" s="33">
        <v>20021.25</v>
      </c>
      <c r="AW34" s="33">
        <v>3773.52</v>
      </c>
      <c r="AX34" s="33">
        <v>2895.7</v>
      </c>
      <c r="AY34" s="33">
        <v>15279.68</v>
      </c>
      <c r="AZ34" s="33">
        <v>9868.24</v>
      </c>
      <c r="BA34" s="31">
        <f t="shared" si="41"/>
        <v>-4561.6400000000003</v>
      </c>
      <c r="BB34" s="31">
        <f t="shared" si="42"/>
        <v>-10518.46</v>
      </c>
      <c r="BC34" s="31">
        <f t="shared" si="43"/>
        <v>-4289.01</v>
      </c>
      <c r="BD34" s="31">
        <f t="shared" si="44"/>
        <v>-1855.05</v>
      </c>
      <c r="BE34" s="31">
        <f t="shared" si="45"/>
        <v>-5963.6</v>
      </c>
      <c r="BF34" s="31">
        <f t="shared" si="46"/>
        <v>-3209.06</v>
      </c>
      <c r="BG34" s="31">
        <f t="shared" si="47"/>
        <v>20007</v>
      </c>
      <c r="BH34" s="31">
        <f t="shared" si="48"/>
        <v>5888.6</v>
      </c>
      <c r="BI34" s="31">
        <f t="shared" si="49"/>
        <v>1109.8599999999999</v>
      </c>
      <c r="BJ34" s="31">
        <f t="shared" si="50"/>
        <v>3804.16</v>
      </c>
      <c r="BK34" s="31">
        <f t="shared" si="51"/>
        <v>20073.310000000001</v>
      </c>
      <c r="BL34" s="31">
        <f t="shared" si="52"/>
        <v>12964.16</v>
      </c>
      <c r="BM34" s="6">
        <v>-3.8699999999999998E-2</v>
      </c>
      <c r="BN34" s="6">
        <v>-3.8699999999999998E-2</v>
      </c>
      <c r="BO34" s="6">
        <v>-3.8699999999999998E-2</v>
      </c>
      <c r="BP34" s="6">
        <v>-3.8699999999999998E-2</v>
      </c>
      <c r="BQ34" s="6">
        <v>-3.8699999999999998E-2</v>
      </c>
      <c r="BR34" s="6">
        <v>-3.8699999999999998E-2</v>
      </c>
      <c r="BS34" s="6">
        <v>-3.8699999999999998E-2</v>
      </c>
      <c r="BT34" s="6">
        <v>-3.8699999999999998E-2</v>
      </c>
      <c r="BU34" s="6">
        <v>-3.8699999999999998E-2</v>
      </c>
      <c r="BV34" s="6">
        <v>-3.8699999999999998E-2</v>
      </c>
      <c r="BW34" s="6">
        <v>-3.8699999999999998E-2</v>
      </c>
      <c r="BX34" s="6">
        <v>-3.8699999999999998E-2</v>
      </c>
      <c r="BY34" s="31">
        <v>-160486.71</v>
      </c>
      <c r="BZ34" s="31">
        <v>-370058.65</v>
      </c>
      <c r="CA34" s="31">
        <v>-150895.1</v>
      </c>
      <c r="CB34" s="31">
        <v>-47860.31</v>
      </c>
      <c r="CC34" s="31">
        <v>-153860.91</v>
      </c>
      <c r="CD34" s="31">
        <v>-82793.820000000007</v>
      </c>
      <c r="CE34" s="31">
        <v>-516180.7</v>
      </c>
      <c r="CF34" s="31">
        <v>-151925.98000000001</v>
      </c>
      <c r="CG34" s="31">
        <v>-28634.35</v>
      </c>
      <c r="CH34" s="31">
        <v>-21973.26</v>
      </c>
      <c r="CI34" s="31">
        <v>-115945.82</v>
      </c>
      <c r="CJ34" s="31">
        <v>-74882.539999999994</v>
      </c>
      <c r="CK34" s="32">
        <f t="shared" si="53"/>
        <v>2902.86</v>
      </c>
      <c r="CL34" s="32">
        <f t="shared" si="54"/>
        <v>6693.57</v>
      </c>
      <c r="CM34" s="32">
        <f t="shared" si="55"/>
        <v>2729.37</v>
      </c>
      <c r="CN34" s="32">
        <f t="shared" si="56"/>
        <v>865.69</v>
      </c>
      <c r="CO34" s="32">
        <f t="shared" si="57"/>
        <v>2783.01</v>
      </c>
      <c r="CP34" s="32">
        <f t="shared" si="58"/>
        <v>1497.56</v>
      </c>
      <c r="CQ34" s="32">
        <f t="shared" si="59"/>
        <v>9336.6</v>
      </c>
      <c r="CR34" s="32">
        <f t="shared" si="60"/>
        <v>2748.02</v>
      </c>
      <c r="CS34" s="32">
        <f t="shared" si="61"/>
        <v>517.92999999999995</v>
      </c>
      <c r="CT34" s="32">
        <f t="shared" si="62"/>
        <v>397.45</v>
      </c>
      <c r="CU34" s="32">
        <f t="shared" si="63"/>
        <v>2097.21</v>
      </c>
      <c r="CV34" s="32">
        <f t="shared" si="64"/>
        <v>1354.46</v>
      </c>
      <c r="CW34" s="31">
        <f t="shared" si="186"/>
        <v>-174171.62</v>
      </c>
      <c r="CX34" s="31">
        <f t="shared" si="187"/>
        <v>-401614.04</v>
      </c>
      <c r="CY34" s="31">
        <f t="shared" si="188"/>
        <v>-163762.12</v>
      </c>
      <c r="CZ34" s="31">
        <f t="shared" si="189"/>
        <v>-51446.739999999991</v>
      </c>
      <c r="DA34" s="31">
        <f t="shared" si="190"/>
        <v>-165390.53999999998</v>
      </c>
      <c r="DB34" s="31">
        <f t="shared" si="191"/>
        <v>-88998.010000000009</v>
      </c>
      <c r="DC34" s="31">
        <f t="shared" si="192"/>
        <v>-594874.91</v>
      </c>
      <c r="DD34" s="31">
        <f t="shared" si="193"/>
        <v>-175087.81000000003</v>
      </c>
      <c r="DE34" s="31">
        <f t="shared" si="194"/>
        <v>-32999.799999999996</v>
      </c>
      <c r="DF34" s="31">
        <f t="shared" si="195"/>
        <v>-28275.67</v>
      </c>
      <c r="DG34" s="31">
        <f t="shared" si="196"/>
        <v>-149201.60000000001</v>
      </c>
      <c r="DH34" s="31">
        <f t="shared" si="197"/>
        <v>-96360.48</v>
      </c>
      <c r="DI34" s="32">
        <f t="shared" si="65"/>
        <v>-8708.58</v>
      </c>
      <c r="DJ34" s="32">
        <f t="shared" si="66"/>
        <v>-20080.7</v>
      </c>
      <c r="DK34" s="32">
        <f t="shared" si="67"/>
        <v>-8188.11</v>
      </c>
      <c r="DL34" s="32">
        <f t="shared" si="68"/>
        <v>-2572.34</v>
      </c>
      <c r="DM34" s="32">
        <f t="shared" si="69"/>
        <v>-8269.5300000000007</v>
      </c>
      <c r="DN34" s="32">
        <f t="shared" si="70"/>
        <v>-4449.8999999999996</v>
      </c>
      <c r="DO34" s="32">
        <f t="shared" si="71"/>
        <v>-29743.75</v>
      </c>
      <c r="DP34" s="32">
        <f t="shared" si="72"/>
        <v>-8754.39</v>
      </c>
      <c r="DQ34" s="32">
        <f t="shared" si="73"/>
        <v>-1649.99</v>
      </c>
      <c r="DR34" s="32">
        <f t="shared" si="74"/>
        <v>-1413.78</v>
      </c>
      <c r="DS34" s="32">
        <f t="shared" si="75"/>
        <v>-7460.08</v>
      </c>
      <c r="DT34" s="32">
        <f t="shared" si="76"/>
        <v>-4818.0200000000004</v>
      </c>
      <c r="DU34" s="31">
        <f t="shared" si="77"/>
        <v>-32468.12</v>
      </c>
      <c r="DV34" s="31">
        <f t="shared" si="78"/>
        <v>-73928.679999999993</v>
      </c>
      <c r="DW34" s="31">
        <f t="shared" si="79"/>
        <v>-29799.69</v>
      </c>
      <c r="DX34" s="31">
        <f t="shared" si="80"/>
        <v>-9241.57</v>
      </c>
      <c r="DY34" s="31">
        <f t="shared" si="81"/>
        <v>-29335.89</v>
      </c>
      <c r="DZ34" s="31">
        <f t="shared" si="82"/>
        <v>-15578.02</v>
      </c>
      <c r="EA34" s="31">
        <f t="shared" si="83"/>
        <v>-102781.04</v>
      </c>
      <c r="EB34" s="31">
        <f t="shared" si="84"/>
        <v>-29842.31</v>
      </c>
      <c r="EC34" s="31">
        <f t="shared" si="85"/>
        <v>-5547.48</v>
      </c>
      <c r="ED34" s="31">
        <f t="shared" si="86"/>
        <v>-4689.41</v>
      </c>
      <c r="EE34" s="31">
        <f t="shared" si="87"/>
        <v>-24396.02</v>
      </c>
      <c r="EF34" s="31">
        <f t="shared" si="88"/>
        <v>-15538.14</v>
      </c>
      <c r="EG34" s="32">
        <f t="shared" si="89"/>
        <v>-215348.31999999998</v>
      </c>
      <c r="EH34" s="32">
        <f t="shared" si="90"/>
        <v>-495623.42</v>
      </c>
      <c r="EI34" s="32">
        <f t="shared" si="91"/>
        <v>-201749.91999999998</v>
      </c>
      <c r="EJ34" s="32">
        <f t="shared" si="92"/>
        <v>-63260.649999999987</v>
      </c>
      <c r="EK34" s="32">
        <f t="shared" si="93"/>
        <v>-202995.95999999996</v>
      </c>
      <c r="EL34" s="32">
        <f t="shared" si="94"/>
        <v>-109025.93000000001</v>
      </c>
      <c r="EM34" s="32">
        <f t="shared" si="95"/>
        <v>-727399.70000000007</v>
      </c>
      <c r="EN34" s="32">
        <f t="shared" si="96"/>
        <v>-213684.51</v>
      </c>
      <c r="EO34" s="32">
        <f t="shared" si="97"/>
        <v>-40197.26999999999</v>
      </c>
      <c r="EP34" s="32">
        <f t="shared" si="98"/>
        <v>-34378.86</v>
      </c>
      <c r="EQ34" s="32">
        <f t="shared" si="99"/>
        <v>-181057.69999999998</v>
      </c>
      <c r="ER34" s="32">
        <f t="shared" si="100"/>
        <v>-116716.64</v>
      </c>
    </row>
    <row r="35" spans="1:148" x14ac:dyDescent="0.25">
      <c r="A35" t="s">
        <v>466</v>
      </c>
      <c r="B35" s="1" t="s">
        <v>35</v>
      </c>
      <c r="C35" t="str">
        <f t="shared" ca="1" si="161"/>
        <v>CES1/CES2</v>
      </c>
      <c r="D35" t="str">
        <f t="shared" ca="1" si="1"/>
        <v>Calgary Energy Centre</v>
      </c>
      <c r="E35" s="51">
        <v>41727.927000000003</v>
      </c>
      <c r="F35" s="51">
        <v>45434.780599999998</v>
      </c>
      <c r="G35" s="51">
        <v>39350.704400000002</v>
      </c>
      <c r="H35" s="51">
        <v>22009.035940000002</v>
      </c>
      <c r="I35" s="51">
        <v>21917.6963</v>
      </c>
      <c r="J35" s="51">
        <v>18096.350200000001</v>
      </c>
      <c r="K35" s="51">
        <v>39404.086600000002</v>
      </c>
      <c r="L35" s="51">
        <v>35843.112500000003</v>
      </c>
      <c r="M35" s="51">
        <v>13623.2798</v>
      </c>
      <c r="N35" s="51">
        <v>10130.106900000001</v>
      </c>
      <c r="O35" s="51">
        <v>36040.317000000003</v>
      </c>
      <c r="P35" s="51">
        <v>38089.034899999999</v>
      </c>
      <c r="Q35" s="32">
        <v>2168287.38</v>
      </c>
      <c r="R35" s="32">
        <v>5267211.46</v>
      </c>
      <c r="S35" s="32">
        <v>2133016.59</v>
      </c>
      <c r="T35" s="32">
        <v>764514.98</v>
      </c>
      <c r="U35" s="32">
        <v>2656750.54</v>
      </c>
      <c r="V35" s="32">
        <v>1257558.32</v>
      </c>
      <c r="W35" s="32">
        <v>9236169.4299999997</v>
      </c>
      <c r="X35" s="32">
        <v>2697877.97</v>
      </c>
      <c r="Y35" s="32">
        <v>462817.17</v>
      </c>
      <c r="Z35" s="32">
        <v>340763.4</v>
      </c>
      <c r="AA35" s="32">
        <v>1647022.09</v>
      </c>
      <c r="AB35" s="32">
        <v>1089143.68</v>
      </c>
      <c r="AC35" s="2">
        <v>0.51</v>
      </c>
      <c r="AD35" s="2">
        <v>0.51</v>
      </c>
      <c r="AE35" s="2">
        <v>0.51</v>
      </c>
      <c r="AF35" s="2">
        <v>0.51</v>
      </c>
      <c r="AG35" s="2">
        <v>0.51</v>
      </c>
      <c r="AH35" s="2">
        <v>0.51</v>
      </c>
      <c r="AI35" s="2">
        <v>0.51</v>
      </c>
      <c r="AJ35" s="2">
        <v>0.51</v>
      </c>
      <c r="AK35" s="2">
        <v>0.51</v>
      </c>
      <c r="AL35" s="2">
        <v>0.51</v>
      </c>
      <c r="AM35" s="2">
        <v>0.51</v>
      </c>
      <c r="AN35" s="2">
        <v>0.51</v>
      </c>
      <c r="AO35" s="33">
        <v>11058.27</v>
      </c>
      <c r="AP35" s="33">
        <v>26862.78</v>
      </c>
      <c r="AQ35" s="33">
        <v>10878.38</v>
      </c>
      <c r="AR35" s="33">
        <v>3899.03</v>
      </c>
      <c r="AS35" s="33">
        <v>13549.43</v>
      </c>
      <c r="AT35" s="33">
        <v>6413.55</v>
      </c>
      <c r="AU35" s="33">
        <v>47104.46</v>
      </c>
      <c r="AV35" s="33">
        <v>13759.18</v>
      </c>
      <c r="AW35" s="33">
        <v>2360.37</v>
      </c>
      <c r="AX35" s="33">
        <v>1737.89</v>
      </c>
      <c r="AY35" s="33">
        <v>8399.81</v>
      </c>
      <c r="AZ35" s="33">
        <v>5554.63</v>
      </c>
      <c r="BA35" s="31">
        <f t="shared" si="41"/>
        <v>-2385.12</v>
      </c>
      <c r="BB35" s="31">
        <f t="shared" si="42"/>
        <v>-5793.93</v>
      </c>
      <c r="BC35" s="31">
        <f t="shared" si="43"/>
        <v>-2346.3200000000002</v>
      </c>
      <c r="BD35" s="31">
        <f t="shared" si="44"/>
        <v>-1146.77</v>
      </c>
      <c r="BE35" s="31">
        <f t="shared" si="45"/>
        <v>-3985.13</v>
      </c>
      <c r="BF35" s="31">
        <f t="shared" si="46"/>
        <v>-1886.34</v>
      </c>
      <c r="BG35" s="31">
        <f t="shared" si="47"/>
        <v>13854.25</v>
      </c>
      <c r="BH35" s="31">
        <f t="shared" si="48"/>
        <v>4046.82</v>
      </c>
      <c r="BI35" s="31">
        <f t="shared" si="49"/>
        <v>694.23</v>
      </c>
      <c r="BJ35" s="31">
        <f t="shared" si="50"/>
        <v>2283.11</v>
      </c>
      <c r="BK35" s="31">
        <f t="shared" si="51"/>
        <v>11035.05</v>
      </c>
      <c r="BL35" s="31">
        <f t="shared" si="52"/>
        <v>7297.26</v>
      </c>
      <c r="BM35" s="6">
        <v>-3.8699999999999998E-2</v>
      </c>
      <c r="BN35" s="6">
        <v>-3.8699999999999998E-2</v>
      </c>
      <c r="BO35" s="6">
        <v>-3.8699999999999998E-2</v>
      </c>
      <c r="BP35" s="6">
        <v>-3.8699999999999998E-2</v>
      </c>
      <c r="BQ35" s="6">
        <v>-3.8699999999999998E-2</v>
      </c>
      <c r="BR35" s="6">
        <v>-3.8699999999999998E-2</v>
      </c>
      <c r="BS35" s="6">
        <v>-3.8699999999999998E-2</v>
      </c>
      <c r="BT35" s="6">
        <v>-3.8699999999999998E-2</v>
      </c>
      <c r="BU35" s="6">
        <v>-3.8699999999999998E-2</v>
      </c>
      <c r="BV35" s="6">
        <v>-3.8699999999999998E-2</v>
      </c>
      <c r="BW35" s="6">
        <v>-3.8699999999999998E-2</v>
      </c>
      <c r="BX35" s="6">
        <v>-3.8699999999999998E-2</v>
      </c>
      <c r="BY35" s="31">
        <v>-83912.72</v>
      </c>
      <c r="BZ35" s="31">
        <v>-203841.08</v>
      </c>
      <c r="CA35" s="31">
        <v>-82547.740000000005</v>
      </c>
      <c r="CB35" s="31">
        <v>-29586.73</v>
      </c>
      <c r="CC35" s="31">
        <v>-102816.25</v>
      </c>
      <c r="CD35" s="31">
        <v>-48667.51</v>
      </c>
      <c r="CE35" s="31">
        <v>-357439.76</v>
      </c>
      <c r="CF35" s="31">
        <v>-104407.88</v>
      </c>
      <c r="CG35" s="31">
        <v>-17911.02</v>
      </c>
      <c r="CH35" s="31">
        <v>-13187.54</v>
      </c>
      <c r="CI35" s="31">
        <v>-63739.75</v>
      </c>
      <c r="CJ35" s="31">
        <v>-42149.86</v>
      </c>
      <c r="CK35" s="32">
        <f t="shared" si="53"/>
        <v>1517.8</v>
      </c>
      <c r="CL35" s="32">
        <f t="shared" si="54"/>
        <v>3687.05</v>
      </c>
      <c r="CM35" s="32">
        <f t="shared" si="55"/>
        <v>1493.11</v>
      </c>
      <c r="CN35" s="32">
        <f t="shared" si="56"/>
        <v>535.16</v>
      </c>
      <c r="CO35" s="32">
        <f t="shared" si="57"/>
        <v>1859.73</v>
      </c>
      <c r="CP35" s="32">
        <f t="shared" si="58"/>
        <v>880.29</v>
      </c>
      <c r="CQ35" s="32">
        <f t="shared" si="59"/>
        <v>6465.32</v>
      </c>
      <c r="CR35" s="32">
        <f t="shared" si="60"/>
        <v>1888.51</v>
      </c>
      <c r="CS35" s="32">
        <f t="shared" si="61"/>
        <v>323.97000000000003</v>
      </c>
      <c r="CT35" s="32">
        <f t="shared" si="62"/>
        <v>238.53</v>
      </c>
      <c r="CU35" s="32">
        <f t="shared" si="63"/>
        <v>1152.92</v>
      </c>
      <c r="CV35" s="32">
        <f t="shared" si="64"/>
        <v>762.4</v>
      </c>
      <c r="CW35" s="31">
        <f t="shared" si="186"/>
        <v>-91068.07</v>
      </c>
      <c r="CX35" s="31">
        <f t="shared" si="187"/>
        <v>-221222.88</v>
      </c>
      <c r="CY35" s="31">
        <f t="shared" si="188"/>
        <v>-89586.69</v>
      </c>
      <c r="CZ35" s="31">
        <f t="shared" si="189"/>
        <v>-31803.829999999998</v>
      </c>
      <c r="DA35" s="31">
        <f t="shared" si="190"/>
        <v>-110520.82</v>
      </c>
      <c r="DB35" s="31">
        <f t="shared" si="191"/>
        <v>-52314.430000000008</v>
      </c>
      <c r="DC35" s="31">
        <f t="shared" si="192"/>
        <v>-411933.15</v>
      </c>
      <c r="DD35" s="31">
        <f t="shared" si="193"/>
        <v>-120325.37000000002</v>
      </c>
      <c r="DE35" s="31">
        <f t="shared" si="194"/>
        <v>-20641.649999999998</v>
      </c>
      <c r="DF35" s="31">
        <f t="shared" si="195"/>
        <v>-16970.009999999998</v>
      </c>
      <c r="DG35" s="31">
        <f t="shared" si="196"/>
        <v>-82021.69</v>
      </c>
      <c r="DH35" s="31">
        <f t="shared" si="197"/>
        <v>-54239.35</v>
      </c>
      <c r="DI35" s="32">
        <f t="shared" si="65"/>
        <v>-4553.3999999999996</v>
      </c>
      <c r="DJ35" s="32">
        <f t="shared" si="66"/>
        <v>-11061.14</v>
      </c>
      <c r="DK35" s="32">
        <f t="shared" si="67"/>
        <v>-4479.33</v>
      </c>
      <c r="DL35" s="32">
        <f t="shared" si="68"/>
        <v>-1590.19</v>
      </c>
      <c r="DM35" s="32">
        <f t="shared" si="69"/>
        <v>-5526.04</v>
      </c>
      <c r="DN35" s="32">
        <f t="shared" si="70"/>
        <v>-2615.7199999999998</v>
      </c>
      <c r="DO35" s="32">
        <f t="shared" si="71"/>
        <v>-20596.66</v>
      </c>
      <c r="DP35" s="32">
        <f t="shared" si="72"/>
        <v>-6016.27</v>
      </c>
      <c r="DQ35" s="32">
        <f t="shared" si="73"/>
        <v>-1032.08</v>
      </c>
      <c r="DR35" s="32">
        <f t="shared" si="74"/>
        <v>-848.5</v>
      </c>
      <c r="DS35" s="32">
        <f t="shared" si="75"/>
        <v>-4101.08</v>
      </c>
      <c r="DT35" s="32">
        <f t="shared" si="76"/>
        <v>-2711.97</v>
      </c>
      <c r="DU35" s="31">
        <f t="shared" si="77"/>
        <v>-16976.41</v>
      </c>
      <c r="DV35" s="31">
        <f t="shared" si="78"/>
        <v>-40722.47</v>
      </c>
      <c r="DW35" s="31">
        <f t="shared" si="79"/>
        <v>-16302.03</v>
      </c>
      <c r="DX35" s="31">
        <f t="shared" si="80"/>
        <v>-5713.04</v>
      </c>
      <c r="DY35" s="31">
        <f t="shared" si="81"/>
        <v>-19603.46</v>
      </c>
      <c r="DZ35" s="31">
        <f t="shared" si="82"/>
        <v>-9157</v>
      </c>
      <c r="EA35" s="31">
        <f t="shared" si="83"/>
        <v>-71172.81</v>
      </c>
      <c r="EB35" s="31">
        <f t="shared" si="84"/>
        <v>-20508.490000000002</v>
      </c>
      <c r="EC35" s="31">
        <f t="shared" si="85"/>
        <v>-3469.99</v>
      </c>
      <c r="ED35" s="31">
        <f t="shared" si="86"/>
        <v>-2814.41</v>
      </c>
      <c r="EE35" s="31">
        <f t="shared" si="87"/>
        <v>-13411.4</v>
      </c>
      <c r="EF35" s="31">
        <f t="shared" si="88"/>
        <v>-8746.1</v>
      </c>
      <c r="EG35" s="32">
        <f t="shared" si="89"/>
        <v>-112597.88</v>
      </c>
      <c r="EH35" s="32">
        <f t="shared" si="90"/>
        <v>-273006.49</v>
      </c>
      <c r="EI35" s="32">
        <f t="shared" si="91"/>
        <v>-110368.05</v>
      </c>
      <c r="EJ35" s="32">
        <f t="shared" si="92"/>
        <v>-39107.06</v>
      </c>
      <c r="EK35" s="32">
        <f t="shared" si="93"/>
        <v>-135650.32</v>
      </c>
      <c r="EL35" s="32">
        <f t="shared" si="94"/>
        <v>-64087.150000000009</v>
      </c>
      <c r="EM35" s="32">
        <f t="shared" si="95"/>
        <v>-503702.62</v>
      </c>
      <c r="EN35" s="32">
        <f t="shared" si="96"/>
        <v>-146850.13000000003</v>
      </c>
      <c r="EO35" s="32">
        <f t="shared" si="97"/>
        <v>-25143.719999999994</v>
      </c>
      <c r="EP35" s="32">
        <f t="shared" si="98"/>
        <v>-20632.919999999998</v>
      </c>
      <c r="EQ35" s="32">
        <f t="shared" si="99"/>
        <v>-99534.17</v>
      </c>
      <c r="ER35" s="32">
        <f t="shared" si="100"/>
        <v>-65697.42</v>
      </c>
    </row>
    <row r="36" spans="1:148" x14ac:dyDescent="0.25">
      <c r="A36" t="s">
        <v>467</v>
      </c>
      <c r="B36" s="1" t="s">
        <v>85</v>
      </c>
      <c r="C36" t="str">
        <f t="shared" ca="1" si="161"/>
        <v>CHIN</v>
      </c>
      <c r="D36" t="str">
        <f t="shared" ca="1" si="1"/>
        <v>Chin Chute Hydro Facility</v>
      </c>
      <c r="H36" s="51">
        <v>1112.1728000000001</v>
      </c>
      <c r="I36" s="51">
        <v>5030.3786</v>
      </c>
      <c r="J36" s="51">
        <v>5630.3311999999996</v>
      </c>
      <c r="K36" s="51">
        <v>2178.0462000000002</v>
      </c>
      <c r="L36" s="51">
        <v>4388.4879000000001</v>
      </c>
      <c r="M36" s="51">
        <v>6120.1133</v>
      </c>
      <c r="N36" s="51">
        <v>1288.4831999999999</v>
      </c>
      <c r="O36" s="51">
        <v>0</v>
      </c>
      <c r="P36" s="51">
        <v>0</v>
      </c>
      <c r="Q36" s="32"/>
      <c r="R36" s="32"/>
      <c r="S36" s="32"/>
      <c r="T36" s="32">
        <v>36196.160000000003</v>
      </c>
      <c r="U36" s="32">
        <v>252865.86</v>
      </c>
      <c r="V36" s="32">
        <v>259003.9</v>
      </c>
      <c r="W36" s="32">
        <v>274670.8</v>
      </c>
      <c r="X36" s="32">
        <v>113805.65</v>
      </c>
      <c r="Y36" s="32">
        <v>138787.79999999999</v>
      </c>
      <c r="Z36" s="32">
        <v>37532.21</v>
      </c>
      <c r="AA36" s="32">
        <v>0</v>
      </c>
      <c r="AB36" s="32">
        <v>0</v>
      </c>
      <c r="AF36" s="2">
        <v>2.5</v>
      </c>
      <c r="AG36" s="2">
        <v>2.5</v>
      </c>
      <c r="AH36" s="2">
        <v>2.5</v>
      </c>
      <c r="AI36" s="2">
        <v>2.5</v>
      </c>
      <c r="AJ36" s="2">
        <v>2.5</v>
      </c>
      <c r="AK36" s="2">
        <v>2.5</v>
      </c>
      <c r="AL36" s="2">
        <v>2.5</v>
      </c>
      <c r="AM36" s="2">
        <v>2.5</v>
      </c>
      <c r="AN36" s="2">
        <v>2.5</v>
      </c>
      <c r="AO36" s="33"/>
      <c r="AP36" s="33"/>
      <c r="AQ36" s="33"/>
      <c r="AR36" s="33">
        <v>904.9</v>
      </c>
      <c r="AS36" s="33">
        <v>6321.65</v>
      </c>
      <c r="AT36" s="33">
        <v>6475.1</v>
      </c>
      <c r="AU36" s="33">
        <v>6866.77</v>
      </c>
      <c r="AV36" s="33">
        <v>2845.14</v>
      </c>
      <c r="AW36" s="33">
        <v>3469.7</v>
      </c>
      <c r="AX36" s="33">
        <v>938.31</v>
      </c>
      <c r="AY36" s="33">
        <v>0</v>
      </c>
      <c r="AZ36" s="33">
        <v>0</v>
      </c>
      <c r="BA36" s="31">
        <f t="shared" si="41"/>
        <v>0</v>
      </c>
      <c r="BB36" s="31">
        <f t="shared" si="42"/>
        <v>0</v>
      </c>
      <c r="BC36" s="31">
        <f t="shared" si="43"/>
        <v>0</v>
      </c>
      <c r="BD36" s="31">
        <f t="shared" si="44"/>
        <v>-54.29</v>
      </c>
      <c r="BE36" s="31">
        <f t="shared" si="45"/>
        <v>-379.3</v>
      </c>
      <c r="BF36" s="31">
        <f t="shared" si="46"/>
        <v>-388.51</v>
      </c>
      <c r="BG36" s="31">
        <f t="shared" si="47"/>
        <v>412.01</v>
      </c>
      <c r="BH36" s="31">
        <f t="shared" si="48"/>
        <v>170.71</v>
      </c>
      <c r="BI36" s="31">
        <f t="shared" si="49"/>
        <v>208.18</v>
      </c>
      <c r="BJ36" s="31">
        <f t="shared" si="50"/>
        <v>251.47</v>
      </c>
      <c r="BK36" s="31">
        <f t="shared" si="51"/>
        <v>0</v>
      </c>
      <c r="BL36" s="31">
        <f t="shared" si="52"/>
        <v>0</v>
      </c>
      <c r="BM36" s="6">
        <v>-1.2999999999999999E-2</v>
      </c>
      <c r="BN36" s="6">
        <v>-1.2999999999999999E-2</v>
      </c>
      <c r="BO36" s="6">
        <v>-1.2999999999999999E-2</v>
      </c>
      <c r="BP36" s="6">
        <v>-1.2999999999999999E-2</v>
      </c>
      <c r="BQ36" s="6">
        <v>-1.2999999999999999E-2</v>
      </c>
      <c r="BR36" s="6">
        <v>-1.2999999999999999E-2</v>
      </c>
      <c r="BS36" s="6">
        <v>-1.2999999999999999E-2</v>
      </c>
      <c r="BT36" s="6">
        <v>-1.2999999999999999E-2</v>
      </c>
      <c r="BU36" s="6">
        <v>-1.2999999999999999E-2</v>
      </c>
      <c r="BV36" s="6">
        <v>-1.2999999999999999E-2</v>
      </c>
      <c r="BW36" s="6">
        <v>-1.2999999999999999E-2</v>
      </c>
      <c r="BX36" s="6">
        <v>-1.2999999999999999E-2</v>
      </c>
      <c r="BY36" s="31">
        <v>0</v>
      </c>
      <c r="BZ36" s="31">
        <v>0</v>
      </c>
      <c r="CA36" s="31">
        <v>0</v>
      </c>
      <c r="CB36" s="31">
        <v>-470.55</v>
      </c>
      <c r="CC36" s="31">
        <v>-3287.26</v>
      </c>
      <c r="CD36" s="31">
        <v>-3367.05</v>
      </c>
      <c r="CE36" s="31">
        <v>-3570.72</v>
      </c>
      <c r="CF36" s="31">
        <v>-1479.47</v>
      </c>
      <c r="CG36" s="31">
        <v>-1804.24</v>
      </c>
      <c r="CH36" s="31">
        <v>-487.92</v>
      </c>
      <c r="CI36" s="31">
        <v>0</v>
      </c>
      <c r="CJ36" s="31">
        <v>0</v>
      </c>
      <c r="CK36" s="32">
        <f t="shared" si="53"/>
        <v>0</v>
      </c>
      <c r="CL36" s="32">
        <f t="shared" si="54"/>
        <v>0</v>
      </c>
      <c r="CM36" s="32">
        <f t="shared" si="55"/>
        <v>0</v>
      </c>
      <c r="CN36" s="32">
        <f t="shared" si="56"/>
        <v>25.34</v>
      </c>
      <c r="CO36" s="32">
        <f t="shared" si="57"/>
        <v>177.01</v>
      </c>
      <c r="CP36" s="32">
        <f t="shared" si="58"/>
        <v>181.3</v>
      </c>
      <c r="CQ36" s="32">
        <f t="shared" si="59"/>
        <v>192.27</v>
      </c>
      <c r="CR36" s="32">
        <f t="shared" si="60"/>
        <v>79.66</v>
      </c>
      <c r="CS36" s="32">
        <f t="shared" si="61"/>
        <v>97.15</v>
      </c>
      <c r="CT36" s="32">
        <f t="shared" si="62"/>
        <v>26.27</v>
      </c>
      <c r="CU36" s="32">
        <f t="shared" si="63"/>
        <v>0</v>
      </c>
      <c r="CV36" s="32">
        <f t="shared" si="64"/>
        <v>0</v>
      </c>
      <c r="CW36" s="31">
        <f t="shared" si="186"/>
        <v>0</v>
      </c>
      <c r="CX36" s="31">
        <f t="shared" si="187"/>
        <v>0</v>
      </c>
      <c r="CY36" s="31">
        <f t="shared" si="188"/>
        <v>0</v>
      </c>
      <c r="CZ36" s="31">
        <f t="shared" si="189"/>
        <v>-1295.8200000000002</v>
      </c>
      <c r="DA36" s="31">
        <f t="shared" si="190"/>
        <v>-9052.6</v>
      </c>
      <c r="DB36" s="31">
        <f t="shared" si="191"/>
        <v>-9272.34</v>
      </c>
      <c r="DC36" s="31">
        <f t="shared" si="192"/>
        <v>-10657.230000000001</v>
      </c>
      <c r="DD36" s="31">
        <f t="shared" si="193"/>
        <v>-4415.66</v>
      </c>
      <c r="DE36" s="31">
        <f t="shared" si="194"/>
        <v>-5384.97</v>
      </c>
      <c r="DF36" s="31">
        <f t="shared" si="195"/>
        <v>-1651.43</v>
      </c>
      <c r="DG36" s="31">
        <f t="shared" si="196"/>
        <v>0</v>
      </c>
      <c r="DH36" s="31">
        <f t="shared" si="197"/>
        <v>0</v>
      </c>
      <c r="DI36" s="32">
        <f t="shared" si="65"/>
        <v>0</v>
      </c>
      <c r="DJ36" s="32">
        <f t="shared" si="66"/>
        <v>0</v>
      </c>
      <c r="DK36" s="32">
        <f t="shared" si="67"/>
        <v>0</v>
      </c>
      <c r="DL36" s="32">
        <f t="shared" si="68"/>
        <v>-64.790000000000006</v>
      </c>
      <c r="DM36" s="32">
        <f t="shared" si="69"/>
        <v>-452.63</v>
      </c>
      <c r="DN36" s="32">
        <f t="shared" si="70"/>
        <v>-463.62</v>
      </c>
      <c r="DO36" s="32">
        <f t="shared" si="71"/>
        <v>-532.86</v>
      </c>
      <c r="DP36" s="32">
        <f t="shared" si="72"/>
        <v>-220.78</v>
      </c>
      <c r="DQ36" s="32">
        <f t="shared" si="73"/>
        <v>-269.25</v>
      </c>
      <c r="DR36" s="32">
        <f t="shared" si="74"/>
        <v>-82.57</v>
      </c>
      <c r="DS36" s="32">
        <f t="shared" si="75"/>
        <v>0</v>
      </c>
      <c r="DT36" s="32">
        <f t="shared" si="76"/>
        <v>0</v>
      </c>
      <c r="DU36" s="31">
        <f t="shared" si="77"/>
        <v>0</v>
      </c>
      <c r="DV36" s="31">
        <f t="shared" si="78"/>
        <v>0</v>
      </c>
      <c r="DW36" s="31">
        <f t="shared" si="79"/>
        <v>0</v>
      </c>
      <c r="DX36" s="31">
        <f t="shared" si="80"/>
        <v>-232.77</v>
      </c>
      <c r="DY36" s="31">
        <f t="shared" si="81"/>
        <v>-1605.69</v>
      </c>
      <c r="DZ36" s="31">
        <f t="shared" si="82"/>
        <v>-1623.01</v>
      </c>
      <c r="EA36" s="31">
        <f t="shared" si="83"/>
        <v>-1841.33</v>
      </c>
      <c r="EB36" s="31">
        <f t="shared" si="84"/>
        <v>-752.61</v>
      </c>
      <c r="EC36" s="31">
        <f t="shared" si="85"/>
        <v>-905.25</v>
      </c>
      <c r="ED36" s="31">
        <f t="shared" si="86"/>
        <v>-273.88</v>
      </c>
      <c r="EE36" s="31">
        <f t="shared" si="87"/>
        <v>0</v>
      </c>
      <c r="EF36" s="31">
        <f t="shared" si="88"/>
        <v>0</v>
      </c>
      <c r="EG36" s="32">
        <f t="shared" si="89"/>
        <v>0</v>
      </c>
      <c r="EH36" s="32">
        <f t="shared" si="90"/>
        <v>0</v>
      </c>
      <c r="EI36" s="32">
        <f t="shared" si="91"/>
        <v>0</v>
      </c>
      <c r="EJ36" s="32">
        <f t="shared" si="92"/>
        <v>-1593.38</v>
      </c>
      <c r="EK36" s="32">
        <f t="shared" si="93"/>
        <v>-11110.92</v>
      </c>
      <c r="EL36" s="32">
        <f t="shared" si="94"/>
        <v>-11358.970000000001</v>
      </c>
      <c r="EM36" s="32">
        <f t="shared" si="95"/>
        <v>-13031.420000000002</v>
      </c>
      <c r="EN36" s="32">
        <f t="shared" si="96"/>
        <v>-5389.0499999999993</v>
      </c>
      <c r="EO36" s="32">
        <f t="shared" si="97"/>
        <v>-6559.47</v>
      </c>
      <c r="EP36" s="32">
        <f t="shared" si="98"/>
        <v>-2007.88</v>
      </c>
      <c r="EQ36" s="32">
        <f t="shared" si="99"/>
        <v>0</v>
      </c>
      <c r="ER36" s="32">
        <f t="shared" si="100"/>
        <v>0</v>
      </c>
    </row>
    <row r="37" spans="1:148" x14ac:dyDescent="0.25">
      <c r="A37" t="s">
        <v>468</v>
      </c>
      <c r="B37" s="1" t="s">
        <v>44</v>
      </c>
      <c r="C37" t="str">
        <f t="shared" ca="1" si="161"/>
        <v>CMH1</v>
      </c>
      <c r="D37" t="str">
        <f t="shared" ca="1" si="1"/>
        <v>City of Medicine Hat</v>
      </c>
      <c r="E37" s="51">
        <v>10836.0092</v>
      </c>
      <c r="F37" s="51">
        <v>16965.805</v>
      </c>
      <c r="G37" s="51">
        <v>6314.9696000000004</v>
      </c>
      <c r="H37" s="51">
        <v>4355.1329999999998</v>
      </c>
      <c r="I37" s="51">
        <v>7960.7084999999997</v>
      </c>
      <c r="J37" s="51">
        <v>7594.7245000000003</v>
      </c>
      <c r="K37" s="51">
        <v>16384.8832</v>
      </c>
      <c r="L37" s="51">
        <v>10521.297</v>
      </c>
      <c r="M37" s="51">
        <v>6401.6464999999998</v>
      </c>
      <c r="N37" s="51">
        <v>6590.2452000000003</v>
      </c>
      <c r="O37" s="51">
        <v>10247.026099999999</v>
      </c>
      <c r="P37" s="51">
        <v>5040.2753000000002</v>
      </c>
      <c r="Q37" s="32">
        <v>717340.45</v>
      </c>
      <c r="R37" s="32">
        <v>2852143.9</v>
      </c>
      <c r="S37" s="32">
        <v>481790.29</v>
      </c>
      <c r="T37" s="32">
        <v>178415.93</v>
      </c>
      <c r="U37" s="32">
        <v>1189531.8500000001</v>
      </c>
      <c r="V37" s="32">
        <v>892078.47</v>
      </c>
      <c r="W37" s="32">
        <v>4382026.54</v>
      </c>
      <c r="X37" s="32">
        <v>1000963.36</v>
      </c>
      <c r="Y37" s="32">
        <v>220695.72</v>
      </c>
      <c r="Z37" s="32">
        <v>226879.67</v>
      </c>
      <c r="AA37" s="32">
        <v>794505.12</v>
      </c>
      <c r="AB37" s="32">
        <v>164174.85</v>
      </c>
      <c r="AC37" s="2">
        <v>1.1399999999999999</v>
      </c>
      <c r="AD37" s="2">
        <v>1.1399999999999999</v>
      </c>
      <c r="AE37" s="2">
        <v>1.1399999999999999</v>
      </c>
      <c r="AF37" s="2">
        <v>1.1399999999999999</v>
      </c>
      <c r="AG37" s="2">
        <v>1.1399999999999999</v>
      </c>
      <c r="AH37" s="2">
        <v>1.1399999999999999</v>
      </c>
      <c r="AI37" s="2">
        <v>1.1399999999999999</v>
      </c>
      <c r="AJ37" s="2">
        <v>1.1399999999999999</v>
      </c>
      <c r="AK37" s="2">
        <v>1.1399999999999999</v>
      </c>
      <c r="AL37" s="2">
        <v>1.1399999999999999</v>
      </c>
      <c r="AM37" s="2">
        <v>1.1399999999999999</v>
      </c>
      <c r="AN37" s="2">
        <v>1.1399999999999999</v>
      </c>
      <c r="AO37" s="33">
        <v>8177.68</v>
      </c>
      <c r="AP37" s="33">
        <v>32514.44</v>
      </c>
      <c r="AQ37" s="33">
        <v>5492.41</v>
      </c>
      <c r="AR37" s="33">
        <v>2033.94</v>
      </c>
      <c r="AS37" s="33">
        <v>13560.66</v>
      </c>
      <c r="AT37" s="33">
        <v>10169.69</v>
      </c>
      <c r="AU37" s="33">
        <v>49955.1</v>
      </c>
      <c r="AV37" s="33">
        <v>11410.98</v>
      </c>
      <c r="AW37" s="33">
        <v>2515.9299999999998</v>
      </c>
      <c r="AX37" s="33">
        <v>2586.4299999999998</v>
      </c>
      <c r="AY37" s="33">
        <v>9057.36</v>
      </c>
      <c r="AZ37" s="33">
        <v>1871.59</v>
      </c>
      <c r="BA37" s="31">
        <f t="shared" si="41"/>
        <v>-789.07</v>
      </c>
      <c r="BB37" s="31">
        <f t="shared" si="42"/>
        <v>-3137.36</v>
      </c>
      <c r="BC37" s="31">
        <f t="shared" si="43"/>
        <v>-529.97</v>
      </c>
      <c r="BD37" s="31">
        <f t="shared" si="44"/>
        <v>-267.62</v>
      </c>
      <c r="BE37" s="31">
        <f t="shared" si="45"/>
        <v>-1784.3</v>
      </c>
      <c r="BF37" s="31">
        <f t="shared" si="46"/>
        <v>-1338.12</v>
      </c>
      <c r="BG37" s="31">
        <f t="shared" si="47"/>
        <v>6573.04</v>
      </c>
      <c r="BH37" s="31">
        <f t="shared" si="48"/>
        <v>1501.45</v>
      </c>
      <c r="BI37" s="31">
        <f t="shared" si="49"/>
        <v>331.04</v>
      </c>
      <c r="BJ37" s="31">
        <f t="shared" si="50"/>
        <v>1520.09</v>
      </c>
      <c r="BK37" s="31">
        <f t="shared" si="51"/>
        <v>5323.18</v>
      </c>
      <c r="BL37" s="31">
        <f t="shared" si="52"/>
        <v>1099.97</v>
      </c>
      <c r="BM37" s="6">
        <v>-4.4400000000000002E-2</v>
      </c>
      <c r="BN37" s="6">
        <v>-4.4400000000000002E-2</v>
      </c>
      <c r="BO37" s="6">
        <v>-4.4400000000000002E-2</v>
      </c>
      <c r="BP37" s="6">
        <v>-4.4400000000000002E-2</v>
      </c>
      <c r="BQ37" s="6">
        <v>-4.4400000000000002E-2</v>
      </c>
      <c r="BR37" s="6">
        <v>-4.4400000000000002E-2</v>
      </c>
      <c r="BS37" s="6">
        <v>-4.4400000000000002E-2</v>
      </c>
      <c r="BT37" s="6">
        <v>-4.4400000000000002E-2</v>
      </c>
      <c r="BU37" s="6">
        <v>-4.4400000000000002E-2</v>
      </c>
      <c r="BV37" s="6">
        <v>-4.4400000000000002E-2</v>
      </c>
      <c r="BW37" s="6">
        <v>-4.4400000000000002E-2</v>
      </c>
      <c r="BX37" s="6">
        <v>-4.4400000000000002E-2</v>
      </c>
      <c r="BY37" s="31">
        <v>-31849.919999999998</v>
      </c>
      <c r="BZ37" s="31">
        <v>-126635.19</v>
      </c>
      <c r="CA37" s="31">
        <v>-21391.49</v>
      </c>
      <c r="CB37" s="31">
        <v>-7921.67</v>
      </c>
      <c r="CC37" s="31">
        <v>-52815.21</v>
      </c>
      <c r="CD37" s="31">
        <v>-39608.28</v>
      </c>
      <c r="CE37" s="31">
        <v>-194561.98</v>
      </c>
      <c r="CF37" s="31">
        <v>-44442.77</v>
      </c>
      <c r="CG37" s="31">
        <v>-9798.89</v>
      </c>
      <c r="CH37" s="31">
        <v>-10073.459999999999</v>
      </c>
      <c r="CI37" s="31">
        <v>-35276.03</v>
      </c>
      <c r="CJ37" s="31">
        <v>-7289.36</v>
      </c>
      <c r="CK37" s="32">
        <f t="shared" si="53"/>
        <v>502.14</v>
      </c>
      <c r="CL37" s="32">
        <f t="shared" si="54"/>
        <v>1996.5</v>
      </c>
      <c r="CM37" s="32">
        <f t="shared" si="55"/>
        <v>337.25</v>
      </c>
      <c r="CN37" s="32">
        <f t="shared" si="56"/>
        <v>124.89</v>
      </c>
      <c r="CO37" s="32">
        <f t="shared" si="57"/>
        <v>832.67</v>
      </c>
      <c r="CP37" s="32">
        <f t="shared" si="58"/>
        <v>624.45000000000005</v>
      </c>
      <c r="CQ37" s="32">
        <f t="shared" si="59"/>
        <v>3067.42</v>
      </c>
      <c r="CR37" s="32">
        <f t="shared" si="60"/>
        <v>700.67</v>
      </c>
      <c r="CS37" s="32">
        <f t="shared" si="61"/>
        <v>154.49</v>
      </c>
      <c r="CT37" s="32">
        <f t="shared" si="62"/>
        <v>158.82</v>
      </c>
      <c r="CU37" s="32">
        <f t="shared" si="63"/>
        <v>556.15</v>
      </c>
      <c r="CV37" s="32">
        <f t="shared" si="64"/>
        <v>114.92</v>
      </c>
      <c r="CW37" s="31">
        <f t="shared" si="186"/>
        <v>-38736.39</v>
      </c>
      <c r="CX37" s="31">
        <f t="shared" si="187"/>
        <v>-154015.77000000002</v>
      </c>
      <c r="CY37" s="31">
        <f t="shared" si="188"/>
        <v>-26016.68</v>
      </c>
      <c r="CZ37" s="31">
        <f t="shared" si="189"/>
        <v>-9563.0999999999985</v>
      </c>
      <c r="DA37" s="31">
        <f t="shared" si="190"/>
        <v>-63758.899999999994</v>
      </c>
      <c r="DB37" s="31">
        <f t="shared" si="191"/>
        <v>-47815.4</v>
      </c>
      <c r="DC37" s="31">
        <f t="shared" si="192"/>
        <v>-248022.7</v>
      </c>
      <c r="DD37" s="31">
        <f t="shared" si="193"/>
        <v>-56654.53</v>
      </c>
      <c r="DE37" s="31">
        <f t="shared" si="194"/>
        <v>-12491.37</v>
      </c>
      <c r="DF37" s="31">
        <f t="shared" si="195"/>
        <v>-14021.16</v>
      </c>
      <c r="DG37" s="31">
        <f t="shared" si="196"/>
        <v>-49100.42</v>
      </c>
      <c r="DH37" s="31">
        <f t="shared" si="197"/>
        <v>-10145.999999999998</v>
      </c>
      <c r="DI37" s="32">
        <f t="shared" si="65"/>
        <v>-1936.82</v>
      </c>
      <c r="DJ37" s="32">
        <f t="shared" si="66"/>
        <v>-7700.79</v>
      </c>
      <c r="DK37" s="32">
        <f t="shared" si="67"/>
        <v>-1300.83</v>
      </c>
      <c r="DL37" s="32">
        <f t="shared" si="68"/>
        <v>-478.16</v>
      </c>
      <c r="DM37" s="32">
        <f t="shared" si="69"/>
        <v>-3187.95</v>
      </c>
      <c r="DN37" s="32">
        <f t="shared" si="70"/>
        <v>-2390.77</v>
      </c>
      <c r="DO37" s="32">
        <f t="shared" si="71"/>
        <v>-12401.14</v>
      </c>
      <c r="DP37" s="32">
        <f t="shared" si="72"/>
        <v>-2832.73</v>
      </c>
      <c r="DQ37" s="32">
        <f t="shared" si="73"/>
        <v>-624.57000000000005</v>
      </c>
      <c r="DR37" s="32">
        <f t="shared" si="74"/>
        <v>-701.06</v>
      </c>
      <c r="DS37" s="32">
        <f t="shared" si="75"/>
        <v>-2455.02</v>
      </c>
      <c r="DT37" s="32">
        <f t="shared" si="76"/>
        <v>-507.3</v>
      </c>
      <c r="DU37" s="31">
        <f t="shared" si="77"/>
        <v>-7221.03</v>
      </c>
      <c r="DV37" s="31">
        <f t="shared" si="78"/>
        <v>-28351.06</v>
      </c>
      <c r="DW37" s="31">
        <f t="shared" si="79"/>
        <v>-4734.24</v>
      </c>
      <c r="DX37" s="31">
        <f t="shared" si="80"/>
        <v>-1717.86</v>
      </c>
      <c r="DY37" s="31">
        <f t="shared" si="81"/>
        <v>-11309.14</v>
      </c>
      <c r="DZ37" s="31">
        <f t="shared" si="82"/>
        <v>-8369.5</v>
      </c>
      <c r="EA37" s="31">
        <f t="shared" si="83"/>
        <v>-42852.76</v>
      </c>
      <c r="EB37" s="31">
        <f t="shared" si="84"/>
        <v>-9656.31</v>
      </c>
      <c r="EC37" s="31">
        <f t="shared" si="85"/>
        <v>-2099.88</v>
      </c>
      <c r="ED37" s="31">
        <f t="shared" si="86"/>
        <v>-2325.35</v>
      </c>
      <c r="EE37" s="31">
        <f t="shared" si="87"/>
        <v>-8028.43</v>
      </c>
      <c r="EF37" s="31">
        <f t="shared" si="88"/>
        <v>-1636.04</v>
      </c>
      <c r="EG37" s="32">
        <f t="shared" si="89"/>
        <v>-47894.239999999998</v>
      </c>
      <c r="EH37" s="32">
        <f t="shared" si="90"/>
        <v>-190067.62000000002</v>
      </c>
      <c r="EI37" s="32">
        <f t="shared" si="91"/>
        <v>-32051.75</v>
      </c>
      <c r="EJ37" s="32">
        <f t="shared" si="92"/>
        <v>-11759.119999999999</v>
      </c>
      <c r="EK37" s="32">
        <f t="shared" si="93"/>
        <v>-78255.989999999991</v>
      </c>
      <c r="EL37" s="32">
        <f t="shared" si="94"/>
        <v>-58575.67</v>
      </c>
      <c r="EM37" s="32">
        <f t="shared" si="95"/>
        <v>-303276.60000000003</v>
      </c>
      <c r="EN37" s="32">
        <f t="shared" si="96"/>
        <v>-69143.570000000007</v>
      </c>
      <c r="EO37" s="32">
        <f t="shared" si="97"/>
        <v>-15215.82</v>
      </c>
      <c r="EP37" s="32">
        <f t="shared" si="98"/>
        <v>-17047.57</v>
      </c>
      <c r="EQ37" s="32">
        <f t="shared" si="99"/>
        <v>-59583.869999999995</v>
      </c>
      <c r="ER37" s="32">
        <f t="shared" si="100"/>
        <v>-12289.339999999997</v>
      </c>
    </row>
    <row r="38" spans="1:148" x14ac:dyDescent="0.25">
      <c r="A38" t="s">
        <v>469</v>
      </c>
      <c r="B38" s="1" t="s">
        <v>45</v>
      </c>
      <c r="C38" t="str">
        <f t="shared" ca="1" si="161"/>
        <v>CNR5</v>
      </c>
      <c r="D38" t="str">
        <f t="shared" ca="1" si="1"/>
        <v>CNRL Horizon Industrial System</v>
      </c>
      <c r="E38" s="51">
        <v>105.4686</v>
      </c>
      <c r="F38" s="51">
        <v>0</v>
      </c>
      <c r="G38" s="51">
        <v>0</v>
      </c>
      <c r="H38" s="51">
        <v>4.2373000000000003</v>
      </c>
      <c r="I38" s="51">
        <v>92.394499999999994</v>
      </c>
      <c r="J38" s="51">
        <v>26.5031</v>
      </c>
      <c r="K38" s="51">
        <v>13.261799999999999</v>
      </c>
      <c r="L38" s="51">
        <v>0.89539999999999997</v>
      </c>
      <c r="M38" s="51">
        <v>4829.5914000000002</v>
      </c>
      <c r="N38" s="51">
        <v>0</v>
      </c>
      <c r="O38" s="51">
        <v>0</v>
      </c>
      <c r="P38" s="51">
        <v>26.841200000000001</v>
      </c>
      <c r="Q38" s="32">
        <v>3612.6</v>
      </c>
      <c r="R38" s="32">
        <v>0</v>
      </c>
      <c r="S38" s="32">
        <v>0</v>
      </c>
      <c r="T38" s="32">
        <v>125.32</v>
      </c>
      <c r="U38" s="32">
        <v>5649.96</v>
      </c>
      <c r="V38" s="32">
        <v>4035.92</v>
      </c>
      <c r="W38" s="32">
        <v>2889.01</v>
      </c>
      <c r="X38" s="32">
        <v>22.95</v>
      </c>
      <c r="Y38" s="32">
        <v>80646.73</v>
      </c>
      <c r="Z38" s="32">
        <v>0</v>
      </c>
      <c r="AA38" s="32">
        <v>0</v>
      </c>
      <c r="AB38" s="32">
        <v>741.31</v>
      </c>
      <c r="AC38" s="2">
        <v>2.97</v>
      </c>
      <c r="AD38" s="2">
        <v>2.97</v>
      </c>
      <c r="AE38" s="2">
        <v>2.97</v>
      </c>
      <c r="AF38" s="2">
        <v>2.97</v>
      </c>
      <c r="AG38" s="2">
        <v>2.97</v>
      </c>
      <c r="AH38" s="2">
        <v>2.5</v>
      </c>
      <c r="AI38" s="2">
        <v>2.5</v>
      </c>
      <c r="AJ38" s="2">
        <v>2.5</v>
      </c>
      <c r="AK38" s="2">
        <v>2.5</v>
      </c>
      <c r="AL38" s="2">
        <v>2.5</v>
      </c>
      <c r="AM38" s="2">
        <v>2.5</v>
      </c>
      <c r="AN38" s="2">
        <v>2.5</v>
      </c>
      <c r="AO38" s="33">
        <v>107.29</v>
      </c>
      <c r="AP38" s="33">
        <v>0</v>
      </c>
      <c r="AQ38" s="33">
        <v>0</v>
      </c>
      <c r="AR38" s="33">
        <v>3.72</v>
      </c>
      <c r="AS38" s="33">
        <v>167.8</v>
      </c>
      <c r="AT38" s="33">
        <v>100.9</v>
      </c>
      <c r="AU38" s="33">
        <v>72.23</v>
      </c>
      <c r="AV38" s="33">
        <v>0.56999999999999995</v>
      </c>
      <c r="AW38" s="33">
        <v>2016.17</v>
      </c>
      <c r="AX38" s="33">
        <v>0</v>
      </c>
      <c r="AY38" s="33">
        <v>0</v>
      </c>
      <c r="AZ38" s="33">
        <v>18.53</v>
      </c>
      <c r="BA38" s="31">
        <f t="shared" si="41"/>
        <v>-3.97</v>
      </c>
      <c r="BB38" s="31">
        <f t="shared" si="42"/>
        <v>0</v>
      </c>
      <c r="BC38" s="31">
        <f t="shared" si="43"/>
        <v>0</v>
      </c>
      <c r="BD38" s="31">
        <f t="shared" si="44"/>
        <v>-0.19</v>
      </c>
      <c r="BE38" s="31">
        <f t="shared" si="45"/>
        <v>-8.4700000000000006</v>
      </c>
      <c r="BF38" s="31">
        <f t="shared" si="46"/>
        <v>-6.05</v>
      </c>
      <c r="BG38" s="31">
        <f t="shared" si="47"/>
        <v>4.33</v>
      </c>
      <c r="BH38" s="31">
        <f t="shared" si="48"/>
        <v>0.03</v>
      </c>
      <c r="BI38" s="31">
        <f t="shared" si="49"/>
        <v>120.97</v>
      </c>
      <c r="BJ38" s="31">
        <f t="shared" si="50"/>
        <v>0</v>
      </c>
      <c r="BK38" s="31">
        <f t="shared" si="51"/>
        <v>0</v>
      </c>
      <c r="BL38" s="31">
        <f t="shared" si="52"/>
        <v>4.97</v>
      </c>
      <c r="BM38" s="6">
        <v>9.9500000000000005E-2</v>
      </c>
      <c r="BN38" s="6">
        <v>9.9500000000000005E-2</v>
      </c>
      <c r="BO38" s="6">
        <v>9.9500000000000005E-2</v>
      </c>
      <c r="BP38" s="6">
        <v>9.9500000000000005E-2</v>
      </c>
      <c r="BQ38" s="6">
        <v>9.9500000000000005E-2</v>
      </c>
      <c r="BR38" s="6">
        <v>9.9500000000000005E-2</v>
      </c>
      <c r="BS38" s="6">
        <v>9.9500000000000005E-2</v>
      </c>
      <c r="BT38" s="6">
        <v>9.9500000000000005E-2</v>
      </c>
      <c r="BU38" s="6">
        <v>9.9500000000000005E-2</v>
      </c>
      <c r="BV38" s="6">
        <v>9.9500000000000005E-2</v>
      </c>
      <c r="BW38" s="6">
        <v>9.9500000000000005E-2</v>
      </c>
      <c r="BX38" s="6">
        <v>9.9500000000000005E-2</v>
      </c>
      <c r="BY38" s="31">
        <v>359.45</v>
      </c>
      <c r="BZ38" s="31">
        <v>0</v>
      </c>
      <c r="CA38" s="31">
        <v>0</v>
      </c>
      <c r="CB38" s="31">
        <v>12.47</v>
      </c>
      <c r="CC38" s="31">
        <v>562.16999999999996</v>
      </c>
      <c r="CD38" s="31">
        <v>401.57</v>
      </c>
      <c r="CE38" s="31">
        <v>287.45999999999998</v>
      </c>
      <c r="CF38" s="31">
        <v>2.2799999999999998</v>
      </c>
      <c r="CG38" s="31">
        <v>8024.35</v>
      </c>
      <c r="CH38" s="31">
        <v>0</v>
      </c>
      <c r="CI38" s="31">
        <v>0</v>
      </c>
      <c r="CJ38" s="31">
        <v>73.760000000000005</v>
      </c>
      <c r="CK38" s="32">
        <f t="shared" si="53"/>
        <v>2.5299999999999998</v>
      </c>
      <c r="CL38" s="32">
        <f t="shared" si="54"/>
        <v>0</v>
      </c>
      <c r="CM38" s="32">
        <f t="shared" si="55"/>
        <v>0</v>
      </c>
      <c r="CN38" s="32">
        <f t="shared" si="56"/>
        <v>0.09</v>
      </c>
      <c r="CO38" s="32">
        <f t="shared" si="57"/>
        <v>3.95</v>
      </c>
      <c r="CP38" s="32">
        <f t="shared" si="58"/>
        <v>2.83</v>
      </c>
      <c r="CQ38" s="32">
        <f t="shared" si="59"/>
        <v>2.02</v>
      </c>
      <c r="CR38" s="32">
        <f t="shared" si="60"/>
        <v>0.02</v>
      </c>
      <c r="CS38" s="32">
        <f t="shared" si="61"/>
        <v>56.45</v>
      </c>
      <c r="CT38" s="32">
        <f t="shared" si="62"/>
        <v>0</v>
      </c>
      <c r="CU38" s="32">
        <f t="shared" si="63"/>
        <v>0</v>
      </c>
      <c r="CV38" s="32">
        <f t="shared" si="64"/>
        <v>0.52</v>
      </c>
      <c r="CW38" s="31">
        <f t="shared" si="186"/>
        <v>258.65999999999997</v>
      </c>
      <c r="CX38" s="31">
        <f t="shared" si="187"/>
        <v>0</v>
      </c>
      <c r="CY38" s="31">
        <f t="shared" si="188"/>
        <v>0</v>
      </c>
      <c r="CZ38" s="31">
        <f t="shared" si="189"/>
        <v>9.0299999999999994</v>
      </c>
      <c r="DA38" s="31">
        <f t="shared" si="190"/>
        <v>406.79</v>
      </c>
      <c r="DB38" s="31">
        <f t="shared" si="191"/>
        <v>309.55</v>
      </c>
      <c r="DC38" s="31">
        <f t="shared" si="192"/>
        <v>212.91999999999993</v>
      </c>
      <c r="DD38" s="31">
        <f t="shared" si="193"/>
        <v>1.7</v>
      </c>
      <c r="DE38" s="31">
        <f t="shared" si="194"/>
        <v>5943.66</v>
      </c>
      <c r="DF38" s="31">
        <f t="shared" si="195"/>
        <v>0</v>
      </c>
      <c r="DG38" s="31">
        <f t="shared" si="196"/>
        <v>0</v>
      </c>
      <c r="DH38" s="31">
        <f t="shared" si="197"/>
        <v>50.78</v>
      </c>
      <c r="DI38" s="32">
        <f t="shared" si="65"/>
        <v>12.93</v>
      </c>
      <c r="DJ38" s="32">
        <f t="shared" si="66"/>
        <v>0</v>
      </c>
      <c r="DK38" s="32">
        <f t="shared" si="67"/>
        <v>0</v>
      </c>
      <c r="DL38" s="32">
        <f t="shared" si="68"/>
        <v>0.45</v>
      </c>
      <c r="DM38" s="32">
        <f t="shared" si="69"/>
        <v>20.34</v>
      </c>
      <c r="DN38" s="32">
        <f t="shared" si="70"/>
        <v>15.48</v>
      </c>
      <c r="DO38" s="32">
        <f t="shared" si="71"/>
        <v>10.65</v>
      </c>
      <c r="DP38" s="32">
        <f t="shared" si="72"/>
        <v>0.09</v>
      </c>
      <c r="DQ38" s="32">
        <f t="shared" si="73"/>
        <v>297.18</v>
      </c>
      <c r="DR38" s="32">
        <f t="shared" si="74"/>
        <v>0</v>
      </c>
      <c r="DS38" s="32">
        <f t="shared" si="75"/>
        <v>0</v>
      </c>
      <c r="DT38" s="32">
        <f t="shared" si="76"/>
        <v>2.54</v>
      </c>
      <c r="DU38" s="31">
        <f t="shared" si="77"/>
        <v>48.22</v>
      </c>
      <c r="DV38" s="31">
        <f t="shared" si="78"/>
        <v>0</v>
      </c>
      <c r="DW38" s="31">
        <f t="shared" si="79"/>
        <v>0</v>
      </c>
      <c r="DX38" s="31">
        <f t="shared" si="80"/>
        <v>1.62</v>
      </c>
      <c r="DY38" s="31">
        <f t="shared" si="81"/>
        <v>72.150000000000006</v>
      </c>
      <c r="DZ38" s="31">
        <f t="shared" si="82"/>
        <v>54.18</v>
      </c>
      <c r="EA38" s="31">
        <f t="shared" si="83"/>
        <v>36.79</v>
      </c>
      <c r="EB38" s="31">
        <f t="shared" si="84"/>
        <v>0.28999999999999998</v>
      </c>
      <c r="EC38" s="31">
        <f t="shared" si="85"/>
        <v>999.17</v>
      </c>
      <c r="ED38" s="31">
        <f t="shared" si="86"/>
        <v>0</v>
      </c>
      <c r="EE38" s="31">
        <f t="shared" si="87"/>
        <v>0</v>
      </c>
      <c r="EF38" s="31">
        <f t="shared" si="88"/>
        <v>8.19</v>
      </c>
      <c r="EG38" s="32">
        <f t="shared" si="89"/>
        <v>319.80999999999995</v>
      </c>
      <c r="EH38" s="32">
        <f t="shared" si="90"/>
        <v>0</v>
      </c>
      <c r="EI38" s="32">
        <f t="shared" si="91"/>
        <v>0</v>
      </c>
      <c r="EJ38" s="32">
        <f t="shared" si="92"/>
        <v>11.099999999999998</v>
      </c>
      <c r="EK38" s="32">
        <f t="shared" si="93"/>
        <v>499.28</v>
      </c>
      <c r="EL38" s="32">
        <f t="shared" si="94"/>
        <v>379.21000000000004</v>
      </c>
      <c r="EM38" s="32">
        <f t="shared" si="95"/>
        <v>260.35999999999996</v>
      </c>
      <c r="EN38" s="32">
        <f t="shared" si="96"/>
        <v>2.08</v>
      </c>
      <c r="EO38" s="32">
        <f t="shared" si="97"/>
        <v>7240.01</v>
      </c>
      <c r="EP38" s="32">
        <f t="shared" si="98"/>
        <v>0</v>
      </c>
      <c r="EQ38" s="32">
        <f t="shared" si="99"/>
        <v>0</v>
      </c>
      <c r="ER38" s="32">
        <f t="shared" si="100"/>
        <v>61.51</v>
      </c>
    </row>
    <row r="39" spans="1:148" x14ac:dyDescent="0.25">
      <c r="A39" t="s">
        <v>460</v>
      </c>
      <c r="B39" s="1" t="s">
        <v>159</v>
      </c>
      <c r="C39" t="str">
        <f t="shared" ca="1" si="161"/>
        <v>CR1</v>
      </c>
      <c r="D39" t="str">
        <f t="shared" ca="1" si="1"/>
        <v>Castle River #1 Wind Facility</v>
      </c>
      <c r="E39" s="51">
        <v>14718.7135</v>
      </c>
      <c r="F39" s="51">
        <v>7658.1710999999996</v>
      </c>
      <c r="G39" s="51">
        <v>7458.8512000000001</v>
      </c>
      <c r="H39" s="51">
        <v>9932.1844000000001</v>
      </c>
      <c r="I39" s="51">
        <v>4193.9072999999999</v>
      </c>
      <c r="J39" s="51">
        <v>4780.8371999999999</v>
      </c>
      <c r="K39" s="51">
        <v>4611.5208000000002</v>
      </c>
      <c r="L39" s="51">
        <v>3192.3744999999999</v>
      </c>
      <c r="M39" s="51">
        <v>5452.0065000000004</v>
      </c>
      <c r="N39" s="51">
        <v>11774.4722</v>
      </c>
      <c r="O39" s="51">
        <v>6275.4268000000002</v>
      </c>
      <c r="P39" s="51">
        <v>11906.507799999999</v>
      </c>
      <c r="Q39" s="32">
        <v>456080.08</v>
      </c>
      <c r="R39" s="32">
        <v>432942.44</v>
      </c>
      <c r="S39" s="32">
        <v>189396.07</v>
      </c>
      <c r="T39" s="32">
        <v>264877.81</v>
      </c>
      <c r="U39" s="32">
        <v>291944.87</v>
      </c>
      <c r="V39" s="32">
        <v>135660.57</v>
      </c>
      <c r="W39" s="32">
        <v>309816.71000000002</v>
      </c>
      <c r="X39" s="32">
        <v>108544.42</v>
      </c>
      <c r="Y39" s="32">
        <v>113703.1</v>
      </c>
      <c r="Z39" s="32">
        <v>277440.64000000001</v>
      </c>
      <c r="AA39" s="32">
        <v>173462.66</v>
      </c>
      <c r="AB39" s="32">
        <v>288074.59999999998</v>
      </c>
      <c r="AC39" s="2">
        <v>3.06</v>
      </c>
      <c r="AD39" s="2">
        <v>3.06</v>
      </c>
      <c r="AE39" s="2">
        <v>3.06</v>
      </c>
      <c r="AF39" s="2">
        <v>3.06</v>
      </c>
      <c r="AG39" s="2">
        <v>3.06</v>
      </c>
      <c r="AH39" s="2">
        <v>3.06</v>
      </c>
      <c r="AI39" s="2">
        <v>3.06</v>
      </c>
      <c r="AJ39" s="2">
        <v>3.06</v>
      </c>
      <c r="AK39" s="2">
        <v>3.06</v>
      </c>
      <c r="AL39" s="2">
        <v>3.06</v>
      </c>
      <c r="AM39" s="2">
        <v>3.06</v>
      </c>
      <c r="AN39" s="2">
        <v>3.06</v>
      </c>
      <c r="AO39" s="33">
        <v>13956.05</v>
      </c>
      <c r="AP39" s="33">
        <v>13248.04</v>
      </c>
      <c r="AQ39" s="33">
        <v>5795.52</v>
      </c>
      <c r="AR39" s="33">
        <v>8105.26</v>
      </c>
      <c r="AS39" s="33">
        <v>8933.51</v>
      </c>
      <c r="AT39" s="33">
        <v>4151.21</v>
      </c>
      <c r="AU39" s="33">
        <v>9480.39</v>
      </c>
      <c r="AV39" s="33">
        <v>3321.46</v>
      </c>
      <c r="AW39" s="33">
        <v>3479.31</v>
      </c>
      <c r="AX39" s="33">
        <v>8489.68</v>
      </c>
      <c r="AY39" s="33">
        <v>5307.96</v>
      </c>
      <c r="AZ39" s="33">
        <v>8815.08</v>
      </c>
      <c r="BA39" s="31">
        <f t="shared" si="41"/>
        <v>-501.69</v>
      </c>
      <c r="BB39" s="31">
        <f t="shared" si="42"/>
        <v>-476.24</v>
      </c>
      <c r="BC39" s="31">
        <f t="shared" si="43"/>
        <v>-208.34</v>
      </c>
      <c r="BD39" s="31">
        <f t="shared" si="44"/>
        <v>-397.32</v>
      </c>
      <c r="BE39" s="31">
        <f t="shared" si="45"/>
        <v>-437.92</v>
      </c>
      <c r="BF39" s="31">
        <f t="shared" si="46"/>
        <v>-203.49</v>
      </c>
      <c r="BG39" s="31">
        <f t="shared" si="47"/>
        <v>464.73</v>
      </c>
      <c r="BH39" s="31">
        <f t="shared" si="48"/>
        <v>162.82</v>
      </c>
      <c r="BI39" s="31">
        <f t="shared" si="49"/>
        <v>170.55</v>
      </c>
      <c r="BJ39" s="31">
        <f t="shared" si="50"/>
        <v>1858.85</v>
      </c>
      <c r="BK39" s="31">
        <f t="shared" si="51"/>
        <v>1162.2</v>
      </c>
      <c r="BL39" s="31">
        <f t="shared" si="52"/>
        <v>1930.1</v>
      </c>
      <c r="BM39" s="6">
        <v>2.5499999999999998E-2</v>
      </c>
      <c r="BN39" s="6">
        <v>2.5499999999999998E-2</v>
      </c>
      <c r="BO39" s="6">
        <v>2.5499999999999998E-2</v>
      </c>
      <c r="BP39" s="6">
        <v>2.5499999999999998E-2</v>
      </c>
      <c r="BQ39" s="6">
        <v>2.5499999999999998E-2</v>
      </c>
      <c r="BR39" s="6">
        <v>2.5499999999999998E-2</v>
      </c>
      <c r="BS39" s="6">
        <v>2.5499999999999998E-2</v>
      </c>
      <c r="BT39" s="6">
        <v>2.5499999999999998E-2</v>
      </c>
      <c r="BU39" s="6">
        <v>2.5499999999999998E-2</v>
      </c>
      <c r="BV39" s="6">
        <v>2.5499999999999998E-2</v>
      </c>
      <c r="BW39" s="6">
        <v>2.5499999999999998E-2</v>
      </c>
      <c r="BX39" s="6">
        <v>2.5499999999999998E-2</v>
      </c>
      <c r="BY39" s="31">
        <v>11630.04</v>
      </c>
      <c r="BZ39" s="31">
        <v>11040.03</v>
      </c>
      <c r="CA39" s="31">
        <v>4829.6000000000004</v>
      </c>
      <c r="CB39" s="31">
        <v>6754.38</v>
      </c>
      <c r="CC39" s="31">
        <v>7444.59</v>
      </c>
      <c r="CD39" s="31">
        <v>3459.34</v>
      </c>
      <c r="CE39" s="31">
        <v>7900.33</v>
      </c>
      <c r="CF39" s="31">
        <v>2767.88</v>
      </c>
      <c r="CG39" s="31">
        <v>2899.43</v>
      </c>
      <c r="CH39" s="31">
        <v>7074.74</v>
      </c>
      <c r="CI39" s="31">
        <v>4423.3</v>
      </c>
      <c r="CJ39" s="31">
        <v>7345.9</v>
      </c>
      <c r="CK39" s="32">
        <f t="shared" si="53"/>
        <v>319.26</v>
      </c>
      <c r="CL39" s="32">
        <f t="shared" si="54"/>
        <v>303.06</v>
      </c>
      <c r="CM39" s="32">
        <f t="shared" si="55"/>
        <v>132.58000000000001</v>
      </c>
      <c r="CN39" s="32">
        <f t="shared" si="56"/>
        <v>185.41</v>
      </c>
      <c r="CO39" s="32">
        <f t="shared" si="57"/>
        <v>204.36</v>
      </c>
      <c r="CP39" s="32">
        <f t="shared" si="58"/>
        <v>94.96</v>
      </c>
      <c r="CQ39" s="32">
        <f t="shared" si="59"/>
        <v>216.87</v>
      </c>
      <c r="CR39" s="32">
        <f t="shared" si="60"/>
        <v>75.98</v>
      </c>
      <c r="CS39" s="32">
        <f t="shared" si="61"/>
        <v>79.59</v>
      </c>
      <c r="CT39" s="32">
        <f t="shared" si="62"/>
        <v>194.21</v>
      </c>
      <c r="CU39" s="32">
        <f t="shared" si="63"/>
        <v>121.42</v>
      </c>
      <c r="CV39" s="32">
        <f t="shared" si="64"/>
        <v>201.65</v>
      </c>
      <c r="CW39" s="31">
        <f t="shared" si="186"/>
        <v>-1505.0599999999981</v>
      </c>
      <c r="CX39" s="31">
        <f t="shared" si="187"/>
        <v>-1428.7100000000007</v>
      </c>
      <c r="CY39" s="31">
        <f t="shared" si="188"/>
        <v>-625.00000000000011</v>
      </c>
      <c r="CZ39" s="31">
        <f t="shared" si="189"/>
        <v>-768.15000000000032</v>
      </c>
      <c r="DA39" s="31">
        <f t="shared" si="190"/>
        <v>-846.64000000000033</v>
      </c>
      <c r="DB39" s="31">
        <f t="shared" si="191"/>
        <v>-393.41999999999985</v>
      </c>
      <c r="DC39" s="31">
        <f t="shared" si="192"/>
        <v>-1827.9199999999996</v>
      </c>
      <c r="DD39" s="31">
        <f t="shared" si="193"/>
        <v>-640.41999999999985</v>
      </c>
      <c r="DE39" s="31">
        <f t="shared" si="194"/>
        <v>-670.83999999999992</v>
      </c>
      <c r="DF39" s="31">
        <f t="shared" si="195"/>
        <v>-3079.5800000000004</v>
      </c>
      <c r="DG39" s="31">
        <f t="shared" si="196"/>
        <v>-1925.4399999999998</v>
      </c>
      <c r="DH39" s="31">
        <f t="shared" si="197"/>
        <v>-3197.6300000000006</v>
      </c>
      <c r="DI39" s="32">
        <f t="shared" si="65"/>
        <v>-75.25</v>
      </c>
      <c r="DJ39" s="32">
        <f t="shared" si="66"/>
        <v>-71.44</v>
      </c>
      <c r="DK39" s="32">
        <f t="shared" si="67"/>
        <v>-31.25</v>
      </c>
      <c r="DL39" s="32">
        <f t="shared" si="68"/>
        <v>-38.409999999999997</v>
      </c>
      <c r="DM39" s="32">
        <f t="shared" si="69"/>
        <v>-42.33</v>
      </c>
      <c r="DN39" s="32">
        <f t="shared" si="70"/>
        <v>-19.670000000000002</v>
      </c>
      <c r="DO39" s="32">
        <f t="shared" si="71"/>
        <v>-91.4</v>
      </c>
      <c r="DP39" s="32">
        <f t="shared" si="72"/>
        <v>-32.020000000000003</v>
      </c>
      <c r="DQ39" s="32">
        <f t="shared" si="73"/>
        <v>-33.54</v>
      </c>
      <c r="DR39" s="32">
        <f t="shared" si="74"/>
        <v>-153.97999999999999</v>
      </c>
      <c r="DS39" s="32">
        <f t="shared" si="75"/>
        <v>-96.27</v>
      </c>
      <c r="DT39" s="32">
        <f t="shared" si="76"/>
        <v>-159.88</v>
      </c>
      <c r="DU39" s="31">
        <f t="shared" si="77"/>
        <v>-280.57</v>
      </c>
      <c r="DV39" s="31">
        <f t="shared" si="78"/>
        <v>-263</v>
      </c>
      <c r="DW39" s="31">
        <f t="shared" si="79"/>
        <v>-113.73</v>
      </c>
      <c r="DX39" s="31">
        <f t="shared" si="80"/>
        <v>-137.99</v>
      </c>
      <c r="DY39" s="31">
        <f t="shared" si="81"/>
        <v>-150.16999999999999</v>
      </c>
      <c r="DZ39" s="31">
        <f t="shared" si="82"/>
        <v>-68.86</v>
      </c>
      <c r="EA39" s="31">
        <f t="shared" si="83"/>
        <v>-315.82</v>
      </c>
      <c r="EB39" s="31">
        <f t="shared" si="84"/>
        <v>-109.15</v>
      </c>
      <c r="EC39" s="31">
        <f t="shared" si="85"/>
        <v>-112.77</v>
      </c>
      <c r="ED39" s="31">
        <f t="shared" si="86"/>
        <v>-510.74</v>
      </c>
      <c r="EE39" s="31">
        <f t="shared" si="87"/>
        <v>-314.83</v>
      </c>
      <c r="EF39" s="31">
        <f t="shared" si="88"/>
        <v>-515.62</v>
      </c>
      <c r="EG39" s="32">
        <f t="shared" si="89"/>
        <v>-1860.8799999999981</v>
      </c>
      <c r="EH39" s="32">
        <f t="shared" si="90"/>
        <v>-1763.1500000000008</v>
      </c>
      <c r="EI39" s="32">
        <f t="shared" si="91"/>
        <v>-769.98000000000013</v>
      </c>
      <c r="EJ39" s="32">
        <f t="shared" si="92"/>
        <v>-944.5500000000003</v>
      </c>
      <c r="EK39" s="32">
        <f t="shared" si="93"/>
        <v>-1039.1400000000003</v>
      </c>
      <c r="EL39" s="32">
        <f t="shared" si="94"/>
        <v>-481.94999999999987</v>
      </c>
      <c r="EM39" s="32">
        <f t="shared" si="95"/>
        <v>-2235.14</v>
      </c>
      <c r="EN39" s="32">
        <f t="shared" si="96"/>
        <v>-781.5899999999998</v>
      </c>
      <c r="EO39" s="32">
        <f t="shared" si="97"/>
        <v>-817.14999999999986</v>
      </c>
      <c r="EP39" s="32">
        <f t="shared" si="98"/>
        <v>-3744.3</v>
      </c>
      <c r="EQ39" s="32">
        <f t="shared" si="99"/>
        <v>-2336.54</v>
      </c>
      <c r="ER39" s="32">
        <f t="shared" si="100"/>
        <v>-3873.1300000000006</v>
      </c>
    </row>
    <row r="40" spans="1:148" x14ac:dyDescent="0.25">
      <c r="A40" t="s">
        <v>548</v>
      </c>
      <c r="B40" s="1" t="s">
        <v>237</v>
      </c>
      <c r="C40" t="str">
        <f t="shared" ca="1" si="161"/>
        <v>CRE1</v>
      </c>
      <c r="D40" t="str">
        <f t="shared" ca="1" si="1"/>
        <v>Cowley Ridge Expansion #1 Wind Facility</v>
      </c>
      <c r="E40" s="51">
        <v>0</v>
      </c>
      <c r="Q40" s="32">
        <v>0</v>
      </c>
      <c r="R40" s="32"/>
      <c r="S40" s="32"/>
      <c r="T40" s="32"/>
      <c r="U40" s="32"/>
      <c r="V40" s="32"/>
      <c r="W40" s="32"/>
      <c r="X40" s="32"/>
      <c r="Y40" s="32"/>
      <c r="Z40" s="32"/>
      <c r="AA40" s="32"/>
      <c r="AB40" s="32"/>
      <c r="AC40" s="2">
        <v>4.47</v>
      </c>
      <c r="AO40" s="33">
        <v>0</v>
      </c>
      <c r="AP40" s="33"/>
      <c r="AQ40" s="33"/>
      <c r="AR40" s="33"/>
      <c r="AS40" s="33"/>
      <c r="AT40" s="33"/>
      <c r="AU40" s="33"/>
      <c r="AV40" s="33"/>
      <c r="AW40" s="33"/>
      <c r="AX40" s="33"/>
      <c r="AY40" s="33"/>
      <c r="AZ40" s="33"/>
      <c r="BA40" s="31">
        <f t="shared" si="41"/>
        <v>0</v>
      </c>
      <c r="BB40" s="31">
        <f t="shared" si="42"/>
        <v>0</v>
      </c>
      <c r="BC40" s="31">
        <f t="shared" si="43"/>
        <v>0</v>
      </c>
      <c r="BD40" s="31">
        <f t="shared" si="44"/>
        <v>0</v>
      </c>
      <c r="BE40" s="31">
        <f t="shared" si="45"/>
        <v>0</v>
      </c>
      <c r="BF40" s="31">
        <f t="shared" si="46"/>
        <v>0</v>
      </c>
      <c r="BG40" s="31">
        <f t="shared" si="47"/>
        <v>0</v>
      </c>
      <c r="BH40" s="31">
        <f t="shared" si="48"/>
        <v>0</v>
      </c>
      <c r="BI40" s="31">
        <f t="shared" si="49"/>
        <v>0</v>
      </c>
      <c r="BJ40" s="31">
        <f t="shared" si="50"/>
        <v>0</v>
      </c>
      <c r="BK40" s="31">
        <f t="shared" si="51"/>
        <v>0</v>
      </c>
      <c r="BL40" s="31">
        <f t="shared" si="52"/>
        <v>0</v>
      </c>
      <c r="BM40" s="6">
        <v>0.12</v>
      </c>
      <c r="BN40" s="6">
        <v>0.12</v>
      </c>
      <c r="BO40" s="6">
        <v>0.12</v>
      </c>
      <c r="BP40" s="6">
        <v>0.12</v>
      </c>
      <c r="BQ40" s="6">
        <v>0.12</v>
      </c>
      <c r="BR40" s="6">
        <v>0.12</v>
      </c>
      <c r="BS40" s="6">
        <v>0.12</v>
      </c>
      <c r="BT40" s="6">
        <v>0.12</v>
      </c>
      <c r="BU40" s="6">
        <v>0.12</v>
      </c>
      <c r="BV40" s="6">
        <v>0.12</v>
      </c>
      <c r="BW40" s="6">
        <v>0.12</v>
      </c>
      <c r="BX40" s="6">
        <v>0.12</v>
      </c>
      <c r="BY40" s="31">
        <v>0</v>
      </c>
      <c r="BZ40" s="31">
        <v>0</v>
      </c>
      <c r="CA40" s="31">
        <v>0</v>
      </c>
      <c r="CB40" s="31">
        <v>0</v>
      </c>
      <c r="CC40" s="31">
        <v>0</v>
      </c>
      <c r="CD40" s="31">
        <v>0</v>
      </c>
      <c r="CE40" s="31">
        <v>0</v>
      </c>
      <c r="CF40" s="31">
        <v>0</v>
      </c>
      <c r="CG40" s="31">
        <v>0</v>
      </c>
      <c r="CH40" s="31">
        <v>0</v>
      </c>
      <c r="CI40" s="31">
        <v>0</v>
      </c>
      <c r="CJ40" s="31">
        <v>0</v>
      </c>
      <c r="CK40" s="32">
        <f t="shared" si="53"/>
        <v>0</v>
      </c>
      <c r="CL40" s="32">
        <f t="shared" si="54"/>
        <v>0</v>
      </c>
      <c r="CM40" s="32">
        <f t="shared" si="55"/>
        <v>0</v>
      </c>
      <c r="CN40" s="32">
        <f t="shared" si="56"/>
        <v>0</v>
      </c>
      <c r="CO40" s="32">
        <f t="shared" si="57"/>
        <v>0</v>
      </c>
      <c r="CP40" s="32">
        <f t="shared" si="58"/>
        <v>0</v>
      </c>
      <c r="CQ40" s="32">
        <f t="shared" si="59"/>
        <v>0</v>
      </c>
      <c r="CR40" s="32">
        <f t="shared" si="60"/>
        <v>0</v>
      </c>
      <c r="CS40" s="32">
        <f t="shared" si="61"/>
        <v>0</v>
      </c>
      <c r="CT40" s="32">
        <f t="shared" si="62"/>
        <v>0</v>
      </c>
      <c r="CU40" s="32">
        <f t="shared" si="63"/>
        <v>0</v>
      </c>
      <c r="CV40" s="32">
        <f t="shared" si="64"/>
        <v>0</v>
      </c>
      <c r="CW40" s="31">
        <f t="shared" si="186"/>
        <v>0</v>
      </c>
      <c r="CX40" s="31">
        <f t="shared" si="187"/>
        <v>0</v>
      </c>
      <c r="CY40" s="31">
        <f t="shared" si="188"/>
        <v>0</v>
      </c>
      <c r="CZ40" s="31">
        <f t="shared" si="189"/>
        <v>0</v>
      </c>
      <c r="DA40" s="31">
        <f t="shared" si="190"/>
        <v>0</v>
      </c>
      <c r="DB40" s="31">
        <f t="shared" si="191"/>
        <v>0</v>
      </c>
      <c r="DC40" s="31">
        <f t="shared" si="192"/>
        <v>0</v>
      </c>
      <c r="DD40" s="31">
        <f t="shared" si="193"/>
        <v>0</v>
      </c>
      <c r="DE40" s="31">
        <f t="shared" si="194"/>
        <v>0</v>
      </c>
      <c r="DF40" s="31">
        <f t="shared" si="195"/>
        <v>0</v>
      </c>
      <c r="DG40" s="31">
        <f t="shared" si="196"/>
        <v>0</v>
      </c>
      <c r="DH40" s="31">
        <f t="shared" si="197"/>
        <v>0</v>
      </c>
      <c r="DI40" s="32">
        <f t="shared" si="65"/>
        <v>0</v>
      </c>
      <c r="DJ40" s="32">
        <f t="shared" si="66"/>
        <v>0</v>
      </c>
      <c r="DK40" s="32">
        <f t="shared" si="67"/>
        <v>0</v>
      </c>
      <c r="DL40" s="32">
        <f t="shared" si="68"/>
        <v>0</v>
      </c>
      <c r="DM40" s="32">
        <f t="shared" si="69"/>
        <v>0</v>
      </c>
      <c r="DN40" s="32">
        <f t="shared" si="70"/>
        <v>0</v>
      </c>
      <c r="DO40" s="32">
        <f t="shared" si="71"/>
        <v>0</v>
      </c>
      <c r="DP40" s="32">
        <f t="shared" si="72"/>
        <v>0</v>
      </c>
      <c r="DQ40" s="32">
        <f t="shared" si="73"/>
        <v>0</v>
      </c>
      <c r="DR40" s="32">
        <f t="shared" si="74"/>
        <v>0</v>
      </c>
      <c r="DS40" s="32">
        <f t="shared" si="75"/>
        <v>0</v>
      </c>
      <c r="DT40" s="32">
        <f t="shared" si="76"/>
        <v>0</v>
      </c>
      <c r="DU40" s="31">
        <f t="shared" si="77"/>
        <v>0</v>
      </c>
      <c r="DV40" s="31">
        <f t="shared" si="78"/>
        <v>0</v>
      </c>
      <c r="DW40" s="31">
        <f t="shared" si="79"/>
        <v>0</v>
      </c>
      <c r="DX40" s="31">
        <f t="shared" si="80"/>
        <v>0</v>
      </c>
      <c r="DY40" s="31">
        <f t="shared" si="81"/>
        <v>0</v>
      </c>
      <c r="DZ40" s="31">
        <f t="shared" si="82"/>
        <v>0</v>
      </c>
      <c r="EA40" s="31">
        <f t="shared" si="83"/>
        <v>0</v>
      </c>
      <c r="EB40" s="31">
        <f t="shared" si="84"/>
        <v>0</v>
      </c>
      <c r="EC40" s="31">
        <f t="shared" si="85"/>
        <v>0</v>
      </c>
      <c r="ED40" s="31">
        <f t="shared" si="86"/>
        <v>0</v>
      </c>
      <c r="EE40" s="31">
        <f t="shared" si="87"/>
        <v>0</v>
      </c>
      <c r="EF40" s="31">
        <f t="shared" si="88"/>
        <v>0</v>
      </c>
      <c r="EG40" s="32">
        <f t="shared" si="89"/>
        <v>0</v>
      </c>
      <c r="EH40" s="32">
        <f t="shared" si="90"/>
        <v>0</v>
      </c>
      <c r="EI40" s="32">
        <f t="shared" si="91"/>
        <v>0</v>
      </c>
      <c r="EJ40" s="32">
        <f t="shared" si="92"/>
        <v>0</v>
      </c>
      <c r="EK40" s="32">
        <f t="shared" si="93"/>
        <v>0</v>
      </c>
      <c r="EL40" s="32">
        <f t="shared" si="94"/>
        <v>0</v>
      </c>
      <c r="EM40" s="32">
        <f t="shared" si="95"/>
        <v>0</v>
      </c>
      <c r="EN40" s="32">
        <f t="shared" si="96"/>
        <v>0</v>
      </c>
      <c r="EO40" s="32">
        <f t="shared" si="97"/>
        <v>0</v>
      </c>
      <c r="EP40" s="32">
        <f t="shared" si="98"/>
        <v>0</v>
      </c>
      <c r="EQ40" s="32">
        <f t="shared" si="99"/>
        <v>0</v>
      </c>
      <c r="ER40" s="32">
        <f t="shared" si="100"/>
        <v>0</v>
      </c>
    </row>
    <row r="41" spans="1:148" x14ac:dyDescent="0.25">
      <c r="A41" t="s">
        <v>472</v>
      </c>
      <c r="B41" s="1" t="s">
        <v>237</v>
      </c>
      <c r="C41" t="str">
        <f t="shared" ref="C41:C72" ca="1" si="198">VLOOKUP($B41,LocationLookup,2,FALSE)</f>
        <v>CRE1</v>
      </c>
      <c r="D41" t="str">
        <f t="shared" ref="D41:D72" ca="1" si="199">VLOOKUP($C41,LossFactorLookup,2,FALSE)</f>
        <v>Cowley Ridge Expansion #1 Wind Facility</v>
      </c>
      <c r="G41" s="51">
        <v>137.27837199999999</v>
      </c>
      <c r="H41" s="51">
        <v>168.47872699999999</v>
      </c>
      <c r="I41" s="51">
        <v>75.676499000000007</v>
      </c>
      <c r="J41" s="51">
        <v>69.953665000000001</v>
      </c>
      <c r="K41" s="51">
        <v>34.031587000000002</v>
      </c>
      <c r="L41" s="51">
        <v>25.096188000000001</v>
      </c>
      <c r="M41" s="51">
        <v>45.761316999999998</v>
      </c>
      <c r="N41" s="51">
        <v>92.892754999999994</v>
      </c>
      <c r="O41" s="51">
        <v>23.800280999999998</v>
      </c>
      <c r="P41" s="51">
        <v>0</v>
      </c>
      <c r="Q41" s="32"/>
      <c r="R41" s="32"/>
      <c r="S41" s="32">
        <v>3591.88</v>
      </c>
      <c r="T41" s="32">
        <v>4609.22</v>
      </c>
      <c r="U41" s="32">
        <v>5889.43</v>
      </c>
      <c r="V41" s="32">
        <v>2128.71</v>
      </c>
      <c r="W41" s="32">
        <v>2896.16</v>
      </c>
      <c r="X41" s="32">
        <v>696.39</v>
      </c>
      <c r="Y41" s="32">
        <v>1003.76</v>
      </c>
      <c r="Z41" s="32">
        <v>2255.91</v>
      </c>
      <c r="AA41" s="32">
        <v>760.82</v>
      </c>
      <c r="AB41" s="32">
        <v>0</v>
      </c>
      <c r="AE41" s="2">
        <v>4.47</v>
      </c>
      <c r="AF41" s="2">
        <v>4.47</v>
      </c>
      <c r="AG41" s="2">
        <v>4.47</v>
      </c>
      <c r="AH41" s="2">
        <v>4.47</v>
      </c>
      <c r="AI41" s="2">
        <v>4.47</v>
      </c>
      <c r="AJ41" s="2">
        <v>4.47</v>
      </c>
      <c r="AK41" s="2">
        <v>4.47</v>
      </c>
      <c r="AL41" s="2">
        <v>4.47</v>
      </c>
      <c r="AM41" s="2">
        <v>4.47</v>
      </c>
      <c r="AN41" s="2">
        <v>4.47</v>
      </c>
      <c r="AO41" s="33"/>
      <c r="AP41" s="33"/>
      <c r="AQ41" s="33">
        <v>160.56</v>
      </c>
      <c r="AR41" s="33">
        <v>206.03</v>
      </c>
      <c r="AS41" s="33">
        <v>263.26</v>
      </c>
      <c r="AT41" s="33">
        <v>95.15</v>
      </c>
      <c r="AU41" s="33">
        <v>129.46</v>
      </c>
      <c r="AV41" s="33">
        <v>31.13</v>
      </c>
      <c r="AW41" s="33">
        <v>44.87</v>
      </c>
      <c r="AX41" s="33">
        <v>100.84</v>
      </c>
      <c r="AY41" s="33">
        <v>34.01</v>
      </c>
      <c r="AZ41" s="33">
        <v>0</v>
      </c>
      <c r="BA41" s="31">
        <f t="shared" si="41"/>
        <v>0</v>
      </c>
      <c r="BB41" s="31">
        <f t="shared" si="42"/>
        <v>0</v>
      </c>
      <c r="BC41" s="31">
        <f t="shared" si="43"/>
        <v>-3.95</v>
      </c>
      <c r="BD41" s="31">
        <f t="shared" si="44"/>
        <v>-6.91</v>
      </c>
      <c r="BE41" s="31">
        <f t="shared" si="45"/>
        <v>-8.83</v>
      </c>
      <c r="BF41" s="31">
        <f t="shared" si="46"/>
        <v>-3.19</v>
      </c>
      <c r="BG41" s="31">
        <f t="shared" si="47"/>
        <v>4.34</v>
      </c>
      <c r="BH41" s="31">
        <f t="shared" si="48"/>
        <v>1.04</v>
      </c>
      <c r="BI41" s="31">
        <f t="shared" si="49"/>
        <v>1.51</v>
      </c>
      <c r="BJ41" s="31">
        <f t="shared" si="50"/>
        <v>15.11</v>
      </c>
      <c r="BK41" s="31">
        <f t="shared" si="51"/>
        <v>5.0999999999999996</v>
      </c>
      <c r="BL41" s="31">
        <f t="shared" si="52"/>
        <v>0</v>
      </c>
      <c r="BM41" s="6">
        <v>0.12</v>
      </c>
      <c r="BN41" s="6">
        <v>0.12</v>
      </c>
      <c r="BO41" s="6">
        <v>0.12</v>
      </c>
      <c r="BP41" s="6">
        <v>0.12</v>
      </c>
      <c r="BQ41" s="6">
        <v>0.12</v>
      </c>
      <c r="BR41" s="6">
        <v>0.12</v>
      </c>
      <c r="BS41" s="6">
        <v>0.12</v>
      </c>
      <c r="BT41" s="6">
        <v>0.12</v>
      </c>
      <c r="BU41" s="6">
        <v>0.12</v>
      </c>
      <c r="BV41" s="6">
        <v>0.12</v>
      </c>
      <c r="BW41" s="6">
        <v>0.12</v>
      </c>
      <c r="BX41" s="6">
        <v>0.12</v>
      </c>
      <c r="BY41" s="31">
        <v>0</v>
      </c>
      <c r="BZ41" s="31">
        <v>0</v>
      </c>
      <c r="CA41" s="31">
        <v>431.03</v>
      </c>
      <c r="CB41" s="31">
        <v>553.11</v>
      </c>
      <c r="CC41" s="31">
        <v>706.73</v>
      </c>
      <c r="CD41" s="31">
        <v>255.45</v>
      </c>
      <c r="CE41" s="31">
        <v>347.54</v>
      </c>
      <c r="CF41" s="31">
        <v>83.57</v>
      </c>
      <c r="CG41" s="31">
        <v>120.45</v>
      </c>
      <c r="CH41" s="31">
        <v>270.70999999999998</v>
      </c>
      <c r="CI41" s="31">
        <v>91.3</v>
      </c>
      <c r="CJ41" s="31">
        <v>0</v>
      </c>
      <c r="CK41" s="32">
        <f t="shared" si="53"/>
        <v>0</v>
      </c>
      <c r="CL41" s="32">
        <f t="shared" si="54"/>
        <v>0</v>
      </c>
      <c r="CM41" s="32">
        <f t="shared" si="55"/>
        <v>2.5099999999999998</v>
      </c>
      <c r="CN41" s="32">
        <f t="shared" si="56"/>
        <v>3.23</v>
      </c>
      <c r="CO41" s="32">
        <f t="shared" si="57"/>
        <v>4.12</v>
      </c>
      <c r="CP41" s="32">
        <f t="shared" si="58"/>
        <v>1.49</v>
      </c>
      <c r="CQ41" s="32">
        <f t="shared" si="59"/>
        <v>2.0299999999999998</v>
      </c>
      <c r="CR41" s="32">
        <f t="shared" si="60"/>
        <v>0.49</v>
      </c>
      <c r="CS41" s="32">
        <f t="shared" si="61"/>
        <v>0.7</v>
      </c>
      <c r="CT41" s="32">
        <f t="shared" si="62"/>
        <v>1.58</v>
      </c>
      <c r="CU41" s="32">
        <f t="shared" si="63"/>
        <v>0.53</v>
      </c>
      <c r="CV41" s="32">
        <f t="shared" si="64"/>
        <v>0</v>
      </c>
      <c r="CW41" s="31">
        <f t="shared" si="186"/>
        <v>0</v>
      </c>
      <c r="CX41" s="31">
        <f t="shared" si="187"/>
        <v>0</v>
      </c>
      <c r="CY41" s="31">
        <f t="shared" si="188"/>
        <v>276.92999999999995</v>
      </c>
      <c r="CZ41" s="31">
        <f t="shared" si="189"/>
        <v>357.22000000000008</v>
      </c>
      <c r="DA41" s="31">
        <f t="shared" si="190"/>
        <v>456.42</v>
      </c>
      <c r="DB41" s="31">
        <f t="shared" si="191"/>
        <v>164.98</v>
      </c>
      <c r="DC41" s="31">
        <f t="shared" si="192"/>
        <v>215.76999999999998</v>
      </c>
      <c r="DD41" s="31">
        <f t="shared" si="193"/>
        <v>51.889999999999993</v>
      </c>
      <c r="DE41" s="31">
        <f t="shared" si="194"/>
        <v>74.77</v>
      </c>
      <c r="DF41" s="31">
        <f t="shared" si="195"/>
        <v>156.33999999999997</v>
      </c>
      <c r="DG41" s="31">
        <f t="shared" si="196"/>
        <v>52.72</v>
      </c>
      <c r="DH41" s="31">
        <f t="shared" si="197"/>
        <v>0</v>
      </c>
      <c r="DI41" s="32">
        <f t="shared" si="65"/>
        <v>0</v>
      </c>
      <c r="DJ41" s="32">
        <f t="shared" si="66"/>
        <v>0</v>
      </c>
      <c r="DK41" s="32">
        <f t="shared" si="67"/>
        <v>13.85</v>
      </c>
      <c r="DL41" s="32">
        <f t="shared" si="68"/>
        <v>17.86</v>
      </c>
      <c r="DM41" s="32">
        <f t="shared" si="69"/>
        <v>22.82</v>
      </c>
      <c r="DN41" s="32">
        <f t="shared" si="70"/>
        <v>8.25</v>
      </c>
      <c r="DO41" s="32">
        <f t="shared" si="71"/>
        <v>10.79</v>
      </c>
      <c r="DP41" s="32">
        <f t="shared" si="72"/>
        <v>2.59</v>
      </c>
      <c r="DQ41" s="32">
        <f t="shared" si="73"/>
        <v>3.74</v>
      </c>
      <c r="DR41" s="32">
        <f t="shared" si="74"/>
        <v>7.82</v>
      </c>
      <c r="DS41" s="32">
        <f t="shared" si="75"/>
        <v>2.64</v>
      </c>
      <c r="DT41" s="32">
        <f t="shared" si="76"/>
        <v>0</v>
      </c>
      <c r="DU41" s="31">
        <f t="shared" si="77"/>
        <v>0</v>
      </c>
      <c r="DV41" s="31">
        <f t="shared" si="78"/>
        <v>0</v>
      </c>
      <c r="DW41" s="31">
        <f t="shared" si="79"/>
        <v>50.39</v>
      </c>
      <c r="DX41" s="31">
        <f t="shared" si="80"/>
        <v>64.17</v>
      </c>
      <c r="DY41" s="31">
        <f t="shared" si="81"/>
        <v>80.959999999999994</v>
      </c>
      <c r="DZ41" s="31">
        <f t="shared" si="82"/>
        <v>28.88</v>
      </c>
      <c r="EA41" s="31">
        <f t="shared" si="83"/>
        <v>37.28</v>
      </c>
      <c r="EB41" s="31">
        <f t="shared" si="84"/>
        <v>8.84</v>
      </c>
      <c r="EC41" s="31">
        <f t="shared" si="85"/>
        <v>12.57</v>
      </c>
      <c r="ED41" s="31">
        <f t="shared" si="86"/>
        <v>25.93</v>
      </c>
      <c r="EE41" s="31">
        <f t="shared" si="87"/>
        <v>8.6199999999999992</v>
      </c>
      <c r="EF41" s="31">
        <f t="shared" si="88"/>
        <v>0</v>
      </c>
      <c r="EG41" s="32">
        <f t="shared" si="89"/>
        <v>0</v>
      </c>
      <c r="EH41" s="32">
        <f t="shared" si="90"/>
        <v>0</v>
      </c>
      <c r="EI41" s="32">
        <f t="shared" si="91"/>
        <v>341.16999999999996</v>
      </c>
      <c r="EJ41" s="32">
        <f t="shared" si="92"/>
        <v>439.25000000000011</v>
      </c>
      <c r="EK41" s="32">
        <f t="shared" si="93"/>
        <v>560.20000000000005</v>
      </c>
      <c r="EL41" s="32">
        <f t="shared" si="94"/>
        <v>202.10999999999999</v>
      </c>
      <c r="EM41" s="32">
        <f t="shared" si="95"/>
        <v>263.83999999999997</v>
      </c>
      <c r="EN41" s="32">
        <f t="shared" si="96"/>
        <v>63.319999999999993</v>
      </c>
      <c r="EO41" s="32">
        <f t="shared" si="97"/>
        <v>91.079999999999984</v>
      </c>
      <c r="EP41" s="32">
        <f t="shared" si="98"/>
        <v>190.08999999999997</v>
      </c>
      <c r="EQ41" s="32">
        <f t="shared" si="99"/>
        <v>63.98</v>
      </c>
      <c r="ER41" s="32">
        <f t="shared" si="100"/>
        <v>0</v>
      </c>
    </row>
    <row r="42" spans="1:148" x14ac:dyDescent="0.25">
      <c r="A42" t="s">
        <v>472</v>
      </c>
      <c r="B42" s="1" t="s">
        <v>529</v>
      </c>
      <c r="C42" t="str">
        <f t="shared" ca="1" si="198"/>
        <v>CRE1</v>
      </c>
      <c r="D42" t="str">
        <f t="shared" ca="1" si="199"/>
        <v>Cowley Ridge Expansion #1 Wind Facility</v>
      </c>
      <c r="F42" s="51">
        <v>51.406191</v>
      </c>
      <c r="Q42" s="32"/>
      <c r="R42" s="32">
        <v>2492.33</v>
      </c>
      <c r="S42" s="32"/>
      <c r="T42" s="32"/>
      <c r="U42" s="32"/>
      <c r="V42" s="32"/>
      <c r="W42" s="32"/>
      <c r="X42" s="32"/>
      <c r="Y42" s="32"/>
      <c r="Z42" s="32"/>
      <c r="AA42" s="32"/>
      <c r="AB42" s="32"/>
      <c r="AD42" s="2">
        <v>4.47</v>
      </c>
      <c r="AO42" s="33"/>
      <c r="AP42" s="33">
        <v>111.41</v>
      </c>
      <c r="AQ42" s="33"/>
      <c r="AR42" s="33"/>
      <c r="AS42" s="33"/>
      <c r="AT42" s="33"/>
      <c r="AU42" s="33"/>
      <c r="AV42" s="33"/>
      <c r="AW42" s="33"/>
      <c r="AX42" s="33"/>
      <c r="AY42" s="33"/>
      <c r="AZ42" s="33"/>
      <c r="BA42" s="31">
        <f t="shared" si="41"/>
        <v>0</v>
      </c>
      <c r="BB42" s="31">
        <f t="shared" si="42"/>
        <v>-2.74</v>
      </c>
      <c r="BC42" s="31">
        <f t="shared" si="43"/>
        <v>0</v>
      </c>
      <c r="BD42" s="31">
        <f t="shared" si="44"/>
        <v>0</v>
      </c>
      <c r="BE42" s="31">
        <f t="shared" si="45"/>
        <v>0</v>
      </c>
      <c r="BF42" s="31">
        <f t="shared" si="46"/>
        <v>0</v>
      </c>
      <c r="BG42" s="31">
        <f t="shared" si="47"/>
        <v>0</v>
      </c>
      <c r="BH42" s="31">
        <f t="shared" si="48"/>
        <v>0</v>
      </c>
      <c r="BI42" s="31">
        <f t="shared" si="49"/>
        <v>0</v>
      </c>
      <c r="BJ42" s="31">
        <f t="shared" si="50"/>
        <v>0</v>
      </c>
      <c r="BK42" s="31">
        <f t="shared" si="51"/>
        <v>0</v>
      </c>
      <c r="BL42" s="31">
        <f t="shared" si="52"/>
        <v>0</v>
      </c>
      <c r="BM42" s="6">
        <v>0.12</v>
      </c>
      <c r="BN42" s="6">
        <v>0.12</v>
      </c>
      <c r="BO42" s="6">
        <v>0.12</v>
      </c>
      <c r="BP42" s="6">
        <v>0.12</v>
      </c>
      <c r="BQ42" s="6">
        <v>0.12</v>
      </c>
      <c r="BR42" s="6">
        <v>0.12</v>
      </c>
      <c r="BS42" s="6">
        <v>0.12</v>
      </c>
      <c r="BT42" s="6">
        <v>0.12</v>
      </c>
      <c r="BU42" s="6">
        <v>0.12</v>
      </c>
      <c r="BV42" s="6">
        <v>0.12</v>
      </c>
      <c r="BW42" s="6">
        <v>0.12</v>
      </c>
      <c r="BX42" s="6">
        <v>0.12</v>
      </c>
      <c r="BY42" s="31">
        <v>0</v>
      </c>
      <c r="BZ42" s="31">
        <v>299.08</v>
      </c>
      <c r="CA42" s="31">
        <v>0</v>
      </c>
      <c r="CB42" s="31">
        <v>0</v>
      </c>
      <c r="CC42" s="31">
        <v>0</v>
      </c>
      <c r="CD42" s="31">
        <v>0</v>
      </c>
      <c r="CE42" s="31">
        <v>0</v>
      </c>
      <c r="CF42" s="31">
        <v>0</v>
      </c>
      <c r="CG42" s="31">
        <v>0</v>
      </c>
      <c r="CH42" s="31">
        <v>0</v>
      </c>
      <c r="CI42" s="31">
        <v>0</v>
      </c>
      <c r="CJ42" s="31">
        <v>0</v>
      </c>
      <c r="CK42" s="32">
        <f t="shared" si="53"/>
        <v>0</v>
      </c>
      <c r="CL42" s="32">
        <f t="shared" si="54"/>
        <v>1.74</v>
      </c>
      <c r="CM42" s="32">
        <f t="shared" si="55"/>
        <v>0</v>
      </c>
      <c r="CN42" s="32">
        <f t="shared" si="56"/>
        <v>0</v>
      </c>
      <c r="CO42" s="32">
        <f t="shared" si="57"/>
        <v>0</v>
      </c>
      <c r="CP42" s="32">
        <f t="shared" si="58"/>
        <v>0</v>
      </c>
      <c r="CQ42" s="32">
        <f t="shared" si="59"/>
        <v>0</v>
      </c>
      <c r="CR42" s="32">
        <f t="shared" si="60"/>
        <v>0</v>
      </c>
      <c r="CS42" s="32">
        <f t="shared" si="61"/>
        <v>0</v>
      </c>
      <c r="CT42" s="32">
        <f t="shared" si="62"/>
        <v>0</v>
      </c>
      <c r="CU42" s="32">
        <f t="shared" si="63"/>
        <v>0</v>
      </c>
      <c r="CV42" s="32">
        <f t="shared" si="64"/>
        <v>0</v>
      </c>
      <c r="CW42" s="31">
        <f t="shared" si="186"/>
        <v>0</v>
      </c>
      <c r="CX42" s="31">
        <f t="shared" si="187"/>
        <v>192.15</v>
      </c>
      <c r="CY42" s="31">
        <f t="shared" si="188"/>
        <v>0</v>
      </c>
      <c r="CZ42" s="31">
        <f t="shared" si="189"/>
        <v>0</v>
      </c>
      <c r="DA42" s="31">
        <f t="shared" si="190"/>
        <v>0</v>
      </c>
      <c r="DB42" s="31">
        <f t="shared" si="191"/>
        <v>0</v>
      </c>
      <c r="DC42" s="31">
        <f t="shared" si="192"/>
        <v>0</v>
      </c>
      <c r="DD42" s="31">
        <f t="shared" si="193"/>
        <v>0</v>
      </c>
      <c r="DE42" s="31">
        <f t="shared" si="194"/>
        <v>0</v>
      </c>
      <c r="DF42" s="31">
        <f t="shared" si="195"/>
        <v>0</v>
      </c>
      <c r="DG42" s="31">
        <f t="shared" si="196"/>
        <v>0</v>
      </c>
      <c r="DH42" s="31">
        <f t="shared" si="197"/>
        <v>0</v>
      </c>
      <c r="DI42" s="32">
        <f t="shared" si="65"/>
        <v>0</v>
      </c>
      <c r="DJ42" s="32">
        <f t="shared" si="66"/>
        <v>9.61</v>
      </c>
      <c r="DK42" s="32">
        <f t="shared" si="67"/>
        <v>0</v>
      </c>
      <c r="DL42" s="32">
        <f t="shared" si="68"/>
        <v>0</v>
      </c>
      <c r="DM42" s="32">
        <f t="shared" si="69"/>
        <v>0</v>
      </c>
      <c r="DN42" s="32">
        <f t="shared" si="70"/>
        <v>0</v>
      </c>
      <c r="DO42" s="32">
        <f t="shared" si="71"/>
        <v>0</v>
      </c>
      <c r="DP42" s="32">
        <f t="shared" si="72"/>
        <v>0</v>
      </c>
      <c r="DQ42" s="32">
        <f t="shared" si="73"/>
        <v>0</v>
      </c>
      <c r="DR42" s="32">
        <f t="shared" si="74"/>
        <v>0</v>
      </c>
      <c r="DS42" s="32">
        <f t="shared" si="75"/>
        <v>0</v>
      </c>
      <c r="DT42" s="32">
        <f t="shared" si="76"/>
        <v>0</v>
      </c>
      <c r="DU42" s="31">
        <f t="shared" si="77"/>
        <v>0</v>
      </c>
      <c r="DV42" s="31">
        <f t="shared" si="78"/>
        <v>35.369999999999997</v>
      </c>
      <c r="DW42" s="31">
        <f t="shared" si="79"/>
        <v>0</v>
      </c>
      <c r="DX42" s="31">
        <f t="shared" si="80"/>
        <v>0</v>
      </c>
      <c r="DY42" s="31">
        <f t="shared" si="81"/>
        <v>0</v>
      </c>
      <c r="DZ42" s="31">
        <f t="shared" si="82"/>
        <v>0</v>
      </c>
      <c r="EA42" s="31">
        <f t="shared" si="83"/>
        <v>0</v>
      </c>
      <c r="EB42" s="31">
        <f t="shared" si="84"/>
        <v>0</v>
      </c>
      <c r="EC42" s="31">
        <f t="shared" si="85"/>
        <v>0</v>
      </c>
      <c r="ED42" s="31">
        <f t="shared" si="86"/>
        <v>0</v>
      </c>
      <c r="EE42" s="31">
        <f t="shared" si="87"/>
        <v>0</v>
      </c>
      <c r="EF42" s="31">
        <f t="shared" si="88"/>
        <v>0</v>
      </c>
      <c r="EG42" s="32">
        <f t="shared" si="89"/>
        <v>0</v>
      </c>
      <c r="EH42" s="32">
        <f t="shared" si="90"/>
        <v>237.13</v>
      </c>
      <c r="EI42" s="32">
        <f t="shared" si="91"/>
        <v>0</v>
      </c>
      <c r="EJ42" s="32">
        <f t="shared" si="92"/>
        <v>0</v>
      </c>
      <c r="EK42" s="32">
        <f t="shared" si="93"/>
        <v>0</v>
      </c>
      <c r="EL42" s="32">
        <f t="shared" si="94"/>
        <v>0</v>
      </c>
      <c r="EM42" s="32">
        <f t="shared" si="95"/>
        <v>0</v>
      </c>
      <c r="EN42" s="32">
        <f t="shared" si="96"/>
        <v>0</v>
      </c>
      <c r="EO42" s="32">
        <f t="shared" si="97"/>
        <v>0</v>
      </c>
      <c r="EP42" s="32">
        <f t="shared" si="98"/>
        <v>0</v>
      </c>
      <c r="EQ42" s="32">
        <f t="shared" si="99"/>
        <v>0</v>
      </c>
      <c r="ER42" s="32">
        <f t="shared" si="100"/>
        <v>0</v>
      </c>
    </row>
    <row r="43" spans="1:148" x14ac:dyDescent="0.25">
      <c r="A43" t="s">
        <v>548</v>
      </c>
      <c r="B43" s="1" t="s">
        <v>239</v>
      </c>
      <c r="C43" t="str">
        <f t="shared" ca="1" si="198"/>
        <v>CRE2</v>
      </c>
      <c r="D43" t="str">
        <f t="shared" ca="1" si="199"/>
        <v>Cowley Ridge Expansion #2 Wind Facility</v>
      </c>
      <c r="E43" s="51">
        <v>0</v>
      </c>
      <c r="Q43" s="32">
        <v>0</v>
      </c>
      <c r="R43" s="32"/>
      <c r="S43" s="32"/>
      <c r="T43" s="32"/>
      <c r="U43" s="32"/>
      <c r="V43" s="32"/>
      <c r="W43" s="32"/>
      <c r="X43" s="32"/>
      <c r="Y43" s="32"/>
      <c r="Z43" s="32"/>
      <c r="AA43" s="32"/>
      <c r="AB43" s="32"/>
      <c r="AC43" s="2">
        <v>4.47</v>
      </c>
      <c r="AO43" s="33">
        <v>0</v>
      </c>
      <c r="AP43" s="33"/>
      <c r="AQ43" s="33"/>
      <c r="AR43" s="33"/>
      <c r="AS43" s="33"/>
      <c r="AT43" s="33"/>
      <c r="AU43" s="33"/>
      <c r="AV43" s="33"/>
      <c r="AW43" s="33"/>
      <c r="AX43" s="33"/>
      <c r="AY43" s="33"/>
      <c r="AZ43" s="33"/>
      <c r="BA43" s="31">
        <f t="shared" si="41"/>
        <v>0</v>
      </c>
      <c r="BB43" s="31">
        <f t="shared" si="42"/>
        <v>0</v>
      </c>
      <c r="BC43" s="31">
        <f t="shared" si="43"/>
        <v>0</v>
      </c>
      <c r="BD43" s="31">
        <f t="shared" si="44"/>
        <v>0</v>
      </c>
      <c r="BE43" s="31">
        <f t="shared" si="45"/>
        <v>0</v>
      </c>
      <c r="BF43" s="31">
        <f t="shared" si="46"/>
        <v>0</v>
      </c>
      <c r="BG43" s="31">
        <f t="shared" si="47"/>
        <v>0</v>
      </c>
      <c r="BH43" s="31">
        <f t="shared" si="48"/>
        <v>0</v>
      </c>
      <c r="BI43" s="31">
        <f t="shared" si="49"/>
        <v>0</v>
      </c>
      <c r="BJ43" s="31">
        <f t="shared" si="50"/>
        <v>0</v>
      </c>
      <c r="BK43" s="31">
        <f t="shared" si="51"/>
        <v>0</v>
      </c>
      <c r="BL43" s="31">
        <f t="shared" si="52"/>
        <v>0</v>
      </c>
      <c r="BM43" s="6">
        <v>9.2799999999999994E-2</v>
      </c>
      <c r="BN43" s="6">
        <v>9.2799999999999994E-2</v>
      </c>
      <c r="BO43" s="6">
        <v>9.2799999999999994E-2</v>
      </c>
      <c r="BP43" s="6">
        <v>9.2799999999999994E-2</v>
      </c>
      <c r="BQ43" s="6">
        <v>9.2799999999999994E-2</v>
      </c>
      <c r="BR43" s="6">
        <v>9.2799999999999994E-2</v>
      </c>
      <c r="BS43" s="6">
        <v>9.2799999999999994E-2</v>
      </c>
      <c r="BT43" s="6">
        <v>9.2799999999999994E-2</v>
      </c>
      <c r="BU43" s="6">
        <v>9.2799999999999994E-2</v>
      </c>
      <c r="BV43" s="6">
        <v>9.2799999999999994E-2</v>
      </c>
      <c r="BW43" s="6">
        <v>9.2799999999999994E-2</v>
      </c>
      <c r="BX43" s="6">
        <v>9.2799999999999994E-2</v>
      </c>
      <c r="BY43" s="31">
        <v>0</v>
      </c>
      <c r="BZ43" s="31">
        <v>0</v>
      </c>
      <c r="CA43" s="31">
        <v>0</v>
      </c>
      <c r="CB43" s="31">
        <v>0</v>
      </c>
      <c r="CC43" s="31">
        <v>0</v>
      </c>
      <c r="CD43" s="31">
        <v>0</v>
      </c>
      <c r="CE43" s="31">
        <v>0</v>
      </c>
      <c r="CF43" s="31">
        <v>0</v>
      </c>
      <c r="CG43" s="31">
        <v>0</v>
      </c>
      <c r="CH43" s="31">
        <v>0</v>
      </c>
      <c r="CI43" s="31">
        <v>0</v>
      </c>
      <c r="CJ43" s="31">
        <v>0</v>
      </c>
      <c r="CK43" s="32">
        <f t="shared" si="53"/>
        <v>0</v>
      </c>
      <c r="CL43" s="32">
        <f t="shared" si="54"/>
        <v>0</v>
      </c>
      <c r="CM43" s="32">
        <f t="shared" si="55"/>
        <v>0</v>
      </c>
      <c r="CN43" s="32">
        <f t="shared" si="56"/>
        <v>0</v>
      </c>
      <c r="CO43" s="32">
        <f t="shared" si="57"/>
        <v>0</v>
      </c>
      <c r="CP43" s="32">
        <f t="shared" si="58"/>
        <v>0</v>
      </c>
      <c r="CQ43" s="32">
        <f t="shared" si="59"/>
        <v>0</v>
      </c>
      <c r="CR43" s="32">
        <f t="shared" si="60"/>
        <v>0</v>
      </c>
      <c r="CS43" s="32">
        <f t="shared" si="61"/>
        <v>0</v>
      </c>
      <c r="CT43" s="32">
        <f t="shared" si="62"/>
        <v>0</v>
      </c>
      <c r="CU43" s="32">
        <f t="shared" si="63"/>
        <v>0</v>
      </c>
      <c r="CV43" s="32">
        <f t="shared" si="64"/>
        <v>0</v>
      </c>
      <c r="CW43" s="31">
        <f t="shared" si="186"/>
        <v>0</v>
      </c>
      <c r="CX43" s="31">
        <f t="shared" si="187"/>
        <v>0</v>
      </c>
      <c r="CY43" s="31">
        <f t="shared" si="188"/>
        <v>0</v>
      </c>
      <c r="CZ43" s="31">
        <f t="shared" si="189"/>
        <v>0</v>
      </c>
      <c r="DA43" s="31">
        <f t="shared" si="190"/>
        <v>0</v>
      </c>
      <c r="DB43" s="31">
        <f t="shared" si="191"/>
        <v>0</v>
      </c>
      <c r="DC43" s="31">
        <f t="shared" si="192"/>
        <v>0</v>
      </c>
      <c r="DD43" s="31">
        <f t="shared" si="193"/>
        <v>0</v>
      </c>
      <c r="DE43" s="31">
        <f t="shared" si="194"/>
        <v>0</v>
      </c>
      <c r="DF43" s="31">
        <f t="shared" si="195"/>
        <v>0</v>
      </c>
      <c r="DG43" s="31">
        <f t="shared" si="196"/>
        <v>0</v>
      </c>
      <c r="DH43" s="31">
        <f t="shared" si="197"/>
        <v>0</v>
      </c>
      <c r="DI43" s="32">
        <f t="shared" si="65"/>
        <v>0</v>
      </c>
      <c r="DJ43" s="32">
        <f t="shared" si="66"/>
        <v>0</v>
      </c>
      <c r="DK43" s="32">
        <f t="shared" si="67"/>
        <v>0</v>
      </c>
      <c r="DL43" s="32">
        <f t="shared" si="68"/>
        <v>0</v>
      </c>
      <c r="DM43" s="32">
        <f t="shared" si="69"/>
        <v>0</v>
      </c>
      <c r="DN43" s="32">
        <f t="shared" si="70"/>
        <v>0</v>
      </c>
      <c r="DO43" s="32">
        <f t="shared" si="71"/>
        <v>0</v>
      </c>
      <c r="DP43" s="32">
        <f t="shared" si="72"/>
        <v>0</v>
      </c>
      <c r="DQ43" s="32">
        <f t="shared" si="73"/>
        <v>0</v>
      </c>
      <c r="DR43" s="32">
        <f t="shared" si="74"/>
        <v>0</v>
      </c>
      <c r="DS43" s="32">
        <f t="shared" si="75"/>
        <v>0</v>
      </c>
      <c r="DT43" s="32">
        <f t="shared" si="76"/>
        <v>0</v>
      </c>
      <c r="DU43" s="31">
        <f t="shared" si="77"/>
        <v>0</v>
      </c>
      <c r="DV43" s="31">
        <f t="shared" si="78"/>
        <v>0</v>
      </c>
      <c r="DW43" s="31">
        <f t="shared" si="79"/>
        <v>0</v>
      </c>
      <c r="DX43" s="31">
        <f t="shared" si="80"/>
        <v>0</v>
      </c>
      <c r="DY43" s="31">
        <f t="shared" si="81"/>
        <v>0</v>
      </c>
      <c r="DZ43" s="31">
        <f t="shared" si="82"/>
        <v>0</v>
      </c>
      <c r="EA43" s="31">
        <f t="shared" si="83"/>
        <v>0</v>
      </c>
      <c r="EB43" s="31">
        <f t="shared" si="84"/>
        <v>0</v>
      </c>
      <c r="EC43" s="31">
        <f t="shared" si="85"/>
        <v>0</v>
      </c>
      <c r="ED43" s="31">
        <f t="shared" si="86"/>
        <v>0</v>
      </c>
      <c r="EE43" s="31">
        <f t="shared" si="87"/>
        <v>0</v>
      </c>
      <c r="EF43" s="31">
        <f t="shared" si="88"/>
        <v>0</v>
      </c>
      <c r="EG43" s="32">
        <f t="shared" si="89"/>
        <v>0</v>
      </c>
      <c r="EH43" s="32">
        <f t="shared" si="90"/>
        <v>0</v>
      </c>
      <c r="EI43" s="32">
        <f t="shared" si="91"/>
        <v>0</v>
      </c>
      <c r="EJ43" s="32">
        <f t="shared" si="92"/>
        <v>0</v>
      </c>
      <c r="EK43" s="32">
        <f t="shared" si="93"/>
        <v>0</v>
      </c>
      <c r="EL43" s="32">
        <f t="shared" si="94"/>
        <v>0</v>
      </c>
      <c r="EM43" s="32">
        <f t="shared" si="95"/>
        <v>0</v>
      </c>
      <c r="EN43" s="32">
        <f t="shared" si="96"/>
        <v>0</v>
      </c>
      <c r="EO43" s="32">
        <f t="shared" si="97"/>
        <v>0</v>
      </c>
      <c r="EP43" s="32">
        <f t="shared" si="98"/>
        <v>0</v>
      </c>
      <c r="EQ43" s="32">
        <f t="shared" si="99"/>
        <v>0</v>
      </c>
      <c r="ER43" s="32">
        <f t="shared" si="100"/>
        <v>0</v>
      </c>
    </row>
    <row r="44" spans="1:148" x14ac:dyDescent="0.25">
      <c r="A44" t="s">
        <v>472</v>
      </c>
      <c r="B44" s="1" t="s">
        <v>239</v>
      </c>
      <c r="C44" t="str">
        <f t="shared" ca="1" si="198"/>
        <v>CRE2</v>
      </c>
      <c r="D44" t="str">
        <f t="shared" ca="1" si="199"/>
        <v>Cowley Ridge Expansion #2 Wind Facility</v>
      </c>
      <c r="G44" s="51">
        <v>0</v>
      </c>
      <c r="H44" s="51">
        <v>85.421375999999995</v>
      </c>
      <c r="I44" s="51">
        <v>37.113841000000001</v>
      </c>
      <c r="J44" s="51">
        <v>44.928401999999998</v>
      </c>
      <c r="K44" s="51">
        <v>37.418309000000001</v>
      </c>
      <c r="L44" s="51">
        <v>30.958849000000001</v>
      </c>
      <c r="M44" s="51">
        <v>48.665219999999998</v>
      </c>
      <c r="N44" s="51">
        <v>114.286027</v>
      </c>
      <c r="O44" s="51">
        <v>64.911355</v>
      </c>
      <c r="P44" s="51">
        <v>0</v>
      </c>
      <c r="Q44" s="32"/>
      <c r="R44" s="32"/>
      <c r="S44" s="32">
        <v>0</v>
      </c>
      <c r="T44" s="32">
        <v>2278.71</v>
      </c>
      <c r="U44" s="32">
        <v>3047.4</v>
      </c>
      <c r="V44" s="32">
        <v>1374.67</v>
      </c>
      <c r="W44" s="32">
        <v>3296.96</v>
      </c>
      <c r="X44" s="32">
        <v>1157.6500000000001</v>
      </c>
      <c r="Y44" s="32">
        <v>1060.8699999999999</v>
      </c>
      <c r="Z44" s="32">
        <v>2771.33</v>
      </c>
      <c r="AA44" s="32">
        <v>1711.32</v>
      </c>
      <c r="AB44" s="32">
        <v>0</v>
      </c>
      <c r="AE44" s="2">
        <v>4.47</v>
      </c>
      <c r="AF44" s="2">
        <v>4.47</v>
      </c>
      <c r="AG44" s="2">
        <v>4.47</v>
      </c>
      <c r="AH44" s="2">
        <v>4.47</v>
      </c>
      <c r="AI44" s="2">
        <v>4.47</v>
      </c>
      <c r="AJ44" s="2">
        <v>4.47</v>
      </c>
      <c r="AK44" s="2">
        <v>4.47</v>
      </c>
      <c r="AL44" s="2">
        <v>4.47</v>
      </c>
      <c r="AM44" s="2">
        <v>4.47</v>
      </c>
      <c r="AN44" s="2">
        <v>4.47</v>
      </c>
      <c r="AO44" s="33"/>
      <c r="AP44" s="33"/>
      <c r="AQ44" s="33">
        <v>0</v>
      </c>
      <c r="AR44" s="33">
        <v>101.86</v>
      </c>
      <c r="AS44" s="33">
        <v>136.22</v>
      </c>
      <c r="AT44" s="33">
        <v>61.45</v>
      </c>
      <c r="AU44" s="33">
        <v>147.37</v>
      </c>
      <c r="AV44" s="33">
        <v>51.75</v>
      </c>
      <c r="AW44" s="33">
        <v>47.42</v>
      </c>
      <c r="AX44" s="33">
        <v>123.88</v>
      </c>
      <c r="AY44" s="33">
        <v>76.5</v>
      </c>
      <c r="AZ44" s="33">
        <v>0</v>
      </c>
      <c r="BA44" s="31">
        <f t="shared" si="41"/>
        <v>0</v>
      </c>
      <c r="BB44" s="31">
        <f t="shared" si="42"/>
        <v>0</v>
      </c>
      <c r="BC44" s="31">
        <f t="shared" si="43"/>
        <v>0</v>
      </c>
      <c r="BD44" s="31">
        <f t="shared" si="44"/>
        <v>-3.42</v>
      </c>
      <c r="BE44" s="31">
        <f t="shared" si="45"/>
        <v>-4.57</v>
      </c>
      <c r="BF44" s="31">
        <f t="shared" si="46"/>
        <v>-2.06</v>
      </c>
      <c r="BG44" s="31">
        <f t="shared" si="47"/>
        <v>4.95</v>
      </c>
      <c r="BH44" s="31">
        <f t="shared" si="48"/>
        <v>1.74</v>
      </c>
      <c r="BI44" s="31">
        <f t="shared" si="49"/>
        <v>1.59</v>
      </c>
      <c r="BJ44" s="31">
        <f t="shared" si="50"/>
        <v>18.57</v>
      </c>
      <c r="BK44" s="31">
        <f t="shared" si="51"/>
        <v>11.47</v>
      </c>
      <c r="BL44" s="31">
        <f t="shared" si="52"/>
        <v>0</v>
      </c>
      <c r="BM44" s="6">
        <v>9.2799999999999994E-2</v>
      </c>
      <c r="BN44" s="6">
        <v>9.2799999999999994E-2</v>
      </c>
      <c r="BO44" s="6">
        <v>9.2799999999999994E-2</v>
      </c>
      <c r="BP44" s="6">
        <v>9.2799999999999994E-2</v>
      </c>
      <c r="BQ44" s="6">
        <v>9.2799999999999994E-2</v>
      </c>
      <c r="BR44" s="6">
        <v>9.2799999999999994E-2</v>
      </c>
      <c r="BS44" s="6">
        <v>9.2799999999999994E-2</v>
      </c>
      <c r="BT44" s="6">
        <v>9.2799999999999994E-2</v>
      </c>
      <c r="BU44" s="6">
        <v>9.2799999999999994E-2</v>
      </c>
      <c r="BV44" s="6">
        <v>9.2799999999999994E-2</v>
      </c>
      <c r="BW44" s="6">
        <v>9.2799999999999994E-2</v>
      </c>
      <c r="BX44" s="6">
        <v>9.2799999999999994E-2</v>
      </c>
      <c r="BY44" s="31">
        <v>0</v>
      </c>
      <c r="BZ44" s="31">
        <v>0</v>
      </c>
      <c r="CA44" s="31">
        <v>0</v>
      </c>
      <c r="CB44" s="31">
        <v>211.46</v>
      </c>
      <c r="CC44" s="31">
        <v>282.8</v>
      </c>
      <c r="CD44" s="31">
        <v>127.57</v>
      </c>
      <c r="CE44" s="31">
        <v>305.95999999999998</v>
      </c>
      <c r="CF44" s="31">
        <v>107.43</v>
      </c>
      <c r="CG44" s="31">
        <v>98.45</v>
      </c>
      <c r="CH44" s="31">
        <v>257.18</v>
      </c>
      <c r="CI44" s="31">
        <v>158.81</v>
      </c>
      <c r="CJ44" s="31">
        <v>0</v>
      </c>
      <c r="CK44" s="32">
        <f t="shared" si="53"/>
        <v>0</v>
      </c>
      <c r="CL44" s="32">
        <f t="shared" si="54"/>
        <v>0</v>
      </c>
      <c r="CM44" s="32">
        <f t="shared" si="55"/>
        <v>0</v>
      </c>
      <c r="CN44" s="32">
        <f t="shared" si="56"/>
        <v>1.6</v>
      </c>
      <c r="CO44" s="32">
        <f t="shared" si="57"/>
        <v>2.13</v>
      </c>
      <c r="CP44" s="32">
        <f t="shared" si="58"/>
        <v>0.96</v>
      </c>
      <c r="CQ44" s="32">
        <f t="shared" si="59"/>
        <v>2.31</v>
      </c>
      <c r="CR44" s="32">
        <f t="shared" si="60"/>
        <v>0.81</v>
      </c>
      <c r="CS44" s="32">
        <f t="shared" si="61"/>
        <v>0.74</v>
      </c>
      <c r="CT44" s="32">
        <f t="shared" si="62"/>
        <v>1.94</v>
      </c>
      <c r="CU44" s="32">
        <f t="shared" si="63"/>
        <v>1.2</v>
      </c>
      <c r="CV44" s="32">
        <f t="shared" si="64"/>
        <v>0</v>
      </c>
      <c r="CW44" s="31">
        <f t="shared" si="186"/>
        <v>0</v>
      </c>
      <c r="CX44" s="31">
        <f t="shared" si="187"/>
        <v>0</v>
      </c>
      <c r="CY44" s="31">
        <f t="shared" si="188"/>
        <v>0</v>
      </c>
      <c r="CZ44" s="31">
        <f t="shared" si="189"/>
        <v>114.62</v>
      </c>
      <c r="DA44" s="31">
        <f t="shared" si="190"/>
        <v>153.28</v>
      </c>
      <c r="DB44" s="31">
        <f t="shared" si="191"/>
        <v>69.14</v>
      </c>
      <c r="DC44" s="31">
        <f t="shared" si="192"/>
        <v>155.94999999999999</v>
      </c>
      <c r="DD44" s="31">
        <f t="shared" si="193"/>
        <v>54.750000000000007</v>
      </c>
      <c r="DE44" s="31">
        <f t="shared" si="194"/>
        <v>50.179999999999993</v>
      </c>
      <c r="DF44" s="31">
        <f t="shared" si="195"/>
        <v>116.67000000000002</v>
      </c>
      <c r="DG44" s="31">
        <f t="shared" si="196"/>
        <v>72.039999999999992</v>
      </c>
      <c r="DH44" s="31">
        <f t="shared" si="197"/>
        <v>0</v>
      </c>
      <c r="DI44" s="32">
        <f t="shared" si="65"/>
        <v>0</v>
      </c>
      <c r="DJ44" s="32">
        <f t="shared" si="66"/>
        <v>0</v>
      </c>
      <c r="DK44" s="32">
        <f t="shared" si="67"/>
        <v>0</v>
      </c>
      <c r="DL44" s="32">
        <f t="shared" si="68"/>
        <v>5.73</v>
      </c>
      <c r="DM44" s="32">
        <f t="shared" si="69"/>
        <v>7.66</v>
      </c>
      <c r="DN44" s="32">
        <f t="shared" si="70"/>
        <v>3.46</v>
      </c>
      <c r="DO44" s="32">
        <f t="shared" si="71"/>
        <v>7.8</v>
      </c>
      <c r="DP44" s="32">
        <f t="shared" si="72"/>
        <v>2.74</v>
      </c>
      <c r="DQ44" s="32">
        <f t="shared" si="73"/>
        <v>2.5099999999999998</v>
      </c>
      <c r="DR44" s="32">
        <f t="shared" si="74"/>
        <v>5.83</v>
      </c>
      <c r="DS44" s="32">
        <f t="shared" si="75"/>
        <v>3.6</v>
      </c>
      <c r="DT44" s="32">
        <f t="shared" si="76"/>
        <v>0</v>
      </c>
      <c r="DU44" s="31">
        <f t="shared" si="77"/>
        <v>0</v>
      </c>
      <c r="DV44" s="31">
        <f t="shared" si="78"/>
        <v>0</v>
      </c>
      <c r="DW44" s="31">
        <f t="shared" si="79"/>
        <v>0</v>
      </c>
      <c r="DX44" s="31">
        <f t="shared" si="80"/>
        <v>20.59</v>
      </c>
      <c r="DY44" s="31">
        <f t="shared" si="81"/>
        <v>27.19</v>
      </c>
      <c r="DZ44" s="31">
        <f t="shared" si="82"/>
        <v>12.1</v>
      </c>
      <c r="EA44" s="31">
        <f t="shared" si="83"/>
        <v>26.94</v>
      </c>
      <c r="EB44" s="31">
        <f t="shared" si="84"/>
        <v>9.33</v>
      </c>
      <c r="EC44" s="31">
        <f t="shared" si="85"/>
        <v>8.44</v>
      </c>
      <c r="ED44" s="31">
        <f t="shared" si="86"/>
        <v>19.350000000000001</v>
      </c>
      <c r="EE44" s="31">
        <f t="shared" si="87"/>
        <v>11.78</v>
      </c>
      <c r="EF44" s="31">
        <f t="shared" si="88"/>
        <v>0</v>
      </c>
      <c r="EG44" s="32">
        <f t="shared" si="89"/>
        <v>0</v>
      </c>
      <c r="EH44" s="32">
        <f t="shared" si="90"/>
        <v>0</v>
      </c>
      <c r="EI44" s="32">
        <f t="shared" si="91"/>
        <v>0</v>
      </c>
      <c r="EJ44" s="32">
        <f t="shared" si="92"/>
        <v>140.94</v>
      </c>
      <c r="EK44" s="32">
        <f t="shared" si="93"/>
        <v>188.13</v>
      </c>
      <c r="EL44" s="32">
        <f t="shared" si="94"/>
        <v>84.699999999999989</v>
      </c>
      <c r="EM44" s="32">
        <f t="shared" si="95"/>
        <v>190.69</v>
      </c>
      <c r="EN44" s="32">
        <f t="shared" si="96"/>
        <v>66.820000000000007</v>
      </c>
      <c r="EO44" s="32">
        <f t="shared" si="97"/>
        <v>61.129999999999988</v>
      </c>
      <c r="EP44" s="32">
        <f t="shared" si="98"/>
        <v>141.85000000000002</v>
      </c>
      <c r="EQ44" s="32">
        <f t="shared" si="99"/>
        <v>87.419999999999987</v>
      </c>
      <c r="ER44" s="32">
        <f t="shared" si="100"/>
        <v>0</v>
      </c>
    </row>
    <row r="45" spans="1:148" x14ac:dyDescent="0.25">
      <c r="A45" t="s">
        <v>460</v>
      </c>
      <c r="B45" s="1" t="s">
        <v>160</v>
      </c>
      <c r="C45" t="str">
        <f t="shared" ca="1" si="198"/>
        <v>CRE3</v>
      </c>
      <c r="D45" t="str">
        <f t="shared" ca="1" si="199"/>
        <v>Cowley North Wind Facility</v>
      </c>
      <c r="E45" s="51">
        <v>5475.0393000000004</v>
      </c>
      <c r="F45" s="51">
        <v>3223.9881999999998</v>
      </c>
      <c r="G45" s="51">
        <v>2948.77</v>
      </c>
      <c r="H45" s="51">
        <v>4054.9611</v>
      </c>
      <c r="I45" s="51">
        <v>2105.9101999999998</v>
      </c>
      <c r="J45" s="51">
        <v>2013.9712</v>
      </c>
      <c r="K45" s="51">
        <v>2142.2885999999999</v>
      </c>
      <c r="L45" s="51">
        <v>1570.538</v>
      </c>
      <c r="M45" s="51">
        <v>2393.0055000000002</v>
      </c>
      <c r="N45" s="51">
        <v>5216.0636999999997</v>
      </c>
      <c r="O45" s="51">
        <v>4338.8073000000004</v>
      </c>
      <c r="P45" s="51">
        <v>4915.0366000000004</v>
      </c>
      <c r="Q45" s="32">
        <v>173520.13</v>
      </c>
      <c r="R45" s="32">
        <v>192234.46</v>
      </c>
      <c r="S45" s="32">
        <v>76162.22</v>
      </c>
      <c r="T45" s="32">
        <v>109911.5</v>
      </c>
      <c r="U45" s="32">
        <v>135672.51</v>
      </c>
      <c r="V45" s="32">
        <v>58454.080000000002</v>
      </c>
      <c r="W45" s="32">
        <v>168827.89</v>
      </c>
      <c r="X45" s="32">
        <v>55778.43</v>
      </c>
      <c r="Y45" s="32">
        <v>55357.05</v>
      </c>
      <c r="Z45" s="32">
        <v>125121.77</v>
      </c>
      <c r="AA45" s="32">
        <v>123182.78</v>
      </c>
      <c r="AB45" s="32">
        <v>122230.33</v>
      </c>
      <c r="AC45" s="2">
        <v>4.47</v>
      </c>
      <c r="AD45" s="2">
        <v>4.47</v>
      </c>
      <c r="AE45" s="2">
        <v>4.47</v>
      </c>
      <c r="AF45" s="2">
        <v>4.47</v>
      </c>
      <c r="AG45" s="2">
        <v>4.47</v>
      </c>
      <c r="AH45" s="2">
        <v>4.47</v>
      </c>
      <c r="AI45" s="2">
        <v>4.47</v>
      </c>
      <c r="AJ45" s="2">
        <v>4.47</v>
      </c>
      <c r="AK45" s="2">
        <v>4.47</v>
      </c>
      <c r="AL45" s="2">
        <v>4.47</v>
      </c>
      <c r="AM45" s="2">
        <v>4.47</v>
      </c>
      <c r="AN45" s="2">
        <v>4.47</v>
      </c>
      <c r="AO45" s="33">
        <v>7756.35</v>
      </c>
      <c r="AP45" s="33">
        <v>8592.8799999999992</v>
      </c>
      <c r="AQ45" s="33">
        <v>3404.45</v>
      </c>
      <c r="AR45" s="33">
        <v>4913.04</v>
      </c>
      <c r="AS45" s="33">
        <v>6064.56</v>
      </c>
      <c r="AT45" s="33">
        <v>2612.9</v>
      </c>
      <c r="AU45" s="33">
        <v>7546.61</v>
      </c>
      <c r="AV45" s="33">
        <v>2493.3000000000002</v>
      </c>
      <c r="AW45" s="33">
        <v>2474.46</v>
      </c>
      <c r="AX45" s="33">
        <v>5592.94</v>
      </c>
      <c r="AY45" s="33">
        <v>5506.27</v>
      </c>
      <c r="AZ45" s="33">
        <v>5463.7</v>
      </c>
      <c r="BA45" s="31">
        <f t="shared" si="41"/>
        <v>-190.87</v>
      </c>
      <c r="BB45" s="31">
        <f t="shared" si="42"/>
        <v>-211.46</v>
      </c>
      <c r="BC45" s="31">
        <f t="shared" si="43"/>
        <v>-83.78</v>
      </c>
      <c r="BD45" s="31">
        <f t="shared" si="44"/>
        <v>-164.87</v>
      </c>
      <c r="BE45" s="31">
        <f t="shared" si="45"/>
        <v>-203.51</v>
      </c>
      <c r="BF45" s="31">
        <f t="shared" si="46"/>
        <v>-87.68</v>
      </c>
      <c r="BG45" s="31">
        <f t="shared" si="47"/>
        <v>253.24</v>
      </c>
      <c r="BH45" s="31">
        <f t="shared" si="48"/>
        <v>83.67</v>
      </c>
      <c r="BI45" s="31">
        <f t="shared" si="49"/>
        <v>83.04</v>
      </c>
      <c r="BJ45" s="31">
        <f t="shared" si="50"/>
        <v>838.32</v>
      </c>
      <c r="BK45" s="31">
        <f t="shared" si="51"/>
        <v>825.32</v>
      </c>
      <c r="BL45" s="31">
        <f t="shared" si="52"/>
        <v>818.94</v>
      </c>
      <c r="BM45" s="6">
        <v>6.4699999999999994E-2</v>
      </c>
      <c r="BN45" s="6">
        <v>6.4699999999999994E-2</v>
      </c>
      <c r="BO45" s="6">
        <v>6.4699999999999994E-2</v>
      </c>
      <c r="BP45" s="6">
        <v>6.4699999999999994E-2</v>
      </c>
      <c r="BQ45" s="6">
        <v>6.4699999999999994E-2</v>
      </c>
      <c r="BR45" s="6">
        <v>6.4699999999999994E-2</v>
      </c>
      <c r="BS45" s="6">
        <v>6.4699999999999994E-2</v>
      </c>
      <c r="BT45" s="6">
        <v>6.4699999999999994E-2</v>
      </c>
      <c r="BU45" s="6">
        <v>6.4699999999999994E-2</v>
      </c>
      <c r="BV45" s="6">
        <v>6.4699999999999994E-2</v>
      </c>
      <c r="BW45" s="6">
        <v>6.4699999999999994E-2</v>
      </c>
      <c r="BX45" s="6">
        <v>6.4699999999999994E-2</v>
      </c>
      <c r="BY45" s="31">
        <v>11226.75</v>
      </c>
      <c r="BZ45" s="31">
        <v>12437.57</v>
      </c>
      <c r="CA45" s="31">
        <v>4927.7</v>
      </c>
      <c r="CB45" s="31">
        <v>7111.27</v>
      </c>
      <c r="CC45" s="31">
        <v>8778.01</v>
      </c>
      <c r="CD45" s="31">
        <v>3781.98</v>
      </c>
      <c r="CE45" s="31">
        <v>10923.16</v>
      </c>
      <c r="CF45" s="31">
        <v>3608.86</v>
      </c>
      <c r="CG45" s="31">
        <v>3581.6</v>
      </c>
      <c r="CH45" s="31">
        <v>8095.38</v>
      </c>
      <c r="CI45" s="31">
        <v>7969.93</v>
      </c>
      <c r="CJ45" s="31">
        <v>7908.3</v>
      </c>
      <c r="CK45" s="32">
        <f t="shared" si="53"/>
        <v>121.46</v>
      </c>
      <c r="CL45" s="32">
        <f t="shared" si="54"/>
        <v>134.56</v>
      </c>
      <c r="CM45" s="32">
        <f t="shared" si="55"/>
        <v>53.31</v>
      </c>
      <c r="CN45" s="32">
        <f t="shared" si="56"/>
        <v>76.94</v>
      </c>
      <c r="CO45" s="32">
        <f t="shared" si="57"/>
        <v>94.97</v>
      </c>
      <c r="CP45" s="32">
        <f t="shared" si="58"/>
        <v>40.92</v>
      </c>
      <c r="CQ45" s="32">
        <f t="shared" si="59"/>
        <v>118.18</v>
      </c>
      <c r="CR45" s="32">
        <f t="shared" si="60"/>
        <v>39.04</v>
      </c>
      <c r="CS45" s="32">
        <f t="shared" si="61"/>
        <v>38.75</v>
      </c>
      <c r="CT45" s="32">
        <f t="shared" si="62"/>
        <v>87.59</v>
      </c>
      <c r="CU45" s="32">
        <f t="shared" si="63"/>
        <v>86.23</v>
      </c>
      <c r="CV45" s="32">
        <f t="shared" si="64"/>
        <v>85.56</v>
      </c>
      <c r="CW45" s="31">
        <f t="shared" si="186"/>
        <v>3782.7299999999987</v>
      </c>
      <c r="CX45" s="31">
        <f t="shared" si="187"/>
        <v>4190.71</v>
      </c>
      <c r="CY45" s="31">
        <f t="shared" si="188"/>
        <v>1660.3400000000004</v>
      </c>
      <c r="CZ45" s="31">
        <f t="shared" si="189"/>
        <v>2440.04</v>
      </c>
      <c r="DA45" s="31">
        <f t="shared" si="190"/>
        <v>3011.9299999999994</v>
      </c>
      <c r="DB45" s="31">
        <f t="shared" si="191"/>
        <v>1297.68</v>
      </c>
      <c r="DC45" s="31">
        <f t="shared" si="192"/>
        <v>3241.4900000000007</v>
      </c>
      <c r="DD45" s="31">
        <f t="shared" si="193"/>
        <v>1070.9299999999998</v>
      </c>
      <c r="DE45" s="31">
        <f t="shared" si="194"/>
        <v>1062.8499999999999</v>
      </c>
      <c r="DF45" s="31">
        <f t="shared" si="195"/>
        <v>1751.7100000000005</v>
      </c>
      <c r="DG45" s="31">
        <f t="shared" si="196"/>
        <v>1724.5699999999993</v>
      </c>
      <c r="DH45" s="31">
        <f t="shared" si="197"/>
        <v>1711.2200000000007</v>
      </c>
      <c r="DI45" s="32">
        <f t="shared" si="65"/>
        <v>189.14</v>
      </c>
      <c r="DJ45" s="32">
        <f t="shared" si="66"/>
        <v>209.54</v>
      </c>
      <c r="DK45" s="32">
        <f t="shared" si="67"/>
        <v>83.02</v>
      </c>
      <c r="DL45" s="32">
        <f t="shared" si="68"/>
        <v>122</v>
      </c>
      <c r="DM45" s="32">
        <f t="shared" si="69"/>
        <v>150.6</v>
      </c>
      <c r="DN45" s="32">
        <f t="shared" si="70"/>
        <v>64.88</v>
      </c>
      <c r="DO45" s="32">
        <f t="shared" si="71"/>
        <v>162.07</v>
      </c>
      <c r="DP45" s="32">
        <f t="shared" si="72"/>
        <v>53.55</v>
      </c>
      <c r="DQ45" s="32">
        <f t="shared" si="73"/>
        <v>53.14</v>
      </c>
      <c r="DR45" s="32">
        <f t="shared" si="74"/>
        <v>87.59</v>
      </c>
      <c r="DS45" s="32">
        <f t="shared" si="75"/>
        <v>86.23</v>
      </c>
      <c r="DT45" s="32">
        <f t="shared" si="76"/>
        <v>85.56</v>
      </c>
      <c r="DU45" s="31">
        <f t="shared" si="77"/>
        <v>705.16</v>
      </c>
      <c r="DV45" s="31">
        <f t="shared" si="78"/>
        <v>771.42</v>
      </c>
      <c r="DW45" s="31">
        <f t="shared" si="79"/>
        <v>302.13</v>
      </c>
      <c r="DX45" s="31">
        <f t="shared" si="80"/>
        <v>438.31</v>
      </c>
      <c r="DY45" s="31">
        <f t="shared" si="81"/>
        <v>534.24</v>
      </c>
      <c r="DZ45" s="31">
        <f t="shared" si="82"/>
        <v>227.14</v>
      </c>
      <c r="EA45" s="31">
        <f t="shared" si="83"/>
        <v>560.05999999999995</v>
      </c>
      <c r="EB45" s="31">
        <f t="shared" si="84"/>
        <v>182.53</v>
      </c>
      <c r="EC45" s="31">
        <f t="shared" si="85"/>
        <v>178.67</v>
      </c>
      <c r="ED45" s="31">
        <f t="shared" si="86"/>
        <v>290.51</v>
      </c>
      <c r="EE45" s="31">
        <f t="shared" si="87"/>
        <v>281.99</v>
      </c>
      <c r="EF45" s="31">
        <f t="shared" si="88"/>
        <v>275.93</v>
      </c>
      <c r="EG45" s="32">
        <f t="shared" si="89"/>
        <v>4677.0299999999988</v>
      </c>
      <c r="EH45" s="32">
        <f t="shared" si="90"/>
        <v>5171.67</v>
      </c>
      <c r="EI45" s="32">
        <f t="shared" si="91"/>
        <v>2045.4900000000002</v>
      </c>
      <c r="EJ45" s="32">
        <f t="shared" si="92"/>
        <v>3000.35</v>
      </c>
      <c r="EK45" s="32">
        <f t="shared" si="93"/>
        <v>3696.7699999999995</v>
      </c>
      <c r="EL45" s="32">
        <f t="shared" si="94"/>
        <v>1589.6999999999998</v>
      </c>
      <c r="EM45" s="32">
        <f t="shared" si="95"/>
        <v>3963.6200000000008</v>
      </c>
      <c r="EN45" s="32">
        <f t="shared" si="96"/>
        <v>1307.0099999999998</v>
      </c>
      <c r="EO45" s="32">
        <f t="shared" si="97"/>
        <v>1294.6600000000001</v>
      </c>
      <c r="EP45" s="32">
        <f t="shared" si="98"/>
        <v>2129.8100000000004</v>
      </c>
      <c r="EQ45" s="32">
        <f t="shared" si="99"/>
        <v>2092.7899999999991</v>
      </c>
      <c r="ER45" s="32">
        <f t="shared" si="100"/>
        <v>2072.7100000000005</v>
      </c>
    </row>
    <row r="46" spans="1:148" x14ac:dyDescent="0.25">
      <c r="A46" t="s">
        <v>470</v>
      </c>
      <c r="B46" s="1" t="s">
        <v>48</v>
      </c>
      <c r="C46" t="str">
        <f t="shared" ca="1" si="198"/>
        <v>CRR1</v>
      </c>
      <c r="D46" t="str">
        <f t="shared" ca="1" si="199"/>
        <v>Castle Rock Wind Facility</v>
      </c>
      <c r="E46" s="51">
        <v>28252.628000000001</v>
      </c>
      <c r="F46" s="51">
        <v>16299.118</v>
      </c>
      <c r="G46" s="51">
        <v>15839.385</v>
      </c>
      <c r="H46" s="51">
        <v>20486.716100000001</v>
      </c>
      <c r="I46" s="51">
        <v>9773.1234999999997</v>
      </c>
      <c r="J46" s="51">
        <v>10233.491</v>
      </c>
      <c r="K46" s="51">
        <v>9789.7900000000009</v>
      </c>
      <c r="L46" s="51">
        <v>7444.8819999999996</v>
      </c>
      <c r="M46" s="51">
        <v>10102.701999999999</v>
      </c>
      <c r="N46" s="51">
        <v>26662.345000000001</v>
      </c>
      <c r="O46" s="51">
        <v>20090.803</v>
      </c>
      <c r="P46" s="51">
        <v>27064.412499999999</v>
      </c>
      <c r="Q46" s="32">
        <v>882001.33</v>
      </c>
      <c r="R46" s="32">
        <v>959445.48</v>
      </c>
      <c r="S46" s="32">
        <v>409156.53</v>
      </c>
      <c r="T46" s="32">
        <v>540961.92000000004</v>
      </c>
      <c r="U46" s="32">
        <v>607282.86</v>
      </c>
      <c r="V46" s="32">
        <v>281740.88</v>
      </c>
      <c r="W46" s="32">
        <v>670190.06000000006</v>
      </c>
      <c r="X46" s="32">
        <v>257429.35</v>
      </c>
      <c r="Y46" s="32">
        <v>209408.71</v>
      </c>
      <c r="Z46" s="32">
        <v>628743.29</v>
      </c>
      <c r="AA46" s="32">
        <v>545957.68999999994</v>
      </c>
      <c r="AB46" s="32">
        <v>672968.12</v>
      </c>
      <c r="AC46" s="2">
        <v>3.18</v>
      </c>
      <c r="AD46" s="2">
        <v>3.18</v>
      </c>
      <c r="AE46" s="2">
        <v>3.18</v>
      </c>
      <c r="AF46" s="2">
        <v>3.18</v>
      </c>
      <c r="AG46" s="2">
        <v>3.18</v>
      </c>
      <c r="AH46" s="2">
        <v>3.18</v>
      </c>
      <c r="AI46" s="2">
        <v>3.18</v>
      </c>
      <c r="AJ46" s="2">
        <v>3.18</v>
      </c>
      <c r="AK46" s="2">
        <v>3.18</v>
      </c>
      <c r="AL46" s="2">
        <v>3.18</v>
      </c>
      <c r="AM46" s="2">
        <v>3.18</v>
      </c>
      <c r="AN46" s="2">
        <v>3.18</v>
      </c>
      <c r="AO46" s="33">
        <v>28047.64</v>
      </c>
      <c r="AP46" s="33">
        <v>30510.37</v>
      </c>
      <c r="AQ46" s="33">
        <v>13011.18</v>
      </c>
      <c r="AR46" s="33">
        <v>17202.59</v>
      </c>
      <c r="AS46" s="33">
        <v>19311.59</v>
      </c>
      <c r="AT46" s="33">
        <v>8959.36</v>
      </c>
      <c r="AU46" s="33">
        <v>21312.04</v>
      </c>
      <c r="AV46" s="33">
        <v>8186.25</v>
      </c>
      <c r="AW46" s="33">
        <v>6659.2</v>
      </c>
      <c r="AX46" s="33">
        <v>19994.04</v>
      </c>
      <c r="AY46" s="33">
        <v>17361.45</v>
      </c>
      <c r="AZ46" s="33">
        <v>21400.39</v>
      </c>
      <c r="BA46" s="31">
        <f t="shared" si="41"/>
        <v>-970.2</v>
      </c>
      <c r="BB46" s="31">
        <f t="shared" si="42"/>
        <v>-1055.3900000000001</v>
      </c>
      <c r="BC46" s="31">
        <f t="shared" si="43"/>
        <v>-450.07</v>
      </c>
      <c r="BD46" s="31">
        <f t="shared" si="44"/>
        <v>-811.44</v>
      </c>
      <c r="BE46" s="31">
        <f t="shared" si="45"/>
        <v>-910.92</v>
      </c>
      <c r="BF46" s="31">
        <f t="shared" si="46"/>
        <v>-422.61</v>
      </c>
      <c r="BG46" s="31">
        <f t="shared" si="47"/>
        <v>1005.29</v>
      </c>
      <c r="BH46" s="31">
        <f t="shared" si="48"/>
        <v>386.14</v>
      </c>
      <c r="BI46" s="31">
        <f t="shared" si="49"/>
        <v>314.11</v>
      </c>
      <c r="BJ46" s="31">
        <f t="shared" si="50"/>
        <v>4212.58</v>
      </c>
      <c r="BK46" s="31">
        <f t="shared" si="51"/>
        <v>3657.92</v>
      </c>
      <c r="BL46" s="31">
        <f t="shared" si="52"/>
        <v>4508.8900000000003</v>
      </c>
      <c r="BM46" s="6">
        <v>2.8400000000000002E-2</v>
      </c>
      <c r="BN46" s="6">
        <v>2.8400000000000002E-2</v>
      </c>
      <c r="BO46" s="6">
        <v>2.8400000000000002E-2</v>
      </c>
      <c r="BP46" s="6">
        <v>2.8400000000000002E-2</v>
      </c>
      <c r="BQ46" s="6">
        <v>2.8400000000000002E-2</v>
      </c>
      <c r="BR46" s="6">
        <v>2.8400000000000002E-2</v>
      </c>
      <c r="BS46" s="6">
        <v>2.8400000000000002E-2</v>
      </c>
      <c r="BT46" s="6">
        <v>2.8400000000000002E-2</v>
      </c>
      <c r="BU46" s="6">
        <v>2.8400000000000002E-2</v>
      </c>
      <c r="BV46" s="6">
        <v>2.8400000000000002E-2</v>
      </c>
      <c r="BW46" s="6">
        <v>2.8400000000000002E-2</v>
      </c>
      <c r="BX46" s="6">
        <v>2.8400000000000002E-2</v>
      </c>
      <c r="BY46" s="31">
        <v>25048.84</v>
      </c>
      <c r="BZ46" s="31">
        <v>27248.25</v>
      </c>
      <c r="CA46" s="31">
        <v>11620.05</v>
      </c>
      <c r="CB46" s="31">
        <v>15363.32</v>
      </c>
      <c r="CC46" s="31">
        <v>17246.830000000002</v>
      </c>
      <c r="CD46" s="31">
        <v>8001.44</v>
      </c>
      <c r="CE46" s="31">
        <v>19033.400000000001</v>
      </c>
      <c r="CF46" s="31">
        <v>7310.99</v>
      </c>
      <c r="CG46" s="31">
        <v>5947.21</v>
      </c>
      <c r="CH46" s="31">
        <v>17856.310000000001</v>
      </c>
      <c r="CI46" s="31">
        <v>15505.2</v>
      </c>
      <c r="CJ46" s="31">
        <v>19112.29</v>
      </c>
      <c r="CK46" s="32">
        <f t="shared" si="53"/>
        <v>617.4</v>
      </c>
      <c r="CL46" s="32">
        <f t="shared" si="54"/>
        <v>671.61</v>
      </c>
      <c r="CM46" s="32">
        <f t="shared" si="55"/>
        <v>286.41000000000003</v>
      </c>
      <c r="CN46" s="32">
        <f t="shared" si="56"/>
        <v>378.67</v>
      </c>
      <c r="CO46" s="32">
        <f t="shared" si="57"/>
        <v>425.1</v>
      </c>
      <c r="CP46" s="32">
        <f t="shared" si="58"/>
        <v>197.22</v>
      </c>
      <c r="CQ46" s="32">
        <f t="shared" si="59"/>
        <v>469.13</v>
      </c>
      <c r="CR46" s="32">
        <f t="shared" si="60"/>
        <v>180.2</v>
      </c>
      <c r="CS46" s="32">
        <f t="shared" si="61"/>
        <v>146.59</v>
      </c>
      <c r="CT46" s="32">
        <f t="shared" si="62"/>
        <v>440.12</v>
      </c>
      <c r="CU46" s="32">
        <f t="shared" si="63"/>
        <v>382.17</v>
      </c>
      <c r="CV46" s="32">
        <f t="shared" si="64"/>
        <v>471.08</v>
      </c>
      <c r="CW46" s="31">
        <f t="shared" si="186"/>
        <v>-1411.1999999999978</v>
      </c>
      <c r="CX46" s="31">
        <f t="shared" si="187"/>
        <v>-1535.1199999999983</v>
      </c>
      <c r="CY46" s="31">
        <f t="shared" si="188"/>
        <v>-654.65000000000123</v>
      </c>
      <c r="CZ46" s="31">
        <f t="shared" si="189"/>
        <v>-649.16000000000031</v>
      </c>
      <c r="DA46" s="31">
        <f t="shared" si="190"/>
        <v>-728.7399999999999</v>
      </c>
      <c r="DB46" s="31">
        <f t="shared" si="191"/>
        <v>-338.09000000000071</v>
      </c>
      <c r="DC46" s="31">
        <f t="shared" si="192"/>
        <v>-2814.7999999999984</v>
      </c>
      <c r="DD46" s="31">
        <f t="shared" si="193"/>
        <v>-1081.2000000000003</v>
      </c>
      <c r="DE46" s="31">
        <f t="shared" si="194"/>
        <v>-879.50999999999965</v>
      </c>
      <c r="DF46" s="31">
        <f t="shared" si="195"/>
        <v>-5910.1900000000005</v>
      </c>
      <c r="DG46" s="31">
        <f t="shared" si="196"/>
        <v>-5132</v>
      </c>
      <c r="DH46" s="31">
        <f t="shared" si="197"/>
        <v>-6325.9099999999971</v>
      </c>
      <c r="DI46" s="32">
        <f t="shared" si="65"/>
        <v>-70.56</v>
      </c>
      <c r="DJ46" s="32">
        <f t="shared" si="66"/>
        <v>-76.760000000000005</v>
      </c>
      <c r="DK46" s="32">
        <f t="shared" si="67"/>
        <v>-32.729999999999997</v>
      </c>
      <c r="DL46" s="32">
        <f t="shared" si="68"/>
        <v>-32.46</v>
      </c>
      <c r="DM46" s="32">
        <f t="shared" si="69"/>
        <v>-36.44</v>
      </c>
      <c r="DN46" s="32">
        <f t="shared" si="70"/>
        <v>-16.899999999999999</v>
      </c>
      <c r="DO46" s="32">
        <f t="shared" si="71"/>
        <v>-140.74</v>
      </c>
      <c r="DP46" s="32">
        <f t="shared" si="72"/>
        <v>-54.06</v>
      </c>
      <c r="DQ46" s="32">
        <f t="shared" si="73"/>
        <v>-43.98</v>
      </c>
      <c r="DR46" s="32">
        <f t="shared" si="74"/>
        <v>-295.51</v>
      </c>
      <c r="DS46" s="32">
        <f t="shared" si="75"/>
        <v>-256.60000000000002</v>
      </c>
      <c r="DT46" s="32">
        <f t="shared" si="76"/>
        <v>-316.3</v>
      </c>
      <c r="DU46" s="31">
        <f t="shared" si="77"/>
        <v>-263.07</v>
      </c>
      <c r="DV46" s="31">
        <f t="shared" si="78"/>
        <v>-282.58</v>
      </c>
      <c r="DW46" s="31">
        <f t="shared" si="79"/>
        <v>-119.13</v>
      </c>
      <c r="DX46" s="31">
        <f t="shared" si="80"/>
        <v>-116.61</v>
      </c>
      <c r="DY46" s="31">
        <f t="shared" si="81"/>
        <v>-129.26</v>
      </c>
      <c r="DZ46" s="31">
        <f t="shared" si="82"/>
        <v>-59.18</v>
      </c>
      <c r="EA46" s="31">
        <f t="shared" si="83"/>
        <v>-486.33</v>
      </c>
      <c r="EB46" s="31">
        <f t="shared" si="84"/>
        <v>-184.28</v>
      </c>
      <c r="EC46" s="31">
        <f t="shared" si="85"/>
        <v>-147.85</v>
      </c>
      <c r="ED46" s="31">
        <f t="shared" si="86"/>
        <v>-980.18</v>
      </c>
      <c r="EE46" s="31">
        <f t="shared" si="87"/>
        <v>-839.14</v>
      </c>
      <c r="EF46" s="31">
        <f t="shared" si="88"/>
        <v>-1020.05</v>
      </c>
      <c r="EG46" s="32">
        <f t="shared" si="89"/>
        <v>-1744.8299999999977</v>
      </c>
      <c r="EH46" s="32">
        <f t="shared" si="90"/>
        <v>-1894.4599999999982</v>
      </c>
      <c r="EI46" s="32">
        <f t="shared" si="91"/>
        <v>-806.51000000000124</v>
      </c>
      <c r="EJ46" s="32">
        <f t="shared" si="92"/>
        <v>-798.23000000000036</v>
      </c>
      <c r="EK46" s="32">
        <f t="shared" si="93"/>
        <v>-894.43999999999983</v>
      </c>
      <c r="EL46" s="32">
        <f t="shared" si="94"/>
        <v>-414.1700000000007</v>
      </c>
      <c r="EM46" s="32">
        <f t="shared" si="95"/>
        <v>-3441.8699999999981</v>
      </c>
      <c r="EN46" s="32">
        <f t="shared" si="96"/>
        <v>-1319.5400000000002</v>
      </c>
      <c r="EO46" s="32">
        <f t="shared" si="97"/>
        <v>-1071.3399999999997</v>
      </c>
      <c r="EP46" s="32">
        <f t="shared" si="98"/>
        <v>-7185.880000000001</v>
      </c>
      <c r="EQ46" s="32">
        <f t="shared" si="99"/>
        <v>-6227.7400000000007</v>
      </c>
      <c r="ER46" s="32">
        <f t="shared" si="100"/>
        <v>-7662.2599999999975</v>
      </c>
    </row>
    <row r="47" spans="1:148" x14ac:dyDescent="0.25">
      <c r="A47" t="s">
        <v>471</v>
      </c>
      <c r="B47" s="1" t="s">
        <v>69</v>
      </c>
      <c r="C47" t="str">
        <f t="shared" ca="1" si="198"/>
        <v>CRS1</v>
      </c>
      <c r="D47" t="str">
        <f t="shared" ca="1" si="199"/>
        <v>Crossfield Energy Centre #1</v>
      </c>
      <c r="E47" s="51">
        <v>4235.8362261000002</v>
      </c>
      <c r="F47" s="51">
        <v>6224.5056094000001</v>
      </c>
      <c r="G47" s="51">
        <v>3376.8967318</v>
      </c>
      <c r="H47" s="51">
        <v>467.23321010000001</v>
      </c>
      <c r="I47" s="51">
        <v>1490.2486939</v>
      </c>
      <c r="J47" s="51">
        <v>2693.8829354999998</v>
      </c>
      <c r="K47" s="51">
        <v>5894.0915514999997</v>
      </c>
      <c r="L47" s="51">
        <v>2836.0912183999999</v>
      </c>
      <c r="M47" s="51">
        <v>552.80821300000002</v>
      </c>
      <c r="N47" s="51">
        <v>1792.9400065</v>
      </c>
      <c r="O47" s="51">
        <v>4020.0435997</v>
      </c>
      <c r="P47" s="51">
        <v>1762.9201963</v>
      </c>
      <c r="Q47" s="32">
        <v>498083.15</v>
      </c>
      <c r="R47" s="32">
        <v>1371916.92</v>
      </c>
      <c r="S47" s="32">
        <v>346868.97</v>
      </c>
      <c r="T47" s="32">
        <v>17384.939999999999</v>
      </c>
      <c r="U47" s="32">
        <v>330714.23999999999</v>
      </c>
      <c r="V47" s="32">
        <v>434335</v>
      </c>
      <c r="W47" s="32">
        <v>2731185.91</v>
      </c>
      <c r="X47" s="32">
        <v>560347.1</v>
      </c>
      <c r="Y47" s="32">
        <v>15402.98</v>
      </c>
      <c r="Z47" s="32">
        <v>68518.53</v>
      </c>
      <c r="AA47" s="32">
        <v>372460.43</v>
      </c>
      <c r="AB47" s="32">
        <v>67033.259999999995</v>
      </c>
      <c r="AC47" s="2">
        <v>0.93</v>
      </c>
      <c r="AD47" s="2">
        <v>0.93</v>
      </c>
      <c r="AE47" s="2">
        <v>0.93</v>
      </c>
      <c r="AF47" s="2">
        <v>0.93</v>
      </c>
      <c r="AG47" s="2">
        <v>0.93</v>
      </c>
      <c r="AH47" s="2">
        <v>0.93</v>
      </c>
      <c r="AI47" s="2">
        <v>0.93</v>
      </c>
      <c r="AJ47" s="2">
        <v>0.93</v>
      </c>
      <c r="AK47" s="2">
        <v>0.93</v>
      </c>
      <c r="AL47" s="2">
        <v>0.93</v>
      </c>
      <c r="AM47" s="2">
        <v>0.93</v>
      </c>
      <c r="AN47" s="2">
        <v>0.93</v>
      </c>
      <c r="AO47" s="33">
        <v>4632.17</v>
      </c>
      <c r="AP47" s="33">
        <v>12758.83</v>
      </c>
      <c r="AQ47" s="33">
        <v>3225.88</v>
      </c>
      <c r="AR47" s="33">
        <v>161.68</v>
      </c>
      <c r="AS47" s="33">
        <v>3075.64</v>
      </c>
      <c r="AT47" s="33">
        <v>4039.32</v>
      </c>
      <c r="AU47" s="33">
        <v>25400.03</v>
      </c>
      <c r="AV47" s="33">
        <v>5211.2299999999996</v>
      </c>
      <c r="AW47" s="33">
        <v>143.25</v>
      </c>
      <c r="AX47" s="33">
        <v>637.22</v>
      </c>
      <c r="AY47" s="33">
        <v>3463.88</v>
      </c>
      <c r="AZ47" s="33">
        <v>623.41</v>
      </c>
      <c r="BA47" s="31">
        <f t="shared" si="41"/>
        <v>-547.89</v>
      </c>
      <c r="BB47" s="31">
        <f t="shared" si="42"/>
        <v>-1509.11</v>
      </c>
      <c r="BC47" s="31">
        <f t="shared" si="43"/>
        <v>-381.56</v>
      </c>
      <c r="BD47" s="31">
        <f t="shared" si="44"/>
        <v>-26.08</v>
      </c>
      <c r="BE47" s="31">
        <f t="shared" si="45"/>
        <v>-496.07</v>
      </c>
      <c r="BF47" s="31">
        <f t="shared" si="46"/>
        <v>-651.5</v>
      </c>
      <c r="BG47" s="31">
        <f t="shared" si="47"/>
        <v>4096.78</v>
      </c>
      <c r="BH47" s="31">
        <f t="shared" si="48"/>
        <v>840.52</v>
      </c>
      <c r="BI47" s="31">
        <f t="shared" si="49"/>
        <v>23.1</v>
      </c>
      <c r="BJ47" s="31">
        <f t="shared" si="50"/>
        <v>459.07</v>
      </c>
      <c r="BK47" s="31">
        <f t="shared" si="51"/>
        <v>2495.48</v>
      </c>
      <c r="BL47" s="31">
        <f t="shared" si="52"/>
        <v>449.12</v>
      </c>
      <c r="BM47" s="6">
        <v>8.8999999999999999E-3</v>
      </c>
      <c r="BN47" s="6">
        <v>8.8999999999999999E-3</v>
      </c>
      <c r="BO47" s="6">
        <v>8.8999999999999999E-3</v>
      </c>
      <c r="BP47" s="6">
        <v>8.8999999999999999E-3</v>
      </c>
      <c r="BQ47" s="6">
        <v>8.8999999999999999E-3</v>
      </c>
      <c r="BR47" s="6">
        <v>8.8999999999999999E-3</v>
      </c>
      <c r="BS47" s="6">
        <v>8.8999999999999999E-3</v>
      </c>
      <c r="BT47" s="6">
        <v>8.8999999999999999E-3</v>
      </c>
      <c r="BU47" s="6">
        <v>8.8999999999999999E-3</v>
      </c>
      <c r="BV47" s="6">
        <v>8.8999999999999999E-3</v>
      </c>
      <c r="BW47" s="6">
        <v>8.8999999999999999E-3</v>
      </c>
      <c r="BX47" s="6">
        <v>8.8999999999999999E-3</v>
      </c>
      <c r="BY47" s="31">
        <v>4432.9399999999996</v>
      </c>
      <c r="BZ47" s="31">
        <v>12210.06</v>
      </c>
      <c r="CA47" s="31">
        <v>3087.13</v>
      </c>
      <c r="CB47" s="31">
        <v>154.72999999999999</v>
      </c>
      <c r="CC47" s="31">
        <v>2943.36</v>
      </c>
      <c r="CD47" s="31">
        <v>3865.58</v>
      </c>
      <c r="CE47" s="31">
        <v>24307.55</v>
      </c>
      <c r="CF47" s="31">
        <v>4987.09</v>
      </c>
      <c r="CG47" s="31">
        <v>137.09</v>
      </c>
      <c r="CH47" s="31">
        <v>609.80999999999995</v>
      </c>
      <c r="CI47" s="31">
        <v>3314.9</v>
      </c>
      <c r="CJ47" s="31">
        <v>596.6</v>
      </c>
      <c r="CK47" s="32">
        <f t="shared" si="53"/>
        <v>348.66</v>
      </c>
      <c r="CL47" s="32">
        <f t="shared" si="54"/>
        <v>960.34</v>
      </c>
      <c r="CM47" s="32">
        <f t="shared" si="55"/>
        <v>242.81</v>
      </c>
      <c r="CN47" s="32">
        <f t="shared" si="56"/>
        <v>12.17</v>
      </c>
      <c r="CO47" s="32">
        <f t="shared" si="57"/>
        <v>231.5</v>
      </c>
      <c r="CP47" s="32">
        <f t="shared" si="58"/>
        <v>304.02999999999997</v>
      </c>
      <c r="CQ47" s="32">
        <f t="shared" si="59"/>
        <v>1911.83</v>
      </c>
      <c r="CR47" s="32">
        <f t="shared" si="60"/>
        <v>392.24</v>
      </c>
      <c r="CS47" s="32">
        <f t="shared" si="61"/>
        <v>10.78</v>
      </c>
      <c r="CT47" s="32">
        <f t="shared" si="62"/>
        <v>47.96</v>
      </c>
      <c r="CU47" s="32">
        <f t="shared" si="63"/>
        <v>260.72000000000003</v>
      </c>
      <c r="CV47" s="32">
        <f t="shared" si="64"/>
        <v>46.92</v>
      </c>
      <c r="CW47" s="31">
        <f t="shared" si="186"/>
        <v>697.31999999999937</v>
      </c>
      <c r="CX47" s="31">
        <f t="shared" si="187"/>
        <v>1920.6799999999996</v>
      </c>
      <c r="CY47" s="31">
        <f t="shared" si="188"/>
        <v>485.61999999999995</v>
      </c>
      <c r="CZ47" s="31">
        <f t="shared" si="189"/>
        <v>31.299999999999969</v>
      </c>
      <c r="DA47" s="31">
        <f t="shared" si="190"/>
        <v>595.29000000000019</v>
      </c>
      <c r="DB47" s="31">
        <f t="shared" si="191"/>
        <v>781.78999999999951</v>
      </c>
      <c r="DC47" s="31">
        <f t="shared" si="192"/>
        <v>-3277.4300000000012</v>
      </c>
      <c r="DD47" s="31">
        <f t="shared" si="193"/>
        <v>-672.41999999999962</v>
      </c>
      <c r="DE47" s="31">
        <f t="shared" si="194"/>
        <v>-18.479999999999997</v>
      </c>
      <c r="DF47" s="31">
        <f t="shared" si="195"/>
        <v>-438.52000000000004</v>
      </c>
      <c r="DG47" s="31">
        <f t="shared" si="196"/>
        <v>-2383.7400000000002</v>
      </c>
      <c r="DH47" s="31">
        <f t="shared" si="197"/>
        <v>-429.01</v>
      </c>
      <c r="DI47" s="32">
        <f t="shared" si="65"/>
        <v>34.869999999999997</v>
      </c>
      <c r="DJ47" s="32">
        <f t="shared" si="66"/>
        <v>96.03</v>
      </c>
      <c r="DK47" s="32">
        <f t="shared" si="67"/>
        <v>24.28</v>
      </c>
      <c r="DL47" s="32">
        <f t="shared" si="68"/>
        <v>1.57</v>
      </c>
      <c r="DM47" s="32">
        <f t="shared" si="69"/>
        <v>29.76</v>
      </c>
      <c r="DN47" s="32">
        <f t="shared" si="70"/>
        <v>39.090000000000003</v>
      </c>
      <c r="DO47" s="32">
        <f t="shared" si="71"/>
        <v>-163.87</v>
      </c>
      <c r="DP47" s="32">
        <f t="shared" si="72"/>
        <v>-33.619999999999997</v>
      </c>
      <c r="DQ47" s="32">
        <f t="shared" si="73"/>
        <v>-0.92</v>
      </c>
      <c r="DR47" s="32">
        <f t="shared" si="74"/>
        <v>-21.93</v>
      </c>
      <c r="DS47" s="32">
        <f t="shared" si="75"/>
        <v>-119.19</v>
      </c>
      <c r="DT47" s="32">
        <f t="shared" si="76"/>
        <v>-21.45</v>
      </c>
      <c r="DU47" s="31">
        <f t="shared" si="77"/>
        <v>129.99</v>
      </c>
      <c r="DV47" s="31">
        <f t="shared" si="78"/>
        <v>353.56</v>
      </c>
      <c r="DW47" s="31">
        <f t="shared" si="79"/>
        <v>88.37</v>
      </c>
      <c r="DX47" s="31">
        <f t="shared" si="80"/>
        <v>5.62</v>
      </c>
      <c r="DY47" s="31">
        <f t="shared" si="81"/>
        <v>105.59</v>
      </c>
      <c r="DZ47" s="31">
        <f t="shared" si="82"/>
        <v>136.84</v>
      </c>
      <c r="EA47" s="31">
        <f t="shared" si="83"/>
        <v>-566.27</v>
      </c>
      <c r="EB47" s="31">
        <f t="shared" si="84"/>
        <v>-114.61</v>
      </c>
      <c r="EC47" s="31">
        <f t="shared" si="85"/>
        <v>-3.11</v>
      </c>
      <c r="ED47" s="31">
        <f t="shared" si="86"/>
        <v>-72.73</v>
      </c>
      <c r="EE47" s="31">
        <f t="shared" si="87"/>
        <v>-389.77</v>
      </c>
      <c r="EF47" s="31">
        <f t="shared" si="88"/>
        <v>-69.180000000000007</v>
      </c>
      <c r="EG47" s="32">
        <f t="shared" si="89"/>
        <v>862.17999999999938</v>
      </c>
      <c r="EH47" s="32">
        <f t="shared" si="90"/>
        <v>2370.2699999999995</v>
      </c>
      <c r="EI47" s="32">
        <f t="shared" si="91"/>
        <v>598.27</v>
      </c>
      <c r="EJ47" s="32">
        <f t="shared" si="92"/>
        <v>38.489999999999966</v>
      </c>
      <c r="EK47" s="32">
        <f t="shared" si="93"/>
        <v>730.64000000000021</v>
      </c>
      <c r="EL47" s="32">
        <f t="shared" si="94"/>
        <v>957.71999999999957</v>
      </c>
      <c r="EM47" s="32">
        <f t="shared" si="95"/>
        <v>-4007.5700000000011</v>
      </c>
      <c r="EN47" s="32">
        <f t="shared" si="96"/>
        <v>-820.64999999999964</v>
      </c>
      <c r="EO47" s="32">
        <f t="shared" si="97"/>
        <v>-22.509999999999998</v>
      </c>
      <c r="EP47" s="32">
        <f t="shared" si="98"/>
        <v>-533.18000000000006</v>
      </c>
      <c r="EQ47" s="32">
        <f t="shared" si="99"/>
        <v>-2892.7000000000003</v>
      </c>
      <c r="ER47" s="32">
        <f t="shared" si="100"/>
        <v>-519.64</v>
      </c>
    </row>
    <row r="48" spans="1:148" x14ac:dyDescent="0.25">
      <c r="A48" t="s">
        <v>471</v>
      </c>
      <c r="B48" s="1" t="s">
        <v>70</v>
      </c>
      <c r="C48" t="str">
        <f t="shared" ca="1" si="198"/>
        <v>CRS2</v>
      </c>
      <c r="D48" t="str">
        <f t="shared" ca="1" si="199"/>
        <v>Crossfield Energy Centre #2</v>
      </c>
      <c r="E48" s="51">
        <v>3793.8477434000001</v>
      </c>
      <c r="F48" s="51">
        <v>5353.4787808000001</v>
      </c>
      <c r="G48" s="51">
        <v>3100.4068883999998</v>
      </c>
      <c r="H48" s="51">
        <v>497.34949519999998</v>
      </c>
      <c r="I48" s="51">
        <v>1580.5911289999999</v>
      </c>
      <c r="J48" s="51">
        <v>2345.4633825999999</v>
      </c>
      <c r="K48" s="51">
        <v>5056.3996359000002</v>
      </c>
      <c r="L48" s="51">
        <v>3226.9372195999999</v>
      </c>
      <c r="M48" s="51">
        <v>844.12988499999994</v>
      </c>
      <c r="N48" s="51">
        <v>1697.6088812</v>
      </c>
      <c r="O48" s="51">
        <v>3816.7443217</v>
      </c>
      <c r="P48" s="51">
        <v>1678.0470302000001</v>
      </c>
      <c r="Q48" s="32">
        <v>465898.81</v>
      </c>
      <c r="R48" s="32">
        <v>1314213.3400000001</v>
      </c>
      <c r="S48" s="32">
        <v>322221.14</v>
      </c>
      <c r="T48" s="32">
        <v>22687.47</v>
      </c>
      <c r="U48" s="32">
        <v>464408.24</v>
      </c>
      <c r="V48" s="32">
        <v>421045.34</v>
      </c>
      <c r="W48" s="32">
        <v>2559643.2200000002</v>
      </c>
      <c r="X48" s="32">
        <v>584938.49</v>
      </c>
      <c r="Y48" s="32">
        <v>32653.29</v>
      </c>
      <c r="Z48" s="32">
        <v>60981.41</v>
      </c>
      <c r="AA48" s="32">
        <v>355376.16</v>
      </c>
      <c r="AB48" s="32">
        <v>61967.45</v>
      </c>
      <c r="AC48" s="2">
        <v>0.93</v>
      </c>
      <c r="AD48" s="2">
        <v>0.93</v>
      </c>
      <c r="AE48" s="2">
        <v>0.93</v>
      </c>
      <c r="AF48" s="2">
        <v>0.93</v>
      </c>
      <c r="AG48" s="2">
        <v>0.93</v>
      </c>
      <c r="AH48" s="2">
        <v>0.93</v>
      </c>
      <c r="AI48" s="2">
        <v>0.93</v>
      </c>
      <c r="AJ48" s="2">
        <v>0.93</v>
      </c>
      <c r="AK48" s="2">
        <v>0.93</v>
      </c>
      <c r="AL48" s="2">
        <v>0.93</v>
      </c>
      <c r="AM48" s="2">
        <v>0.93</v>
      </c>
      <c r="AN48" s="2">
        <v>0.93</v>
      </c>
      <c r="AO48" s="33">
        <v>4332.8599999999997</v>
      </c>
      <c r="AP48" s="33">
        <v>12222.18</v>
      </c>
      <c r="AQ48" s="33">
        <v>2996.66</v>
      </c>
      <c r="AR48" s="33">
        <v>210.99</v>
      </c>
      <c r="AS48" s="33">
        <v>4319</v>
      </c>
      <c r="AT48" s="33">
        <v>3915.72</v>
      </c>
      <c r="AU48" s="33">
        <v>23804.68</v>
      </c>
      <c r="AV48" s="33">
        <v>5439.93</v>
      </c>
      <c r="AW48" s="33">
        <v>303.68</v>
      </c>
      <c r="AX48" s="33">
        <v>567.13</v>
      </c>
      <c r="AY48" s="33">
        <v>3305</v>
      </c>
      <c r="AZ48" s="33">
        <v>576.29999999999995</v>
      </c>
      <c r="BA48" s="31">
        <f t="shared" si="41"/>
        <v>-512.49</v>
      </c>
      <c r="BB48" s="31">
        <f t="shared" si="42"/>
        <v>-1445.63</v>
      </c>
      <c r="BC48" s="31">
        <f t="shared" si="43"/>
        <v>-354.44</v>
      </c>
      <c r="BD48" s="31">
        <f t="shared" si="44"/>
        <v>-34.03</v>
      </c>
      <c r="BE48" s="31">
        <f t="shared" si="45"/>
        <v>-696.61</v>
      </c>
      <c r="BF48" s="31">
        <f t="shared" si="46"/>
        <v>-631.57000000000005</v>
      </c>
      <c r="BG48" s="31">
        <f t="shared" si="47"/>
        <v>3839.46</v>
      </c>
      <c r="BH48" s="31">
        <f t="shared" si="48"/>
        <v>877.41</v>
      </c>
      <c r="BI48" s="31">
        <f t="shared" si="49"/>
        <v>48.98</v>
      </c>
      <c r="BJ48" s="31">
        <f t="shared" si="50"/>
        <v>408.58</v>
      </c>
      <c r="BK48" s="31">
        <f t="shared" si="51"/>
        <v>2381.02</v>
      </c>
      <c r="BL48" s="31">
        <f t="shared" si="52"/>
        <v>415.18</v>
      </c>
      <c r="BM48" s="6">
        <v>1.09E-2</v>
      </c>
      <c r="BN48" s="6">
        <v>1.09E-2</v>
      </c>
      <c r="BO48" s="6">
        <v>1.09E-2</v>
      </c>
      <c r="BP48" s="6">
        <v>1.09E-2</v>
      </c>
      <c r="BQ48" s="6">
        <v>1.09E-2</v>
      </c>
      <c r="BR48" s="6">
        <v>1.09E-2</v>
      </c>
      <c r="BS48" s="6">
        <v>1.09E-2</v>
      </c>
      <c r="BT48" s="6">
        <v>1.09E-2</v>
      </c>
      <c r="BU48" s="6">
        <v>1.09E-2</v>
      </c>
      <c r="BV48" s="6">
        <v>1.09E-2</v>
      </c>
      <c r="BW48" s="6">
        <v>1.09E-2</v>
      </c>
      <c r="BX48" s="6">
        <v>1.09E-2</v>
      </c>
      <c r="BY48" s="31">
        <v>5078.3</v>
      </c>
      <c r="BZ48" s="31">
        <v>14324.93</v>
      </c>
      <c r="CA48" s="31">
        <v>3512.21</v>
      </c>
      <c r="CB48" s="31">
        <v>247.29</v>
      </c>
      <c r="CC48" s="31">
        <v>5062.05</v>
      </c>
      <c r="CD48" s="31">
        <v>4589.3900000000003</v>
      </c>
      <c r="CE48" s="31">
        <v>27900.11</v>
      </c>
      <c r="CF48" s="31">
        <v>6375.83</v>
      </c>
      <c r="CG48" s="31">
        <v>355.92</v>
      </c>
      <c r="CH48" s="31">
        <v>664.7</v>
      </c>
      <c r="CI48" s="31">
        <v>3873.6</v>
      </c>
      <c r="CJ48" s="31">
        <v>675.45</v>
      </c>
      <c r="CK48" s="32">
        <f t="shared" si="53"/>
        <v>326.13</v>
      </c>
      <c r="CL48" s="32">
        <f t="shared" si="54"/>
        <v>919.95</v>
      </c>
      <c r="CM48" s="32">
        <f t="shared" si="55"/>
        <v>225.55</v>
      </c>
      <c r="CN48" s="32">
        <f t="shared" si="56"/>
        <v>15.88</v>
      </c>
      <c r="CO48" s="32">
        <f t="shared" si="57"/>
        <v>325.08999999999997</v>
      </c>
      <c r="CP48" s="32">
        <f t="shared" si="58"/>
        <v>294.73</v>
      </c>
      <c r="CQ48" s="32">
        <f t="shared" si="59"/>
        <v>1791.75</v>
      </c>
      <c r="CR48" s="32">
        <f t="shared" si="60"/>
        <v>409.46</v>
      </c>
      <c r="CS48" s="32">
        <f t="shared" si="61"/>
        <v>22.86</v>
      </c>
      <c r="CT48" s="32">
        <f t="shared" si="62"/>
        <v>42.69</v>
      </c>
      <c r="CU48" s="32">
        <f t="shared" si="63"/>
        <v>248.76</v>
      </c>
      <c r="CV48" s="32">
        <f t="shared" si="64"/>
        <v>43.38</v>
      </c>
      <c r="CW48" s="31">
        <f t="shared" si="186"/>
        <v>1584.0600000000006</v>
      </c>
      <c r="CX48" s="31">
        <f t="shared" si="187"/>
        <v>4468.3300000000008</v>
      </c>
      <c r="CY48" s="31">
        <f t="shared" si="188"/>
        <v>1095.5400000000004</v>
      </c>
      <c r="CZ48" s="31">
        <f t="shared" si="189"/>
        <v>86.210000000000008</v>
      </c>
      <c r="DA48" s="31">
        <f t="shared" si="190"/>
        <v>1764.7500000000005</v>
      </c>
      <c r="DB48" s="31">
        <f t="shared" si="191"/>
        <v>1599.9700000000012</v>
      </c>
      <c r="DC48" s="31">
        <f t="shared" si="192"/>
        <v>2047.7200000000003</v>
      </c>
      <c r="DD48" s="31">
        <f t="shared" si="193"/>
        <v>467.9499999999997</v>
      </c>
      <c r="DE48" s="31">
        <f t="shared" si="194"/>
        <v>26.120000000000026</v>
      </c>
      <c r="DF48" s="31">
        <f t="shared" si="195"/>
        <v>-268.31999999999988</v>
      </c>
      <c r="DG48" s="31">
        <f t="shared" si="196"/>
        <v>-1563.6600000000003</v>
      </c>
      <c r="DH48" s="31">
        <f t="shared" si="197"/>
        <v>-272.64999999999992</v>
      </c>
      <c r="DI48" s="32">
        <f t="shared" si="65"/>
        <v>79.2</v>
      </c>
      <c r="DJ48" s="32">
        <f t="shared" si="66"/>
        <v>223.42</v>
      </c>
      <c r="DK48" s="32">
        <f t="shared" si="67"/>
        <v>54.78</v>
      </c>
      <c r="DL48" s="32">
        <f t="shared" si="68"/>
        <v>4.3099999999999996</v>
      </c>
      <c r="DM48" s="32">
        <f t="shared" si="69"/>
        <v>88.24</v>
      </c>
      <c r="DN48" s="32">
        <f t="shared" si="70"/>
        <v>80</v>
      </c>
      <c r="DO48" s="32">
        <f t="shared" si="71"/>
        <v>102.39</v>
      </c>
      <c r="DP48" s="32">
        <f t="shared" si="72"/>
        <v>23.4</v>
      </c>
      <c r="DQ48" s="32">
        <f t="shared" si="73"/>
        <v>1.31</v>
      </c>
      <c r="DR48" s="32">
        <f t="shared" si="74"/>
        <v>-13.42</v>
      </c>
      <c r="DS48" s="32">
        <f t="shared" si="75"/>
        <v>-78.180000000000007</v>
      </c>
      <c r="DT48" s="32">
        <f t="shared" si="76"/>
        <v>-13.63</v>
      </c>
      <c r="DU48" s="31">
        <f t="shared" si="77"/>
        <v>295.29000000000002</v>
      </c>
      <c r="DV48" s="31">
        <f t="shared" si="78"/>
        <v>822.53</v>
      </c>
      <c r="DW48" s="31">
        <f t="shared" si="79"/>
        <v>199.35</v>
      </c>
      <c r="DX48" s="31">
        <f t="shared" si="80"/>
        <v>15.49</v>
      </c>
      <c r="DY48" s="31">
        <f t="shared" si="81"/>
        <v>313.02</v>
      </c>
      <c r="DZ48" s="31">
        <f t="shared" si="82"/>
        <v>280.06</v>
      </c>
      <c r="EA48" s="31">
        <f t="shared" si="83"/>
        <v>353.8</v>
      </c>
      <c r="EB48" s="31">
        <f t="shared" si="84"/>
        <v>79.760000000000005</v>
      </c>
      <c r="EC48" s="31">
        <f t="shared" si="85"/>
        <v>4.3899999999999997</v>
      </c>
      <c r="ED48" s="31">
        <f t="shared" si="86"/>
        <v>-44.5</v>
      </c>
      <c r="EE48" s="31">
        <f t="shared" si="87"/>
        <v>-255.67</v>
      </c>
      <c r="EF48" s="31">
        <f t="shared" si="88"/>
        <v>-43.96</v>
      </c>
      <c r="EG48" s="32">
        <f t="shared" si="89"/>
        <v>1958.5500000000006</v>
      </c>
      <c r="EH48" s="32">
        <f t="shared" si="90"/>
        <v>5514.2800000000007</v>
      </c>
      <c r="EI48" s="32">
        <f t="shared" si="91"/>
        <v>1349.6700000000003</v>
      </c>
      <c r="EJ48" s="32">
        <f t="shared" si="92"/>
        <v>106.01</v>
      </c>
      <c r="EK48" s="32">
        <f t="shared" si="93"/>
        <v>2166.0100000000002</v>
      </c>
      <c r="EL48" s="32">
        <f t="shared" si="94"/>
        <v>1960.0300000000011</v>
      </c>
      <c r="EM48" s="32">
        <f t="shared" si="95"/>
        <v>2503.9100000000003</v>
      </c>
      <c r="EN48" s="32">
        <f t="shared" si="96"/>
        <v>571.10999999999967</v>
      </c>
      <c r="EO48" s="32">
        <f t="shared" si="97"/>
        <v>31.820000000000025</v>
      </c>
      <c r="EP48" s="32">
        <f t="shared" si="98"/>
        <v>-326.2399999999999</v>
      </c>
      <c r="EQ48" s="32">
        <f t="shared" si="99"/>
        <v>-1897.5100000000004</v>
      </c>
      <c r="ER48" s="32">
        <f t="shared" si="100"/>
        <v>-330.2399999999999</v>
      </c>
    </row>
    <row r="49" spans="1:148" x14ac:dyDescent="0.25">
      <c r="A49" t="s">
        <v>471</v>
      </c>
      <c r="B49" s="1" t="s">
        <v>71</v>
      </c>
      <c r="C49" t="str">
        <f t="shared" ca="1" si="198"/>
        <v>CRS3</v>
      </c>
      <c r="D49" t="str">
        <f t="shared" ca="1" si="199"/>
        <v>Crossfield Energy Centre #3</v>
      </c>
      <c r="E49" s="51">
        <v>3717.9556358999998</v>
      </c>
      <c r="F49" s="51">
        <v>4385.5019000000002</v>
      </c>
      <c r="G49" s="51">
        <v>3066.5035650999998</v>
      </c>
      <c r="H49" s="51">
        <v>448.59132460000001</v>
      </c>
      <c r="I49" s="51">
        <v>967.27124660000004</v>
      </c>
      <c r="J49" s="51">
        <v>2546.8912432000002</v>
      </c>
      <c r="K49" s="51">
        <v>6058.3205292000002</v>
      </c>
      <c r="L49" s="51">
        <v>4042.3943432000001</v>
      </c>
      <c r="M49" s="51">
        <v>1172.0759499999999</v>
      </c>
      <c r="N49" s="51">
        <v>2358.8878196999999</v>
      </c>
      <c r="O49" s="51">
        <v>4749.1381058999996</v>
      </c>
      <c r="P49" s="51">
        <v>1803.417467</v>
      </c>
      <c r="Q49" s="32">
        <v>466076.54</v>
      </c>
      <c r="R49" s="32">
        <v>1232496.71</v>
      </c>
      <c r="S49" s="32">
        <v>315201.57</v>
      </c>
      <c r="T49" s="32">
        <v>27673.43</v>
      </c>
      <c r="U49" s="32">
        <v>248749.63</v>
      </c>
      <c r="V49" s="32">
        <v>437774.46</v>
      </c>
      <c r="W49" s="32">
        <v>2761222.27</v>
      </c>
      <c r="X49" s="32">
        <v>634313.38</v>
      </c>
      <c r="Y49" s="32">
        <v>47854.29</v>
      </c>
      <c r="Z49" s="32">
        <v>94256.76</v>
      </c>
      <c r="AA49" s="32">
        <v>409229.36</v>
      </c>
      <c r="AB49" s="32">
        <v>66780.17</v>
      </c>
      <c r="AC49" s="2">
        <v>0.93</v>
      </c>
      <c r="AD49" s="2">
        <v>0.93</v>
      </c>
      <c r="AE49" s="2">
        <v>0.93</v>
      </c>
      <c r="AF49" s="2">
        <v>0.93</v>
      </c>
      <c r="AG49" s="2">
        <v>0.93</v>
      </c>
      <c r="AH49" s="2">
        <v>0.93</v>
      </c>
      <c r="AI49" s="2">
        <v>0.93</v>
      </c>
      <c r="AJ49" s="2">
        <v>0.93</v>
      </c>
      <c r="AK49" s="2">
        <v>0.93</v>
      </c>
      <c r="AL49" s="2">
        <v>0.93</v>
      </c>
      <c r="AM49" s="2">
        <v>0.93</v>
      </c>
      <c r="AN49" s="2">
        <v>0.93</v>
      </c>
      <c r="AO49" s="33">
        <v>4334.51</v>
      </c>
      <c r="AP49" s="33">
        <v>11462.22</v>
      </c>
      <c r="AQ49" s="33">
        <v>2931.37</v>
      </c>
      <c r="AR49" s="33">
        <v>257.36</v>
      </c>
      <c r="AS49" s="33">
        <v>2313.37</v>
      </c>
      <c r="AT49" s="33">
        <v>4071.3</v>
      </c>
      <c r="AU49" s="33">
        <v>25679.37</v>
      </c>
      <c r="AV49" s="33">
        <v>5899.11</v>
      </c>
      <c r="AW49" s="33">
        <v>445.04</v>
      </c>
      <c r="AX49" s="33">
        <v>876.59</v>
      </c>
      <c r="AY49" s="33">
        <v>3805.83</v>
      </c>
      <c r="AZ49" s="33">
        <v>621.05999999999995</v>
      </c>
      <c r="BA49" s="31">
        <f t="shared" si="41"/>
        <v>-512.67999999999995</v>
      </c>
      <c r="BB49" s="31">
        <f t="shared" si="42"/>
        <v>-1355.75</v>
      </c>
      <c r="BC49" s="31">
        <f t="shared" si="43"/>
        <v>-346.72</v>
      </c>
      <c r="BD49" s="31">
        <f t="shared" si="44"/>
        <v>-41.51</v>
      </c>
      <c r="BE49" s="31">
        <f t="shared" si="45"/>
        <v>-373.12</v>
      </c>
      <c r="BF49" s="31">
        <f t="shared" si="46"/>
        <v>-656.66</v>
      </c>
      <c r="BG49" s="31">
        <f t="shared" si="47"/>
        <v>4141.83</v>
      </c>
      <c r="BH49" s="31">
        <f t="shared" si="48"/>
        <v>951.47</v>
      </c>
      <c r="BI49" s="31">
        <f t="shared" si="49"/>
        <v>71.78</v>
      </c>
      <c r="BJ49" s="31">
        <f t="shared" si="50"/>
        <v>631.52</v>
      </c>
      <c r="BK49" s="31">
        <f t="shared" si="51"/>
        <v>2741.84</v>
      </c>
      <c r="BL49" s="31">
        <f t="shared" si="52"/>
        <v>447.43</v>
      </c>
      <c r="BM49" s="6">
        <v>0.01</v>
      </c>
      <c r="BN49" s="6">
        <v>0.01</v>
      </c>
      <c r="BO49" s="6">
        <v>0.01</v>
      </c>
      <c r="BP49" s="6">
        <v>0.01</v>
      </c>
      <c r="BQ49" s="6">
        <v>0.01</v>
      </c>
      <c r="BR49" s="6">
        <v>0.01</v>
      </c>
      <c r="BS49" s="6">
        <v>0.01</v>
      </c>
      <c r="BT49" s="6">
        <v>0.01</v>
      </c>
      <c r="BU49" s="6">
        <v>0.01</v>
      </c>
      <c r="BV49" s="6">
        <v>0.01</v>
      </c>
      <c r="BW49" s="6">
        <v>0.01</v>
      </c>
      <c r="BX49" s="6">
        <v>0.01</v>
      </c>
      <c r="BY49" s="31">
        <v>4660.7700000000004</v>
      </c>
      <c r="BZ49" s="31">
        <v>12324.97</v>
      </c>
      <c r="CA49" s="31">
        <v>3152.02</v>
      </c>
      <c r="CB49" s="31">
        <v>276.73</v>
      </c>
      <c r="CC49" s="31">
        <v>2487.5</v>
      </c>
      <c r="CD49" s="31">
        <v>4377.74</v>
      </c>
      <c r="CE49" s="31">
        <v>27612.22</v>
      </c>
      <c r="CF49" s="31">
        <v>6343.13</v>
      </c>
      <c r="CG49" s="31">
        <v>478.54</v>
      </c>
      <c r="CH49" s="31">
        <v>942.57</v>
      </c>
      <c r="CI49" s="31">
        <v>4092.29</v>
      </c>
      <c r="CJ49" s="31">
        <v>667.8</v>
      </c>
      <c r="CK49" s="32">
        <f t="shared" si="53"/>
        <v>326.25</v>
      </c>
      <c r="CL49" s="32">
        <f t="shared" si="54"/>
        <v>862.75</v>
      </c>
      <c r="CM49" s="32">
        <f t="shared" si="55"/>
        <v>220.64</v>
      </c>
      <c r="CN49" s="32">
        <f t="shared" si="56"/>
        <v>19.37</v>
      </c>
      <c r="CO49" s="32">
        <f t="shared" si="57"/>
        <v>174.12</v>
      </c>
      <c r="CP49" s="32">
        <f t="shared" si="58"/>
        <v>306.44</v>
      </c>
      <c r="CQ49" s="32">
        <f t="shared" si="59"/>
        <v>1932.86</v>
      </c>
      <c r="CR49" s="32">
        <f t="shared" si="60"/>
        <v>444.02</v>
      </c>
      <c r="CS49" s="32">
        <f t="shared" si="61"/>
        <v>33.5</v>
      </c>
      <c r="CT49" s="32">
        <f t="shared" si="62"/>
        <v>65.98</v>
      </c>
      <c r="CU49" s="32">
        <f t="shared" si="63"/>
        <v>286.45999999999998</v>
      </c>
      <c r="CV49" s="32">
        <f t="shared" si="64"/>
        <v>46.75</v>
      </c>
      <c r="CW49" s="31">
        <f t="shared" si="186"/>
        <v>1165.19</v>
      </c>
      <c r="CX49" s="31">
        <f t="shared" si="187"/>
        <v>3081.25</v>
      </c>
      <c r="CY49" s="31">
        <f t="shared" si="188"/>
        <v>788.01</v>
      </c>
      <c r="CZ49" s="31">
        <f t="shared" si="189"/>
        <v>80.25</v>
      </c>
      <c r="DA49" s="31">
        <f t="shared" si="190"/>
        <v>721.37</v>
      </c>
      <c r="DB49" s="31">
        <f t="shared" si="191"/>
        <v>1269.5399999999991</v>
      </c>
      <c r="DC49" s="31">
        <f t="shared" si="192"/>
        <v>-276.11999999999716</v>
      </c>
      <c r="DD49" s="31">
        <f t="shared" si="193"/>
        <v>-63.430000000000064</v>
      </c>
      <c r="DE49" s="31">
        <f t="shared" si="194"/>
        <v>-4.780000000000058</v>
      </c>
      <c r="DF49" s="31">
        <f t="shared" si="195"/>
        <v>-499.55999999999995</v>
      </c>
      <c r="DG49" s="31">
        <f t="shared" si="196"/>
        <v>-2168.92</v>
      </c>
      <c r="DH49" s="31">
        <f t="shared" si="197"/>
        <v>-353.94</v>
      </c>
      <c r="DI49" s="32">
        <f t="shared" si="65"/>
        <v>58.26</v>
      </c>
      <c r="DJ49" s="32">
        <f t="shared" si="66"/>
        <v>154.06</v>
      </c>
      <c r="DK49" s="32">
        <f t="shared" si="67"/>
        <v>39.4</v>
      </c>
      <c r="DL49" s="32">
        <f t="shared" si="68"/>
        <v>4.01</v>
      </c>
      <c r="DM49" s="32">
        <f t="shared" si="69"/>
        <v>36.07</v>
      </c>
      <c r="DN49" s="32">
        <f t="shared" si="70"/>
        <v>63.48</v>
      </c>
      <c r="DO49" s="32">
        <f t="shared" si="71"/>
        <v>-13.81</v>
      </c>
      <c r="DP49" s="32">
        <f t="shared" si="72"/>
        <v>-3.17</v>
      </c>
      <c r="DQ49" s="32">
        <f t="shared" si="73"/>
        <v>-0.24</v>
      </c>
      <c r="DR49" s="32">
        <f t="shared" si="74"/>
        <v>-24.98</v>
      </c>
      <c r="DS49" s="32">
        <f t="shared" si="75"/>
        <v>-108.45</v>
      </c>
      <c r="DT49" s="32">
        <f t="shared" si="76"/>
        <v>-17.7</v>
      </c>
      <c r="DU49" s="31">
        <f t="shared" si="77"/>
        <v>217.21</v>
      </c>
      <c r="DV49" s="31">
        <f t="shared" si="78"/>
        <v>567.19000000000005</v>
      </c>
      <c r="DW49" s="31">
        <f t="shared" si="79"/>
        <v>143.38999999999999</v>
      </c>
      <c r="DX49" s="31">
        <f t="shared" si="80"/>
        <v>14.42</v>
      </c>
      <c r="DY49" s="31">
        <f t="shared" si="81"/>
        <v>127.95</v>
      </c>
      <c r="DZ49" s="31">
        <f t="shared" si="82"/>
        <v>222.22</v>
      </c>
      <c r="EA49" s="31">
        <f t="shared" si="83"/>
        <v>-47.71</v>
      </c>
      <c r="EB49" s="31">
        <f t="shared" si="84"/>
        <v>-10.81</v>
      </c>
      <c r="EC49" s="31">
        <f t="shared" si="85"/>
        <v>-0.8</v>
      </c>
      <c r="ED49" s="31">
        <f t="shared" si="86"/>
        <v>-82.85</v>
      </c>
      <c r="EE49" s="31">
        <f t="shared" si="87"/>
        <v>-354.64</v>
      </c>
      <c r="EF49" s="31">
        <f t="shared" si="88"/>
        <v>-57.07</v>
      </c>
      <c r="EG49" s="32">
        <f t="shared" si="89"/>
        <v>1440.66</v>
      </c>
      <c r="EH49" s="32">
        <f t="shared" si="90"/>
        <v>3802.5</v>
      </c>
      <c r="EI49" s="32">
        <f t="shared" si="91"/>
        <v>970.8</v>
      </c>
      <c r="EJ49" s="32">
        <f t="shared" si="92"/>
        <v>98.68</v>
      </c>
      <c r="EK49" s="32">
        <f t="shared" si="93"/>
        <v>885.3900000000001</v>
      </c>
      <c r="EL49" s="32">
        <f t="shared" si="94"/>
        <v>1555.2399999999991</v>
      </c>
      <c r="EM49" s="32">
        <f t="shared" si="95"/>
        <v>-337.63999999999714</v>
      </c>
      <c r="EN49" s="32">
        <f t="shared" si="96"/>
        <v>-77.410000000000068</v>
      </c>
      <c r="EO49" s="32">
        <f t="shared" si="97"/>
        <v>-5.820000000000058</v>
      </c>
      <c r="EP49" s="32">
        <f t="shared" si="98"/>
        <v>-607.39</v>
      </c>
      <c r="EQ49" s="32">
        <f t="shared" si="99"/>
        <v>-2632.0099999999998</v>
      </c>
      <c r="ER49" s="32">
        <f t="shared" si="100"/>
        <v>-428.71</v>
      </c>
    </row>
    <row r="50" spans="1:148" x14ac:dyDescent="0.25">
      <c r="A50" t="s">
        <v>472</v>
      </c>
      <c r="B50" s="1" t="s">
        <v>55</v>
      </c>
      <c r="C50" t="str">
        <f t="shared" ca="1" si="198"/>
        <v>CRWD</v>
      </c>
      <c r="D50" t="str">
        <f t="shared" ca="1" si="199"/>
        <v>Cowley Ridge Phase 2 Wind Facility</v>
      </c>
      <c r="E50" s="51">
        <v>684.15705000000003</v>
      </c>
      <c r="F50" s="51">
        <v>766.05871200000001</v>
      </c>
      <c r="G50" s="51">
        <v>1225.4537600000001</v>
      </c>
      <c r="H50" s="51">
        <v>1616.49576</v>
      </c>
      <c r="I50" s="51">
        <v>820.63918799999999</v>
      </c>
      <c r="J50" s="51">
        <v>728.01649599999996</v>
      </c>
      <c r="K50" s="51">
        <v>566.41120999999998</v>
      </c>
      <c r="L50" s="51">
        <v>483.56023900000002</v>
      </c>
      <c r="M50" s="51">
        <v>775.60348599999998</v>
      </c>
      <c r="N50" s="51">
        <v>1666.3586499999999</v>
      </c>
      <c r="O50" s="51">
        <v>1079.406626</v>
      </c>
      <c r="P50" s="51">
        <v>1237.761444</v>
      </c>
      <c r="Q50" s="32">
        <v>21538.98</v>
      </c>
      <c r="R50" s="32">
        <v>41931.96</v>
      </c>
      <c r="S50" s="32">
        <v>31770.87</v>
      </c>
      <c r="T50" s="32">
        <v>43494.17</v>
      </c>
      <c r="U50" s="32">
        <v>56502.98</v>
      </c>
      <c r="V50" s="32">
        <v>22056.34</v>
      </c>
      <c r="W50" s="32">
        <v>50889.84</v>
      </c>
      <c r="X50" s="32">
        <v>16470.48</v>
      </c>
      <c r="Y50" s="32">
        <v>16967.52</v>
      </c>
      <c r="Z50" s="32">
        <v>40086.85</v>
      </c>
      <c r="AA50" s="32">
        <v>29821.53</v>
      </c>
      <c r="AB50" s="32">
        <v>31661.63</v>
      </c>
      <c r="AC50" s="2">
        <v>4.47</v>
      </c>
      <c r="AD50" s="2">
        <v>4.47</v>
      </c>
      <c r="AE50" s="2">
        <v>4.47</v>
      </c>
      <c r="AF50" s="2">
        <v>4.47</v>
      </c>
      <c r="AG50" s="2">
        <v>4.47</v>
      </c>
      <c r="AH50" s="2">
        <v>4.47</v>
      </c>
      <c r="AI50" s="2">
        <v>4.47</v>
      </c>
      <c r="AJ50" s="2">
        <v>4.47</v>
      </c>
      <c r="AK50" s="2">
        <v>4.47</v>
      </c>
      <c r="AL50" s="2">
        <v>4.47</v>
      </c>
      <c r="AM50" s="2">
        <v>4.47</v>
      </c>
      <c r="AN50" s="2">
        <v>4.47</v>
      </c>
      <c r="AO50" s="33">
        <v>962.79</v>
      </c>
      <c r="AP50" s="33">
        <v>1874.36</v>
      </c>
      <c r="AQ50" s="33">
        <v>1420.16</v>
      </c>
      <c r="AR50" s="33">
        <v>1944.19</v>
      </c>
      <c r="AS50" s="33">
        <v>2525.6799999999998</v>
      </c>
      <c r="AT50" s="33">
        <v>985.92</v>
      </c>
      <c r="AU50" s="33">
        <v>2274.7800000000002</v>
      </c>
      <c r="AV50" s="33">
        <v>736.23</v>
      </c>
      <c r="AW50" s="33">
        <v>758.45</v>
      </c>
      <c r="AX50" s="33">
        <v>1791.88</v>
      </c>
      <c r="AY50" s="33">
        <v>1333.02</v>
      </c>
      <c r="AZ50" s="33">
        <v>1415.28</v>
      </c>
      <c r="BA50" s="31">
        <f t="shared" si="41"/>
        <v>-23.69</v>
      </c>
      <c r="BB50" s="31">
        <f t="shared" si="42"/>
        <v>-46.13</v>
      </c>
      <c r="BC50" s="31">
        <f t="shared" si="43"/>
        <v>-34.950000000000003</v>
      </c>
      <c r="BD50" s="31">
        <f t="shared" si="44"/>
        <v>-65.239999999999995</v>
      </c>
      <c r="BE50" s="31">
        <f t="shared" si="45"/>
        <v>-84.75</v>
      </c>
      <c r="BF50" s="31">
        <f t="shared" si="46"/>
        <v>-33.08</v>
      </c>
      <c r="BG50" s="31">
        <f t="shared" si="47"/>
        <v>76.33</v>
      </c>
      <c r="BH50" s="31">
        <f t="shared" si="48"/>
        <v>24.71</v>
      </c>
      <c r="BI50" s="31">
        <f t="shared" si="49"/>
        <v>25.45</v>
      </c>
      <c r="BJ50" s="31">
        <f t="shared" si="50"/>
        <v>268.58</v>
      </c>
      <c r="BK50" s="31">
        <f t="shared" si="51"/>
        <v>199.8</v>
      </c>
      <c r="BL50" s="31">
        <f t="shared" si="52"/>
        <v>212.13</v>
      </c>
      <c r="BM50" s="6">
        <v>9.4600000000000004E-2</v>
      </c>
      <c r="BN50" s="6">
        <v>9.4600000000000004E-2</v>
      </c>
      <c r="BO50" s="6">
        <v>9.4600000000000004E-2</v>
      </c>
      <c r="BP50" s="6">
        <v>9.4600000000000004E-2</v>
      </c>
      <c r="BQ50" s="6">
        <v>9.4600000000000004E-2</v>
      </c>
      <c r="BR50" s="6">
        <v>9.4600000000000004E-2</v>
      </c>
      <c r="BS50" s="6">
        <v>9.4600000000000004E-2</v>
      </c>
      <c r="BT50" s="6">
        <v>9.4600000000000004E-2</v>
      </c>
      <c r="BU50" s="6">
        <v>9.4600000000000004E-2</v>
      </c>
      <c r="BV50" s="6">
        <v>9.4600000000000004E-2</v>
      </c>
      <c r="BW50" s="6">
        <v>9.4600000000000004E-2</v>
      </c>
      <c r="BX50" s="6">
        <v>9.4600000000000004E-2</v>
      </c>
      <c r="BY50" s="31">
        <v>2037.59</v>
      </c>
      <c r="BZ50" s="31">
        <v>3966.76</v>
      </c>
      <c r="CA50" s="31">
        <v>3005.52</v>
      </c>
      <c r="CB50" s="31">
        <v>4114.55</v>
      </c>
      <c r="CC50" s="31">
        <v>5345.18</v>
      </c>
      <c r="CD50" s="31">
        <v>2086.5300000000002</v>
      </c>
      <c r="CE50" s="31">
        <v>4814.18</v>
      </c>
      <c r="CF50" s="31">
        <v>1558.11</v>
      </c>
      <c r="CG50" s="31">
        <v>1605.13</v>
      </c>
      <c r="CH50" s="31">
        <v>3792.22</v>
      </c>
      <c r="CI50" s="31">
        <v>2821.12</v>
      </c>
      <c r="CJ50" s="31">
        <v>2995.19</v>
      </c>
      <c r="CK50" s="32">
        <f t="shared" si="53"/>
        <v>15.08</v>
      </c>
      <c r="CL50" s="32">
        <f t="shared" si="54"/>
        <v>29.35</v>
      </c>
      <c r="CM50" s="32">
        <f t="shared" si="55"/>
        <v>22.24</v>
      </c>
      <c r="CN50" s="32">
        <f t="shared" si="56"/>
        <v>30.45</v>
      </c>
      <c r="CO50" s="32">
        <f t="shared" si="57"/>
        <v>39.549999999999997</v>
      </c>
      <c r="CP50" s="32">
        <f t="shared" si="58"/>
        <v>15.44</v>
      </c>
      <c r="CQ50" s="32">
        <f t="shared" si="59"/>
        <v>35.619999999999997</v>
      </c>
      <c r="CR50" s="32">
        <f t="shared" si="60"/>
        <v>11.53</v>
      </c>
      <c r="CS50" s="32">
        <f t="shared" si="61"/>
        <v>11.88</v>
      </c>
      <c r="CT50" s="32">
        <f t="shared" si="62"/>
        <v>28.06</v>
      </c>
      <c r="CU50" s="32">
        <f t="shared" si="63"/>
        <v>20.88</v>
      </c>
      <c r="CV50" s="32">
        <f t="shared" si="64"/>
        <v>22.16</v>
      </c>
      <c r="CW50" s="31">
        <f t="shared" si="186"/>
        <v>1113.5700000000002</v>
      </c>
      <c r="CX50" s="31">
        <f t="shared" si="187"/>
        <v>2167.88</v>
      </c>
      <c r="CY50" s="31">
        <f t="shared" si="188"/>
        <v>1642.5499999999997</v>
      </c>
      <c r="CZ50" s="31">
        <f t="shared" si="189"/>
        <v>2266.0499999999997</v>
      </c>
      <c r="DA50" s="31">
        <f t="shared" si="190"/>
        <v>2943.8000000000006</v>
      </c>
      <c r="DB50" s="31">
        <f t="shared" si="191"/>
        <v>1149.1300000000001</v>
      </c>
      <c r="DC50" s="31">
        <f t="shared" si="192"/>
        <v>2498.69</v>
      </c>
      <c r="DD50" s="31">
        <f t="shared" si="193"/>
        <v>808.69999999999982</v>
      </c>
      <c r="DE50" s="31">
        <f t="shared" si="194"/>
        <v>833.11000000000013</v>
      </c>
      <c r="DF50" s="31">
        <f t="shared" si="195"/>
        <v>1759.8199999999997</v>
      </c>
      <c r="DG50" s="31">
        <f t="shared" si="196"/>
        <v>1309.18</v>
      </c>
      <c r="DH50" s="31">
        <f t="shared" si="197"/>
        <v>1389.94</v>
      </c>
      <c r="DI50" s="32">
        <f t="shared" si="65"/>
        <v>55.68</v>
      </c>
      <c r="DJ50" s="32">
        <f t="shared" si="66"/>
        <v>108.39</v>
      </c>
      <c r="DK50" s="32">
        <f t="shared" si="67"/>
        <v>82.13</v>
      </c>
      <c r="DL50" s="32">
        <f t="shared" si="68"/>
        <v>113.3</v>
      </c>
      <c r="DM50" s="32">
        <f t="shared" si="69"/>
        <v>147.19</v>
      </c>
      <c r="DN50" s="32">
        <f t="shared" si="70"/>
        <v>57.46</v>
      </c>
      <c r="DO50" s="32">
        <f t="shared" si="71"/>
        <v>124.93</v>
      </c>
      <c r="DP50" s="32">
        <f t="shared" si="72"/>
        <v>40.44</v>
      </c>
      <c r="DQ50" s="32">
        <f t="shared" si="73"/>
        <v>41.66</v>
      </c>
      <c r="DR50" s="32">
        <f t="shared" si="74"/>
        <v>87.99</v>
      </c>
      <c r="DS50" s="32">
        <f t="shared" si="75"/>
        <v>65.459999999999994</v>
      </c>
      <c r="DT50" s="32">
        <f t="shared" si="76"/>
        <v>69.5</v>
      </c>
      <c r="DU50" s="31">
        <f t="shared" si="77"/>
        <v>207.59</v>
      </c>
      <c r="DV50" s="31">
        <f t="shared" si="78"/>
        <v>399.06</v>
      </c>
      <c r="DW50" s="31">
        <f t="shared" si="79"/>
        <v>298.89</v>
      </c>
      <c r="DX50" s="31">
        <f t="shared" si="80"/>
        <v>407.06</v>
      </c>
      <c r="DY50" s="31">
        <f t="shared" si="81"/>
        <v>522.15</v>
      </c>
      <c r="DZ50" s="31">
        <f t="shared" si="82"/>
        <v>201.14</v>
      </c>
      <c r="EA50" s="31">
        <f t="shared" si="83"/>
        <v>431.72</v>
      </c>
      <c r="EB50" s="31">
        <f t="shared" si="84"/>
        <v>137.84</v>
      </c>
      <c r="EC50" s="31">
        <f t="shared" si="85"/>
        <v>140.05000000000001</v>
      </c>
      <c r="ED50" s="31">
        <f t="shared" si="86"/>
        <v>291.86</v>
      </c>
      <c r="EE50" s="31">
        <f t="shared" si="87"/>
        <v>214.06</v>
      </c>
      <c r="EF50" s="31">
        <f t="shared" si="88"/>
        <v>224.13</v>
      </c>
      <c r="EG50" s="32">
        <f t="shared" si="89"/>
        <v>1376.8400000000001</v>
      </c>
      <c r="EH50" s="32">
        <f t="shared" si="90"/>
        <v>2675.33</v>
      </c>
      <c r="EI50" s="32">
        <f t="shared" si="91"/>
        <v>2023.5699999999997</v>
      </c>
      <c r="EJ50" s="32">
        <f t="shared" si="92"/>
        <v>2786.41</v>
      </c>
      <c r="EK50" s="32">
        <f t="shared" si="93"/>
        <v>3613.1400000000008</v>
      </c>
      <c r="EL50" s="32">
        <f t="shared" si="94"/>
        <v>1407.73</v>
      </c>
      <c r="EM50" s="32">
        <f t="shared" si="95"/>
        <v>3055.34</v>
      </c>
      <c r="EN50" s="32">
        <f t="shared" si="96"/>
        <v>986.9799999999999</v>
      </c>
      <c r="EO50" s="32">
        <f t="shared" si="97"/>
        <v>1014.8200000000002</v>
      </c>
      <c r="EP50" s="32">
        <f t="shared" si="98"/>
        <v>2139.6699999999996</v>
      </c>
      <c r="EQ50" s="32">
        <f t="shared" si="99"/>
        <v>1588.7</v>
      </c>
      <c r="ER50" s="32">
        <f t="shared" si="100"/>
        <v>1683.5700000000002</v>
      </c>
    </row>
    <row r="51" spans="1:148" x14ac:dyDescent="0.25">
      <c r="A51" t="s">
        <v>473</v>
      </c>
      <c r="B51" s="1" t="s">
        <v>57</v>
      </c>
      <c r="C51" t="str">
        <f t="shared" ca="1" si="198"/>
        <v>DAI1</v>
      </c>
      <c r="D51" t="str">
        <f t="shared" ca="1" si="199"/>
        <v>Daishowa-Marubeni</v>
      </c>
      <c r="E51" s="51">
        <v>8398.1939999999995</v>
      </c>
      <c r="F51" s="51">
        <v>7907.326</v>
      </c>
      <c r="G51" s="51">
        <v>7113.7079999999996</v>
      </c>
      <c r="H51" s="51">
        <v>7168.1819999999998</v>
      </c>
      <c r="I51" s="51">
        <v>6705.93</v>
      </c>
      <c r="J51" s="51">
        <v>5874.7359999999999</v>
      </c>
      <c r="K51" s="51">
        <v>9429.2800000000007</v>
      </c>
      <c r="L51" s="51">
        <v>8677.5220000000008</v>
      </c>
      <c r="M51" s="51">
        <v>7481.4880000000003</v>
      </c>
      <c r="N51" s="51">
        <v>7394.7160000000003</v>
      </c>
      <c r="O51" s="51">
        <v>7434.1120000000001</v>
      </c>
      <c r="P51" s="51">
        <v>7838.7960000000003</v>
      </c>
      <c r="Q51" s="32">
        <v>458074.15</v>
      </c>
      <c r="R51" s="32">
        <v>821849.01</v>
      </c>
      <c r="S51" s="32">
        <v>354711.43</v>
      </c>
      <c r="T51" s="32">
        <v>222989.93</v>
      </c>
      <c r="U51" s="32">
        <v>603803.93999999994</v>
      </c>
      <c r="V51" s="32">
        <v>344467.86</v>
      </c>
      <c r="W51" s="32">
        <v>1717463.5</v>
      </c>
      <c r="X51" s="32">
        <v>502826.6</v>
      </c>
      <c r="Y51" s="32">
        <v>184881.66</v>
      </c>
      <c r="Z51" s="32">
        <v>199799.57</v>
      </c>
      <c r="AA51" s="32">
        <v>338299.53</v>
      </c>
      <c r="AB51" s="32">
        <v>211435.92</v>
      </c>
      <c r="AC51" s="2">
        <v>-3.61</v>
      </c>
      <c r="AD51" s="2">
        <v>-3.61</v>
      </c>
      <c r="AE51" s="2">
        <v>-3.61</v>
      </c>
      <c r="AF51" s="2">
        <v>-3.61</v>
      </c>
      <c r="AG51" s="2">
        <v>-3.61</v>
      </c>
      <c r="AH51" s="2">
        <v>-3.61</v>
      </c>
      <c r="AI51" s="2">
        <v>-3.61</v>
      </c>
      <c r="AJ51" s="2">
        <v>-3.61</v>
      </c>
      <c r="AK51" s="2">
        <v>-3.61</v>
      </c>
      <c r="AL51" s="2">
        <v>-3.61</v>
      </c>
      <c r="AM51" s="2">
        <v>-3.61</v>
      </c>
      <c r="AN51" s="2">
        <v>-3.61</v>
      </c>
      <c r="AO51" s="33">
        <v>-16536.48</v>
      </c>
      <c r="AP51" s="33">
        <v>-29668.75</v>
      </c>
      <c r="AQ51" s="33">
        <v>-12805.08</v>
      </c>
      <c r="AR51" s="33">
        <v>-8049.94</v>
      </c>
      <c r="AS51" s="33">
        <v>-21797.32</v>
      </c>
      <c r="AT51" s="33">
        <v>-12435.29</v>
      </c>
      <c r="AU51" s="33">
        <v>-62000.43</v>
      </c>
      <c r="AV51" s="33">
        <v>-18152.04</v>
      </c>
      <c r="AW51" s="33">
        <v>-6674.23</v>
      </c>
      <c r="AX51" s="33">
        <v>-7212.76</v>
      </c>
      <c r="AY51" s="33">
        <v>-12212.61</v>
      </c>
      <c r="AZ51" s="33">
        <v>-7632.84</v>
      </c>
      <c r="BA51" s="31">
        <f t="shared" si="41"/>
        <v>-503.88</v>
      </c>
      <c r="BB51" s="31">
        <f t="shared" si="42"/>
        <v>-904.03</v>
      </c>
      <c r="BC51" s="31">
        <f t="shared" si="43"/>
        <v>-390.18</v>
      </c>
      <c r="BD51" s="31">
        <f t="shared" si="44"/>
        <v>-334.48</v>
      </c>
      <c r="BE51" s="31">
        <f t="shared" si="45"/>
        <v>-905.71</v>
      </c>
      <c r="BF51" s="31">
        <f t="shared" si="46"/>
        <v>-516.70000000000005</v>
      </c>
      <c r="BG51" s="31">
        <f t="shared" si="47"/>
        <v>2576.1999999999998</v>
      </c>
      <c r="BH51" s="31">
        <f t="shared" si="48"/>
        <v>754.24</v>
      </c>
      <c r="BI51" s="31">
        <f t="shared" si="49"/>
        <v>277.32</v>
      </c>
      <c r="BJ51" s="31">
        <f t="shared" si="50"/>
        <v>1338.66</v>
      </c>
      <c r="BK51" s="31">
        <f t="shared" si="51"/>
        <v>2266.61</v>
      </c>
      <c r="BL51" s="31">
        <f t="shared" si="52"/>
        <v>1416.62</v>
      </c>
      <c r="BM51" s="6">
        <v>-6.2899999999999998E-2</v>
      </c>
      <c r="BN51" s="6">
        <v>-6.2899999999999998E-2</v>
      </c>
      <c r="BO51" s="6">
        <v>-6.2899999999999998E-2</v>
      </c>
      <c r="BP51" s="6">
        <v>-6.2899999999999998E-2</v>
      </c>
      <c r="BQ51" s="6">
        <v>-6.2899999999999998E-2</v>
      </c>
      <c r="BR51" s="6">
        <v>-6.2899999999999998E-2</v>
      </c>
      <c r="BS51" s="6">
        <v>-6.2899999999999998E-2</v>
      </c>
      <c r="BT51" s="6">
        <v>-6.2899999999999998E-2</v>
      </c>
      <c r="BU51" s="6">
        <v>-6.2899999999999998E-2</v>
      </c>
      <c r="BV51" s="6">
        <v>-6.2899999999999998E-2</v>
      </c>
      <c r="BW51" s="6">
        <v>-6.2899999999999998E-2</v>
      </c>
      <c r="BX51" s="6">
        <v>-6.2899999999999998E-2</v>
      </c>
      <c r="BY51" s="31">
        <v>-28812.86</v>
      </c>
      <c r="BZ51" s="31">
        <v>-51694.3</v>
      </c>
      <c r="CA51" s="31">
        <v>-22311.35</v>
      </c>
      <c r="CB51" s="31">
        <v>-14026.07</v>
      </c>
      <c r="CC51" s="31">
        <v>-37979.269999999997</v>
      </c>
      <c r="CD51" s="31">
        <v>-21667.03</v>
      </c>
      <c r="CE51" s="31">
        <v>-108028.45</v>
      </c>
      <c r="CF51" s="31">
        <v>-31627.79</v>
      </c>
      <c r="CG51" s="31">
        <v>-11629.06</v>
      </c>
      <c r="CH51" s="31">
        <v>-12567.39</v>
      </c>
      <c r="CI51" s="31">
        <v>-21279.040000000001</v>
      </c>
      <c r="CJ51" s="31">
        <v>-13299.32</v>
      </c>
      <c r="CK51" s="32">
        <f t="shared" si="53"/>
        <v>320.64999999999998</v>
      </c>
      <c r="CL51" s="32">
        <f t="shared" si="54"/>
        <v>575.29</v>
      </c>
      <c r="CM51" s="32">
        <f t="shared" si="55"/>
        <v>248.3</v>
      </c>
      <c r="CN51" s="32">
        <f t="shared" si="56"/>
        <v>156.09</v>
      </c>
      <c r="CO51" s="32">
        <f t="shared" si="57"/>
        <v>422.66</v>
      </c>
      <c r="CP51" s="32">
        <f t="shared" si="58"/>
        <v>241.13</v>
      </c>
      <c r="CQ51" s="32">
        <f t="shared" si="59"/>
        <v>1202.22</v>
      </c>
      <c r="CR51" s="32">
        <f t="shared" si="60"/>
        <v>351.98</v>
      </c>
      <c r="CS51" s="32">
        <f t="shared" si="61"/>
        <v>129.41999999999999</v>
      </c>
      <c r="CT51" s="32">
        <f t="shared" si="62"/>
        <v>139.86000000000001</v>
      </c>
      <c r="CU51" s="32">
        <f t="shared" si="63"/>
        <v>236.81</v>
      </c>
      <c r="CV51" s="32">
        <f t="shared" si="64"/>
        <v>148.01</v>
      </c>
      <c r="CW51" s="31">
        <f t="shared" si="186"/>
        <v>-11451.85</v>
      </c>
      <c r="CX51" s="31">
        <f t="shared" si="187"/>
        <v>-20546.230000000003</v>
      </c>
      <c r="CY51" s="31">
        <f t="shared" si="188"/>
        <v>-8867.7899999999991</v>
      </c>
      <c r="CZ51" s="31">
        <f t="shared" si="189"/>
        <v>-5485.5599999999995</v>
      </c>
      <c r="DA51" s="31">
        <f t="shared" si="190"/>
        <v>-14853.579999999994</v>
      </c>
      <c r="DB51" s="31">
        <f t="shared" si="191"/>
        <v>-8473.9099999999962</v>
      </c>
      <c r="DC51" s="31">
        <f t="shared" si="192"/>
        <v>-47401.999999999993</v>
      </c>
      <c r="DD51" s="31">
        <f t="shared" si="193"/>
        <v>-13878.01</v>
      </c>
      <c r="DE51" s="31">
        <f t="shared" si="194"/>
        <v>-5102.7299999999996</v>
      </c>
      <c r="DF51" s="31">
        <f t="shared" si="195"/>
        <v>-6553.4299999999985</v>
      </c>
      <c r="DG51" s="31">
        <f t="shared" si="196"/>
        <v>-11096.23</v>
      </c>
      <c r="DH51" s="31">
        <f t="shared" si="197"/>
        <v>-6935.0899999999992</v>
      </c>
      <c r="DI51" s="32">
        <f t="shared" si="65"/>
        <v>-572.59</v>
      </c>
      <c r="DJ51" s="32">
        <f t="shared" si="66"/>
        <v>-1027.31</v>
      </c>
      <c r="DK51" s="32">
        <f t="shared" si="67"/>
        <v>-443.39</v>
      </c>
      <c r="DL51" s="32">
        <f t="shared" si="68"/>
        <v>-274.27999999999997</v>
      </c>
      <c r="DM51" s="32">
        <f t="shared" si="69"/>
        <v>-742.68</v>
      </c>
      <c r="DN51" s="32">
        <f t="shared" si="70"/>
        <v>-423.7</v>
      </c>
      <c r="DO51" s="32">
        <f t="shared" si="71"/>
        <v>-2370.1</v>
      </c>
      <c r="DP51" s="32">
        <f t="shared" si="72"/>
        <v>-693.9</v>
      </c>
      <c r="DQ51" s="32">
        <f t="shared" si="73"/>
        <v>-255.14</v>
      </c>
      <c r="DR51" s="32">
        <f t="shared" si="74"/>
        <v>-327.67</v>
      </c>
      <c r="DS51" s="32">
        <f t="shared" si="75"/>
        <v>-554.80999999999995</v>
      </c>
      <c r="DT51" s="32">
        <f t="shared" si="76"/>
        <v>-346.75</v>
      </c>
      <c r="DU51" s="31">
        <f t="shared" si="77"/>
        <v>-2134.79</v>
      </c>
      <c r="DV51" s="31">
        <f t="shared" si="78"/>
        <v>-3782.13</v>
      </c>
      <c r="DW51" s="31">
        <f t="shared" si="79"/>
        <v>-1613.67</v>
      </c>
      <c r="DX51" s="31">
        <f t="shared" si="80"/>
        <v>-985.39</v>
      </c>
      <c r="DY51" s="31">
        <f t="shared" si="81"/>
        <v>-2634.63</v>
      </c>
      <c r="DZ51" s="31">
        <f t="shared" si="82"/>
        <v>-1483.25</v>
      </c>
      <c r="EA51" s="31">
        <f t="shared" si="83"/>
        <v>-8190</v>
      </c>
      <c r="EB51" s="31">
        <f t="shared" si="84"/>
        <v>-2365.4</v>
      </c>
      <c r="EC51" s="31">
        <f t="shared" si="85"/>
        <v>-857.8</v>
      </c>
      <c r="ED51" s="31">
        <f t="shared" si="86"/>
        <v>-1086.8599999999999</v>
      </c>
      <c r="EE51" s="31">
        <f t="shared" si="87"/>
        <v>-1814.35</v>
      </c>
      <c r="EF51" s="31">
        <f t="shared" si="88"/>
        <v>-1118.28</v>
      </c>
      <c r="EG51" s="32">
        <f t="shared" si="89"/>
        <v>-14159.23</v>
      </c>
      <c r="EH51" s="32">
        <f t="shared" si="90"/>
        <v>-25355.670000000006</v>
      </c>
      <c r="EI51" s="32">
        <f t="shared" si="91"/>
        <v>-10924.849999999999</v>
      </c>
      <c r="EJ51" s="32">
        <f t="shared" si="92"/>
        <v>-6745.23</v>
      </c>
      <c r="EK51" s="32">
        <f t="shared" si="93"/>
        <v>-18230.889999999996</v>
      </c>
      <c r="EL51" s="32">
        <f t="shared" si="94"/>
        <v>-10380.859999999997</v>
      </c>
      <c r="EM51" s="32">
        <f t="shared" si="95"/>
        <v>-57962.099999999991</v>
      </c>
      <c r="EN51" s="32">
        <f t="shared" si="96"/>
        <v>-16937.310000000001</v>
      </c>
      <c r="EO51" s="32">
        <f t="shared" si="97"/>
        <v>-6215.67</v>
      </c>
      <c r="EP51" s="32">
        <f t="shared" si="98"/>
        <v>-7967.9599999999982</v>
      </c>
      <c r="EQ51" s="32">
        <f t="shared" si="99"/>
        <v>-13465.39</v>
      </c>
      <c r="ER51" s="32">
        <f t="shared" si="100"/>
        <v>-8400.119999999999</v>
      </c>
    </row>
    <row r="52" spans="1:148" x14ac:dyDescent="0.25">
      <c r="A52" t="s">
        <v>474</v>
      </c>
      <c r="B52" s="1" t="s">
        <v>58</v>
      </c>
      <c r="C52" t="str">
        <f t="shared" ca="1" si="198"/>
        <v>DOWGEN15M</v>
      </c>
      <c r="D52" t="str">
        <f t="shared" ca="1" si="199"/>
        <v>Dow Hydrocarbon Industrial Complex</v>
      </c>
      <c r="E52" s="51">
        <v>47012.366043000002</v>
      </c>
      <c r="F52" s="51">
        <v>40686.056944999997</v>
      </c>
      <c r="G52" s="51">
        <v>31624.668407000001</v>
      </c>
      <c r="H52" s="51">
        <v>25125.9658838</v>
      </c>
      <c r="I52" s="51">
        <v>27333.234560500001</v>
      </c>
      <c r="J52" s="51">
        <v>19205.778230799999</v>
      </c>
      <c r="K52" s="51">
        <v>24113.194211099999</v>
      </c>
      <c r="L52" s="51">
        <v>21993.2022965</v>
      </c>
      <c r="M52" s="51">
        <v>12368.7856312</v>
      </c>
      <c r="N52" s="51">
        <v>23645.218503</v>
      </c>
      <c r="O52" s="51">
        <v>28077.044859199999</v>
      </c>
      <c r="P52" s="51">
        <v>30689.172776700001</v>
      </c>
      <c r="Q52" s="32">
        <v>2621323.86</v>
      </c>
      <c r="R52" s="32">
        <v>5011817.58</v>
      </c>
      <c r="S52" s="32">
        <v>2006727.12</v>
      </c>
      <c r="T52" s="32">
        <v>1024356.4</v>
      </c>
      <c r="U52" s="32">
        <v>2428587.58</v>
      </c>
      <c r="V52" s="32">
        <v>1604366.7</v>
      </c>
      <c r="W52" s="32">
        <v>5761085.5700000003</v>
      </c>
      <c r="X52" s="32">
        <v>1590010.2</v>
      </c>
      <c r="Y52" s="32">
        <v>421501.19</v>
      </c>
      <c r="Z52" s="32">
        <v>851823.3</v>
      </c>
      <c r="AA52" s="32">
        <v>1607277.91</v>
      </c>
      <c r="AB52" s="32">
        <v>1052960.6399999999</v>
      </c>
      <c r="AC52" s="2">
        <v>3.14</v>
      </c>
      <c r="AD52" s="2">
        <v>3.14</v>
      </c>
      <c r="AE52" s="2">
        <v>3.14</v>
      </c>
      <c r="AF52" s="2">
        <v>3.14</v>
      </c>
      <c r="AG52" s="2">
        <v>3.14</v>
      </c>
      <c r="AH52" s="2">
        <v>2.65</v>
      </c>
      <c r="AI52" s="2">
        <v>2.65</v>
      </c>
      <c r="AJ52" s="2">
        <v>2.65</v>
      </c>
      <c r="AK52" s="2">
        <v>2.65</v>
      </c>
      <c r="AL52" s="2">
        <v>2.65</v>
      </c>
      <c r="AM52" s="2">
        <v>2.65</v>
      </c>
      <c r="AN52" s="2">
        <v>2.65</v>
      </c>
      <c r="AO52" s="33">
        <v>82309.570000000007</v>
      </c>
      <c r="AP52" s="33">
        <v>157371.07</v>
      </c>
      <c r="AQ52" s="33">
        <v>63011.23</v>
      </c>
      <c r="AR52" s="33">
        <v>32164.79</v>
      </c>
      <c r="AS52" s="33">
        <v>76257.649999999994</v>
      </c>
      <c r="AT52" s="33">
        <v>42515.72</v>
      </c>
      <c r="AU52" s="33">
        <v>152668.76999999999</v>
      </c>
      <c r="AV52" s="33">
        <v>42135.27</v>
      </c>
      <c r="AW52" s="33">
        <v>11169.78</v>
      </c>
      <c r="AX52" s="33">
        <v>22573.32</v>
      </c>
      <c r="AY52" s="33">
        <v>42592.86</v>
      </c>
      <c r="AZ52" s="33">
        <v>27903.46</v>
      </c>
      <c r="BA52" s="31">
        <f t="shared" si="41"/>
        <v>-2883.46</v>
      </c>
      <c r="BB52" s="31">
        <f t="shared" si="42"/>
        <v>-5513</v>
      </c>
      <c r="BC52" s="31">
        <f t="shared" si="43"/>
        <v>-2207.4</v>
      </c>
      <c r="BD52" s="31">
        <f t="shared" si="44"/>
        <v>-1536.53</v>
      </c>
      <c r="BE52" s="31">
        <f t="shared" si="45"/>
        <v>-3642.88</v>
      </c>
      <c r="BF52" s="31">
        <f t="shared" si="46"/>
        <v>-2406.5500000000002</v>
      </c>
      <c r="BG52" s="31">
        <f t="shared" si="47"/>
        <v>8641.6299999999992</v>
      </c>
      <c r="BH52" s="31">
        <f t="shared" si="48"/>
        <v>2385.02</v>
      </c>
      <c r="BI52" s="31">
        <f t="shared" si="49"/>
        <v>632.25</v>
      </c>
      <c r="BJ52" s="31">
        <f t="shared" si="50"/>
        <v>5707.22</v>
      </c>
      <c r="BK52" s="31">
        <f t="shared" si="51"/>
        <v>10768.76</v>
      </c>
      <c r="BL52" s="31">
        <f t="shared" si="52"/>
        <v>7054.84</v>
      </c>
      <c r="BM52" s="6">
        <v>5.04E-2</v>
      </c>
      <c r="BN52" s="6">
        <v>5.04E-2</v>
      </c>
      <c r="BO52" s="6">
        <v>5.04E-2</v>
      </c>
      <c r="BP52" s="6">
        <v>5.04E-2</v>
      </c>
      <c r="BQ52" s="6">
        <v>5.04E-2</v>
      </c>
      <c r="BR52" s="6">
        <v>5.04E-2</v>
      </c>
      <c r="BS52" s="6">
        <v>5.04E-2</v>
      </c>
      <c r="BT52" s="6">
        <v>5.04E-2</v>
      </c>
      <c r="BU52" s="6">
        <v>5.04E-2</v>
      </c>
      <c r="BV52" s="6">
        <v>5.04E-2</v>
      </c>
      <c r="BW52" s="6">
        <v>5.04E-2</v>
      </c>
      <c r="BX52" s="6">
        <v>5.04E-2</v>
      </c>
      <c r="BY52" s="31">
        <v>132114.72</v>
      </c>
      <c r="BZ52" s="31">
        <v>252595.61</v>
      </c>
      <c r="CA52" s="31">
        <v>101139.05</v>
      </c>
      <c r="CB52" s="31">
        <v>51627.56</v>
      </c>
      <c r="CC52" s="31">
        <v>122400.81</v>
      </c>
      <c r="CD52" s="31">
        <v>80860.08</v>
      </c>
      <c r="CE52" s="31">
        <v>290358.71000000002</v>
      </c>
      <c r="CF52" s="31">
        <v>80136.509999999995</v>
      </c>
      <c r="CG52" s="31">
        <v>21243.66</v>
      </c>
      <c r="CH52" s="31">
        <v>42931.89</v>
      </c>
      <c r="CI52" s="31">
        <v>81006.81</v>
      </c>
      <c r="CJ52" s="31">
        <v>53069.22</v>
      </c>
      <c r="CK52" s="32">
        <f t="shared" si="53"/>
        <v>1834.93</v>
      </c>
      <c r="CL52" s="32">
        <f t="shared" si="54"/>
        <v>3508.27</v>
      </c>
      <c r="CM52" s="32">
        <f t="shared" si="55"/>
        <v>1404.71</v>
      </c>
      <c r="CN52" s="32">
        <f t="shared" si="56"/>
        <v>717.05</v>
      </c>
      <c r="CO52" s="32">
        <f t="shared" si="57"/>
        <v>1700.01</v>
      </c>
      <c r="CP52" s="32">
        <f t="shared" si="58"/>
        <v>1123.06</v>
      </c>
      <c r="CQ52" s="32">
        <f t="shared" si="59"/>
        <v>4032.76</v>
      </c>
      <c r="CR52" s="32">
        <f t="shared" si="60"/>
        <v>1113.01</v>
      </c>
      <c r="CS52" s="32">
        <f t="shared" si="61"/>
        <v>295.05</v>
      </c>
      <c r="CT52" s="32">
        <f t="shared" si="62"/>
        <v>596.28</v>
      </c>
      <c r="CU52" s="32">
        <f t="shared" si="63"/>
        <v>1125.0899999999999</v>
      </c>
      <c r="CV52" s="32">
        <f t="shared" si="64"/>
        <v>737.07</v>
      </c>
      <c r="CW52" s="31">
        <f t="shared" si="186"/>
        <v>54523.539999999986</v>
      </c>
      <c r="CX52" s="31">
        <f t="shared" si="187"/>
        <v>104245.80999999997</v>
      </c>
      <c r="CY52" s="31">
        <f t="shared" si="188"/>
        <v>41739.930000000008</v>
      </c>
      <c r="CZ52" s="31">
        <f t="shared" si="189"/>
        <v>21716.35</v>
      </c>
      <c r="DA52" s="31">
        <f t="shared" si="190"/>
        <v>51486.049999999996</v>
      </c>
      <c r="DB52" s="31">
        <f t="shared" si="191"/>
        <v>41873.97</v>
      </c>
      <c r="DC52" s="31">
        <f t="shared" si="192"/>
        <v>133081.07000000004</v>
      </c>
      <c r="DD52" s="31">
        <f t="shared" si="193"/>
        <v>36729.229999999996</v>
      </c>
      <c r="DE52" s="31">
        <f t="shared" si="194"/>
        <v>9736.6799999999985</v>
      </c>
      <c r="DF52" s="31">
        <f t="shared" si="195"/>
        <v>15247.629999999997</v>
      </c>
      <c r="DG52" s="31">
        <f t="shared" si="196"/>
        <v>28770.279999999992</v>
      </c>
      <c r="DH52" s="31">
        <f t="shared" si="197"/>
        <v>18847.990000000002</v>
      </c>
      <c r="DI52" s="32">
        <f t="shared" si="65"/>
        <v>2726.18</v>
      </c>
      <c r="DJ52" s="32">
        <f t="shared" si="66"/>
        <v>5212.29</v>
      </c>
      <c r="DK52" s="32">
        <f t="shared" si="67"/>
        <v>2087</v>
      </c>
      <c r="DL52" s="32">
        <f t="shared" si="68"/>
        <v>1085.82</v>
      </c>
      <c r="DM52" s="32">
        <f t="shared" si="69"/>
        <v>2574.3000000000002</v>
      </c>
      <c r="DN52" s="32">
        <f t="shared" si="70"/>
        <v>2093.6999999999998</v>
      </c>
      <c r="DO52" s="32">
        <f t="shared" si="71"/>
        <v>6654.05</v>
      </c>
      <c r="DP52" s="32">
        <f t="shared" si="72"/>
        <v>1836.46</v>
      </c>
      <c r="DQ52" s="32">
        <f t="shared" si="73"/>
        <v>486.83</v>
      </c>
      <c r="DR52" s="32">
        <f t="shared" si="74"/>
        <v>762.38</v>
      </c>
      <c r="DS52" s="32">
        <f t="shared" si="75"/>
        <v>1438.51</v>
      </c>
      <c r="DT52" s="32">
        <f t="shared" si="76"/>
        <v>942.4</v>
      </c>
      <c r="DU52" s="31">
        <f t="shared" si="77"/>
        <v>10163.98</v>
      </c>
      <c r="DV52" s="31">
        <f t="shared" si="78"/>
        <v>19189.46</v>
      </c>
      <c r="DW52" s="31">
        <f t="shared" si="79"/>
        <v>7595.39</v>
      </c>
      <c r="DX52" s="31">
        <f t="shared" si="80"/>
        <v>3900.99</v>
      </c>
      <c r="DY52" s="31">
        <f t="shared" si="81"/>
        <v>9132.26</v>
      </c>
      <c r="DZ52" s="31">
        <f t="shared" si="82"/>
        <v>7329.53</v>
      </c>
      <c r="EA52" s="31">
        <f t="shared" si="83"/>
        <v>22993.42</v>
      </c>
      <c r="EB52" s="31">
        <f t="shared" si="84"/>
        <v>6260.2</v>
      </c>
      <c r="EC52" s="31">
        <f t="shared" si="85"/>
        <v>1636.8</v>
      </c>
      <c r="ED52" s="31">
        <f t="shared" si="86"/>
        <v>2528.7600000000002</v>
      </c>
      <c r="EE52" s="31">
        <f t="shared" si="87"/>
        <v>4704.24</v>
      </c>
      <c r="EF52" s="31">
        <f t="shared" si="88"/>
        <v>3039.24</v>
      </c>
      <c r="EG52" s="32">
        <f t="shared" si="89"/>
        <v>67413.699999999983</v>
      </c>
      <c r="EH52" s="32">
        <f t="shared" si="90"/>
        <v>128647.55999999997</v>
      </c>
      <c r="EI52" s="32">
        <f t="shared" si="91"/>
        <v>51422.320000000007</v>
      </c>
      <c r="EJ52" s="32">
        <f t="shared" si="92"/>
        <v>26703.159999999996</v>
      </c>
      <c r="EK52" s="32">
        <f t="shared" si="93"/>
        <v>63192.61</v>
      </c>
      <c r="EL52" s="32">
        <f t="shared" si="94"/>
        <v>51297.2</v>
      </c>
      <c r="EM52" s="32">
        <f t="shared" si="95"/>
        <v>162728.54000000004</v>
      </c>
      <c r="EN52" s="32">
        <f t="shared" si="96"/>
        <v>44825.889999999992</v>
      </c>
      <c r="EO52" s="32">
        <f t="shared" si="97"/>
        <v>11860.309999999998</v>
      </c>
      <c r="EP52" s="32">
        <f t="shared" si="98"/>
        <v>18538.769999999997</v>
      </c>
      <c r="EQ52" s="32">
        <f t="shared" si="99"/>
        <v>34913.029999999992</v>
      </c>
      <c r="ER52" s="32">
        <f t="shared" si="100"/>
        <v>22829.630000000005</v>
      </c>
    </row>
    <row r="53" spans="1:148" x14ac:dyDescent="0.25">
      <c r="A53" t="s">
        <v>475</v>
      </c>
      <c r="B53" s="1" t="s">
        <v>32</v>
      </c>
      <c r="C53" t="str">
        <f t="shared" ca="1" si="198"/>
        <v>DRW1</v>
      </c>
      <c r="D53" t="str">
        <f t="shared" ca="1" si="199"/>
        <v>Drywood #1</v>
      </c>
      <c r="E53" s="51">
        <v>2.7629000000000001</v>
      </c>
      <c r="F53" s="51">
        <v>0</v>
      </c>
      <c r="G53" s="51">
        <v>0</v>
      </c>
      <c r="H53" s="51">
        <v>0.4042</v>
      </c>
      <c r="I53" s="51">
        <v>3.4066000000000001</v>
      </c>
      <c r="J53" s="51">
        <v>0</v>
      </c>
      <c r="K53" s="51">
        <v>15.9207</v>
      </c>
      <c r="L53" s="51">
        <v>1.3899999999999999E-2</v>
      </c>
      <c r="M53" s="51">
        <v>0</v>
      </c>
      <c r="N53" s="51">
        <v>12.144600000000001</v>
      </c>
      <c r="O53" s="51">
        <v>41.423000000000002</v>
      </c>
      <c r="P53" s="51">
        <v>0.39779999999999999</v>
      </c>
      <c r="Q53" s="32">
        <v>118.79</v>
      </c>
      <c r="R53" s="32">
        <v>0</v>
      </c>
      <c r="S53" s="32">
        <v>0</v>
      </c>
      <c r="T53" s="32">
        <v>11.79</v>
      </c>
      <c r="U53" s="32">
        <v>115.75</v>
      </c>
      <c r="V53" s="32">
        <v>0</v>
      </c>
      <c r="W53" s="32">
        <v>15906.96</v>
      </c>
      <c r="X53" s="32">
        <v>0.4</v>
      </c>
      <c r="Y53" s="32">
        <v>0</v>
      </c>
      <c r="Z53" s="32">
        <v>407.65</v>
      </c>
      <c r="AA53" s="32">
        <v>3116.38</v>
      </c>
      <c r="AB53" s="32">
        <v>14.37</v>
      </c>
      <c r="AC53" s="2">
        <v>3.02</v>
      </c>
      <c r="AD53" s="2">
        <v>3.02</v>
      </c>
      <c r="AE53" s="2">
        <v>3.02</v>
      </c>
      <c r="AF53" s="2">
        <v>3.02</v>
      </c>
      <c r="AG53" s="2">
        <v>3.02</v>
      </c>
      <c r="AH53" s="2">
        <v>3.02</v>
      </c>
      <c r="AI53" s="2">
        <v>3.02</v>
      </c>
      <c r="AJ53" s="2">
        <v>3.02</v>
      </c>
      <c r="AK53" s="2">
        <v>3.02</v>
      </c>
      <c r="AL53" s="2">
        <v>3.02</v>
      </c>
      <c r="AM53" s="2">
        <v>3.02</v>
      </c>
      <c r="AN53" s="2">
        <v>3.02</v>
      </c>
      <c r="AO53" s="33">
        <v>3.59</v>
      </c>
      <c r="AP53" s="33">
        <v>0</v>
      </c>
      <c r="AQ53" s="33">
        <v>0</v>
      </c>
      <c r="AR53" s="33">
        <v>0.36</v>
      </c>
      <c r="AS53" s="33">
        <v>3.5</v>
      </c>
      <c r="AT53" s="33">
        <v>0</v>
      </c>
      <c r="AU53" s="33">
        <v>480.39</v>
      </c>
      <c r="AV53" s="33">
        <v>0.01</v>
      </c>
      <c r="AW53" s="33">
        <v>0</v>
      </c>
      <c r="AX53" s="33">
        <v>12.31</v>
      </c>
      <c r="AY53" s="33">
        <v>94.11</v>
      </c>
      <c r="AZ53" s="33">
        <v>0.43</v>
      </c>
      <c r="BA53" s="31">
        <f t="shared" si="41"/>
        <v>-0.13</v>
      </c>
      <c r="BB53" s="31">
        <f t="shared" si="42"/>
        <v>0</v>
      </c>
      <c r="BC53" s="31">
        <f t="shared" si="43"/>
        <v>0</v>
      </c>
      <c r="BD53" s="31">
        <f t="shared" si="44"/>
        <v>-0.02</v>
      </c>
      <c r="BE53" s="31">
        <f t="shared" si="45"/>
        <v>-0.17</v>
      </c>
      <c r="BF53" s="31">
        <f t="shared" si="46"/>
        <v>0</v>
      </c>
      <c r="BG53" s="31">
        <f t="shared" si="47"/>
        <v>23.86</v>
      </c>
      <c r="BH53" s="31">
        <f t="shared" si="48"/>
        <v>0</v>
      </c>
      <c r="BI53" s="31">
        <f t="shared" si="49"/>
        <v>0</v>
      </c>
      <c r="BJ53" s="31">
        <f t="shared" si="50"/>
        <v>2.73</v>
      </c>
      <c r="BK53" s="31">
        <f t="shared" si="51"/>
        <v>20.88</v>
      </c>
      <c r="BL53" s="31">
        <f t="shared" si="52"/>
        <v>0.1</v>
      </c>
      <c r="BM53" s="6">
        <v>3.6600000000000001E-2</v>
      </c>
      <c r="BN53" s="6">
        <v>3.6600000000000001E-2</v>
      </c>
      <c r="BO53" s="6">
        <v>3.6600000000000001E-2</v>
      </c>
      <c r="BP53" s="6">
        <v>3.6600000000000001E-2</v>
      </c>
      <c r="BQ53" s="6">
        <v>3.6600000000000001E-2</v>
      </c>
      <c r="BR53" s="6">
        <v>3.6600000000000001E-2</v>
      </c>
      <c r="BS53" s="6">
        <v>3.6600000000000001E-2</v>
      </c>
      <c r="BT53" s="6">
        <v>3.6600000000000001E-2</v>
      </c>
      <c r="BU53" s="6">
        <v>3.6600000000000001E-2</v>
      </c>
      <c r="BV53" s="6">
        <v>3.6600000000000001E-2</v>
      </c>
      <c r="BW53" s="6">
        <v>3.6600000000000001E-2</v>
      </c>
      <c r="BX53" s="6">
        <v>3.6600000000000001E-2</v>
      </c>
      <c r="BY53" s="31">
        <v>4.3499999999999996</v>
      </c>
      <c r="BZ53" s="31">
        <v>0</v>
      </c>
      <c r="CA53" s="31">
        <v>0</v>
      </c>
      <c r="CB53" s="31">
        <v>0.43</v>
      </c>
      <c r="CC53" s="31">
        <v>4.24</v>
      </c>
      <c r="CD53" s="31">
        <v>0</v>
      </c>
      <c r="CE53" s="31">
        <v>582.19000000000005</v>
      </c>
      <c r="CF53" s="31">
        <v>0.01</v>
      </c>
      <c r="CG53" s="31">
        <v>0</v>
      </c>
      <c r="CH53" s="31">
        <v>14.92</v>
      </c>
      <c r="CI53" s="31">
        <v>114.06</v>
      </c>
      <c r="CJ53" s="31">
        <v>0.53</v>
      </c>
      <c r="CK53" s="32">
        <f t="shared" si="53"/>
        <v>0.08</v>
      </c>
      <c r="CL53" s="32">
        <f t="shared" si="54"/>
        <v>0</v>
      </c>
      <c r="CM53" s="32">
        <f t="shared" si="55"/>
        <v>0</v>
      </c>
      <c r="CN53" s="32">
        <f t="shared" si="56"/>
        <v>0.01</v>
      </c>
      <c r="CO53" s="32">
        <f t="shared" si="57"/>
        <v>0.08</v>
      </c>
      <c r="CP53" s="32">
        <f t="shared" si="58"/>
        <v>0</v>
      </c>
      <c r="CQ53" s="32">
        <f t="shared" si="59"/>
        <v>11.13</v>
      </c>
      <c r="CR53" s="32">
        <f t="shared" si="60"/>
        <v>0</v>
      </c>
      <c r="CS53" s="32">
        <f t="shared" si="61"/>
        <v>0</v>
      </c>
      <c r="CT53" s="32">
        <f t="shared" si="62"/>
        <v>0.28999999999999998</v>
      </c>
      <c r="CU53" s="32">
        <f t="shared" si="63"/>
        <v>2.1800000000000002</v>
      </c>
      <c r="CV53" s="32">
        <f t="shared" si="64"/>
        <v>0.01</v>
      </c>
      <c r="CW53" s="31">
        <f t="shared" si="186"/>
        <v>0.96999999999999986</v>
      </c>
      <c r="CX53" s="31">
        <f t="shared" si="187"/>
        <v>0</v>
      </c>
      <c r="CY53" s="31">
        <f t="shared" si="188"/>
        <v>0</v>
      </c>
      <c r="CZ53" s="31">
        <f t="shared" si="189"/>
        <v>0.10000000000000002</v>
      </c>
      <c r="DA53" s="31">
        <f t="shared" si="190"/>
        <v>0.99000000000000032</v>
      </c>
      <c r="DB53" s="31">
        <f t="shared" si="191"/>
        <v>0</v>
      </c>
      <c r="DC53" s="31">
        <f t="shared" si="192"/>
        <v>89.070000000000064</v>
      </c>
      <c r="DD53" s="31">
        <f t="shared" si="193"/>
        <v>0</v>
      </c>
      <c r="DE53" s="31">
        <f t="shared" si="194"/>
        <v>0</v>
      </c>
      <c r="DF53" s="31">
        <f t="shared" si="195"/>
        <v>0.1699999999999986</v>
      </c>
      <c r="DG53" s="31">
        <f t="shared" si="196"/>
        <v>1.2500000000000107</v>
      </c>
      <c r="DH53" s="31">
        <f t="shared" si="197"/>
        <v>1.0000000000000037E-2</v>
      </c>
      <c r="DI53" s="32">
        <f t="shared" si="65"/>
        <v>0.05</v>
      </c>
      <c r="DJ53" s="32">
        <f t="shared" si="66"/>
        <v>0</v>
      </c>
      <c r="DK53" s="32">
        <f t="shared" si="67"/>
        <v>0</v>
      </c>
      <c r="DL53" s="32">
        <f t="shared" si="68"/>
        <v>0.01</v>
      </c>
      <c r="DM53" s="32">
        <f t="shared" si="69"/>
        <v>0.05</v>
      </c>
      <c r="DN53" s="32">
        <f t="shared" si="70"/>
        <v>0</v>
      </c>
      <c r="DO53" s="32">
        <f t="shared" si="71"/>
        <v>4.45</v>
      </c>
      <c r="DP53" s="32">
        <f t="shared" si="72"/>
        <v>0</v>
      </c>
      <c r="DQ53" s="32">
        <f t="shared" si="73"/>
        <v>0</v>
      </c>
      <c r="DR53" s="32">
        <f t="shared" si="74"/>
        <v>0.01</v>
      </c>
      <c r="DS53" s="32">
        <f t="shared" si="75"/>
        <v>0.06</v>
      </c>
      <c r="DT53" s="32">
        <f t="shared" si="76"/>
        <v>0</v>
      </c>
      <c r="DU53" s="31">
        <f t="shared" si="77"/>
        <v>0.18</v>
      </c>
      <c r="DV53" s="31">
        <f t="shared" si="78"/>
        <v>0</v>
      </c>
      <c r="DW53" s="31">
        <f t="shared" si="79"/>
        <v>0</v>
      </c>
      <c r="DX53" s="31">
        <f t="shared" si="80"/>
        <v>0.02</v>
      </c>
      <c r="DY53" s="31">
        <f t="shared" si="81"/>
        <v>0.18</v>
      </c>
      <c r="DZ53" s="31">
        <f t="shared" si="82"/>
        <v>0</v>
      </c>
      <c r="EA53" s="31">
        <f t="shared" si="83"/>
        <v>15.39</v>
      </c>
      <c r="EB53" s="31">
        <f t="shared" si="84"/>
        <v>0</v>
      </c>
      <c r="EC53" s="31">
        <f t="shared" si="85"/>
        <v>0</v>
      </c>
      <c r="ED53" s="31">
        <f t="shared" si="86"/>
        <v>0.03</v>
      </c>
      <c r="EE53" s="31">
        <f t="shared" si="87"/>
        <v>0.2</v>
      </c>
      <c r="EF53" s="31">
        <f t="shared" si="88"/>
        <v>0</v>
      </c>
      <c r="EG53" s="32">
        <f t="shared" si="89"/>
        <v>1.1999999999999997</v>
      </c>
      <c r="EH53" s="32">
        <f t="shared" si="90"/>
        <v>0</v>
      </c>
      <c r="EI53" s="32">
        <f t="shared" si="91"/>
        <v>0</v>
      </c>
      <c r="EJ53" s="32">
        <f t="shared" si="92"/>
        <v>0.13</v>
      </c>
      <c r="EK53" s="32">
        <f t="shared" si="93"/>
        <v>1.2200000000000002</v>
      </c>
      <c r="EL53" s="32">
        <f t="shared" si="94"/>
        <v>0</v>
      </c>
      <c r="EM53" s="32">
        <f t="shared" si="95"/>
        <v>108.91000000000007</v>
      </c>
      <c r="EN53" s="32">
        <f t="shared" si="96"/>
        <v>0</v>
      </c>
      <c r="EO53" s="32">
        <f t="shared" si="97"/>
        <v>0</v>
      </c>
      <c r="EP53" s="32">
        <f t="shared" si="98"/>
        <v>0.2099999999999986</v>
      </c>
      <c r="EQ53" s="32">
        <f t="shared" si="99"/>
        <v>1.5100000000000107</v>
      </c>
      <c r="ER53" s="32">
        <f t="shared" si="100"/>
        <v>1.0000000000000037E-2</v>
      </c>
    </row>
    <row r="54" spans="1:148" x14ac:dyDescent="0.25">
      <c r="A54" t="s">
        <v>476</v>
      </c>
      <c r="B54" s="1" t="s">
        <v>78</v>
      </c>
      <c r="C54" t="str">
        <f t="shared" ca="1" si="198"/>
        <v>EC01</v>
      </c>
      <c r="D54" t="str">
        <f t="shared" ca="1" si="199"/>
        <v>Cavalier</v>
      </c>
      <c r="N54" s="51">
        <v>30733.527999999998</v>
      </c>
      <c r="O54" s="51">
        <v>44745.186699999998</v>
      </c>
      <c r="P54" s="51">
        <v>25994.733100000001</v>
      </c>
      <c r="Q54" s="32"/>
      <c r="R54" s="32"/>
      <c r="S54" s="32"/>
      <c r="T54" s="32"/>
      <c r="U54" s="32"/>
      <c r="V54" s="32"/>
      <c r="W54" s="32"/>
      <c r="X54" s="32"/>
      <c r="Y54" s="32"/>
      <c r="Z54" s="32">
        <v>1031493.51</v>
      </c>
      <c r="AA54" s="32">
        <v>2043878.99</v>
      </c>
      <c r="AB54" s="32">
        <v>814337.94</v>
      </c>
      <c r="AL54" s="2">
        <v>1.54</v>
      </c>
      <c r="AM54" s="2">
        <v>1.54</v>
      </c>
      <c r="AN54" s="2">
        <v>1.54</v>
      </c>
      <c r="AO54" s="33"/>
      <c r="AP54" s="33"/>
      <c r="AQ54" s="33"/>
      <c r="AR54" s="33"/>
      <c r="AS54" s="33"/>
      <c r="AT54" s="33"/>
      <c r="AU54" s="33"/>
      <c r="AV54" s="33"/>
      <c r="AW54" s="33"/>
      <c r="AX54" s="33">
        <v>15885</v>
      </c>
      <c r="AY54" s="33">
        <v>31475.74</v>
      </c>
      <c r="AZ54" s="33">
        <v>12540.8</v>
      </c>
      <c r="BA54" s="31">
        <f t="shared" si="41"/>
        <v>0</v>
      </c>
      <c r="BB54" s="31">
        <f t="shared" si="42"/>
        <v>0</v>
      </c>
      <c r="BC54" s="31">
        <f t="shared" si="43"/>
        <v>0</v>
      </c>
      <c r="BD54" s="31">
        <f t="shared" si="44"/>
        <v>0</v>
      </c>
      <c r="BE54" s="31">
        <f t="shared" si="45"/>
        <v>0</v>
      </c>
      <c r="BF54" s="31">
        <f t="shared" si="46"/>
        <v>0</v>
      </c>
      <c r="BG54" s="31">
        <f t="shared" si="47"/>
        <v>0</v>
      </c>
      <c r="BH54" s="31">
        <f t="shared" si="48"/>
        <v>0</v>
      </c>
      <c r="BI54" s="31">
        <f t="shared" si="49"/>
        <v>0</v>
      </c>
      <c r="BJ54" s="31">
        <f t="shared" si="50"/>
        <v>6911.01</v>
      </c>
      <c r="BK54" s="31">
        <f t="shared" si="51"/>
        <v>13693.99</v>
      </c>
      <c r="BL54" s="31">
        <f t="shared" si="52"/>
        <v>5456.06</v>
      </c>
      <c r="BM54" s="6">
        <v>-5.3499999999999999E-2</v>
      </c>
      <c r="BN54" s="6">
        <v>-5.3499999999999999E-2</v>
      </c>
      <c r="BO54" s="6">
        <v>-5.3499999999999999E-2</v>
      </c>
      <c r="BP54" s="6">
        <v>-5.3499999999999999E-2</v>
      </c>
      <c r="BQ54" s="6">
        <v>-5.3499999999999999E-2</v>
      </c>
      <c r="BR54" s="6">
        <v>-5.3499999999999999E-2</v>
      </c>
      <c r="BS54" s="6">
        <v>-5.3499999999999999E-2</v>
      </c>
      <c r="BT54" s="6">
        <v>-5.3499999999999999E-2</v>
      </c>
      <c r="BU54" s="6">
        <v>-5.3499999999999999E-2</v>
      </c>
      <c r="BV54" s="6">
        <v>-5.3499999999999999E-2</v>
      </c>
      <c r="BW54" s="6">
        <v>-5.3499999999999999E-2</v>
      </c>
      <c r="BX54" s="6">
        <v>-5.3499999999999999E-2</v>
      </c>
      <c r="BY54" s="31">
        <v>0</v>
      </c>
      <c r="BZ54" s="31">
        <v>0</v>
      </c>
      <c r="CA54" s="31">
        <v>0</v>
      </c>
      <c r="CB54" s="31">
        <v>0</v>
      </c>
      <c r="CC54" s="31">
        <v>0</v>
      </c>
      <c r="CD54" s="31">
        <v>0</v>
      </c>
      <c r="CE54" s="31">
        <v>0</v>
      </c>
      <c r="CF54" s="31">
        <v>0</v>
      </c>
      <c r="CG54" s="31">
        <v>0</v>
      </c>
      <c r="CH54" s="31">
        <v>-55184.9</v>
      </c>
      <c r="CI54" s="31">
        <v>-109347.53</v>
      </c>
      <c r="CJ54" s="31">
        <v>-43567.08</v>
      </c>
      <c r="CK54" s="32">
        <f t="shared" si="53"/>
        <v>0</v>
      </c>
      <c r="CL54" s="32">
        <f t="shared" si="54"/>
        <v>0</v>
      </c>
      <c r="CM54" s="32">
        <f t="shared" si="55"/>
        <v>0</v>
      </c>
      <c r="CN54" s="32">
        <f t="shared" si="56"/>
        <v>0</v>
      </c>
      <c r="CO54" s="32">
        <f t="shared" si="57"/>
        <v>0</v>
      </c>
      <c r="CP54" s="32">
        <f t="shared" si="58"/>
        <v>0</v>
      </c>
      <c r="CQ54" s="32">
        <f t="shared" si="59"/>
        <v>0</v>
      </c>
      <c r="CR54" s="32">
        <f t="shared" si="60"/>
        <v>0</v>
      </c>
      <c r="CS54" s="32">
        <f t="shared" si="61"/>
        <v>0</v>
      </c>
      <c r="CT54" s="32">
        <f t="shared" si="62"/>
        <v>722.05</v>
      </c>
      <c r="CU54" s="32">
        <f t="shared" si="63"/>
        <v>1430.72</v>
      </c>
      <c r="CV54" s="32">
        <f t="shared" si="64"/>
        <v>570.04</v>
      </c>
      <c r="CW54" s="31">
        <f t="shared" si="186"/>
        <v>0</v>
      </c>
      <c r="CX54" s="31">
        <f t="shared" si="187"/>
        <v>0</v>
      </c>
      <c r="CY54" s="31">
        <f t="shared" si="188"/>
        <v>0</v>
      </c>
      <c r="CZ54" s="31">
        <f t="shared" si="189"/>
        <v>0</v>
      </c>
      <c r="DA54" s="31">
        <f t="shared" si="190"/>
        <v>0</v>
      </c>
      <c r="DB54" s="31">
        <f t="shared" si="191"/>
        <v>0</v>
      </c>
      <c r="DC54" s="31">
        <f t="shared" si="192"/>
        <v>0</v>
      </c>
      <c r="DD54" s="31">
        <f t="shared" si="193"/>
        <v>0</v>
      </c>
      <c r="DE54" s="31">
        <f t="shared" si="194"/>
        <v>0</v>
      </c>
      <c r="DF54" s="31">
        <f t="shared" si="195"/>
        <v>-77258.86</v>
      </c>
      <c r="DG54" s="31">
        <f t="shared" si="196"/>
        <v>-153086.53999999998</v>
      </c>
      <c r="DH54" s="31">
        <f t="shared" si="197"/>
        <v>-60993.899999999994</v>
      </c>
      <c r="DI54" s="32">
        <f t="shared" si="65"/>
        <v>0</v>
      </c>
      <c r="DJ54" s="32">
        <f t="shared" si="66"/>
        <v>0</v>
      </c>
      <c r="DK54" s="32">
        <f t="shared" si="67"/>
        <v>0</v>
      </c>
      <c r="DL54" s="32">
        <f t="shared" si="68"/>
        <v>0</v>
      </c>
      <c r="DM54" s="32">
        <f t="shared" si="69"/>
        <v>0</v>
      </c>
      <c r="DN54" s="32">
        <f t="shared" si="70"/>
        <v>0</v>
      </c>
      <c r="DO54" s="32">
        <f t="shared" si="71"/>
        <v>0</v>
      </c>
      <c r="DP54" s="32">
        <f t="shared" si="72"/>
        <v>0</v>
      </c>
      <c r="DQ54" s="32">
        <f t="shared" si="73"/>
        <v>0</v>
      </c>
      <c r="DR54" s="32">
        <f t="shared" si="74"/>
        <v>-3862.94</v>
      </c>
      <c r="DS54" s="32">
        <f t="shared" si="75"/>
        <v>-7654.33</v>
      </c>
      <c r="DT54" s="32">
        <f t="shared" si="76"/>
        <v>-3049.7</v>
      </c>
      <c r="DU54" s="31">
        <f t="shared" si="77"/>
        <v>0</v>
      </c>
      <c r="DV54" s="31">
        <f t="shared" si="78"/>
        <v>0</v>
      </c>
      <c r="DW54" s="31">
        <f t="shared" si="79"/>
        <v>0</v>
      </c>
      <c r="DX54" s="31">
        <f t="shared" si="80"/>
        <v>0</v>
      </c>
      <c r="DY54" s="31">
        <f t="shared" si="81"/>
        <v>0</v>
      </c>
      <c r="DZ54" s="31">
        <f t="shared" si="82"/>
        <v>0</v>
      </c>
      <c r="EA54" s="31">
        <f t="shared" si="83"/>
        <v>0</v>
      </c>
      <c r="EB54" s="31">
        <f t="shared" si="84"/>
        <v>0</v>
      </c>
      <c r="EC54" s="31">
        <f t="shared" si="85"/>
        <v>0</v>
      </c>
      <c r="ED54" s="31">
        <f t="shared" si="86"/>
        <v>-12813.08</v>
      </c>
      <c r="EE54" s="31">
        <f t="shared" si="87"/>
        <v>-25031.25</v>
      </c>
      <c r="EF54" s="31">
        <f t="shared" si="88"/>
        <v>-9835.2800000000007</v>
      </c>
      <c r="EG54" s="32">
        <f t="shared" si="89"/>
        <v>0</v>
      </c>
      <c r="EH54" s="32">
        <f t="shared" si="90"/>
        <v>0</v>
      </c>
      <c r="EI54" s="32">
        <f t="shared" si="91"/>
        <v>0</v>
      </c>
      <c r="EJ54" s="32">
        <f t="shared" si="92"/>
        <v>0</v>
      </c>
      <c r="EK54" s="32">
        <f t="shared" si="93"/>
        <v>0</v>
      </c>
      <c r="EL54" s="32">
        <f t="shared" si="94"/>
        <v>0</v>
      </c>
      <c r="EM54" s="32">
        <f t="shared" si="95"/>
        <v>0</v>
      </c>
      <c r="EN54" s="32">
        <f t="shared" si="96"/>
        <v>0</v>
      </c>
      <c r="EO54" s="32">
        <f t="shared" si="97"/>
        <v>0</v>
      </c>
      <c r="EP54" s="32">
        <f t="shared" si="98"/>
        <v>-93934.88</v>
      </c>
      <c r="EQ54" s="32">
        <f t="shared" si="99"/>
        <v>-185772.11999999997</v>
      </c>
      <c r="ER54" s="32">
        <f t="shared" si="100"/>
        <v>-73878.87999999999</v>
      </c>
    </row>
    <row r="55" spans="1:148" x14ac:dyDescent="0.25">
      <c r="A55" t="s">
        <v>549</v>
      </c>
      <c r="B55" s="1" t="s">
        <v>78</v>
      </c>
      <c r="C55" t="str">
        <f t="shared" ca="1" si="198"/>
        <v>EC01</v>
      </c>
      <c r="D55" t="str">
        <f t="shared" ca="1" si="199"/>
        <v>Cavalier</v>
      </c>
      <c r="E55" s="51">
        <v>38744.496299999999</v>
      </c>
      <c r="F55" s="51">
        <v>52918.245999999999</v>
      </c>
      <c r="G55" s="51">
        <v>32868.347099999999</v>
      </c>
      <c r="H55" s="51">
        <v>18351.048699999999</v>
      </c>
      <c r="I55" s="51">
        <v>30271.760900000001</v>
      </c>
      <c r="J55" s="51">
        <v>22369.38</v>
      </c>
      <c r="K55" s="51">
        <v>42533.011100000003</v>
      </c>
      <c r="L55" s="51">
        <v>32410.102599999998</v>
      </c>
      <c r="M55" s="51">
        <v>18295</v>
      </c>
      <c r="Q55" s="32">
        <v>2303853.4700000002</v>
      </c>
      <c r="R55" s="32">
        <v>5861479.2800000003</v>
      </c>
      <c r="S55" s="32">
        <v>2006199.26</v>
      </c>
      <c r="T55" s="32">
        <v>760820.08</v>
      </c>
      <c r="U55" s="32">
        <v>2471405.42</v>
      </c>
      <c r="V55" s="32">
        <v>1665331.95</v>
      </c>
      <c r="W55" s="32">
        <v>8240056.5</v>
      </c>
      <c r="X55" s="32">
        <v>2399516.2200000002</v>
      </c>
      <c r="Y55" s="32">
        <v>608179.31999999995</v>
      </c>
      <c r="Z55" s="32"/>
      <c r="AA55" s="32"/>
      <c r="AB55" s="32"/>
      <c r="AC55" s="2">
        <v>1.54</v>
      </c>
      <c r="AD55" s="2">
        <v>1.54</v>
      </c>
      <c r="AE55" s="2">
        <v>1.54</v>
      </c>
      <c r="AF55" s="2">
        <v>1.54</v>
      </c>
      <c r="AG55" s="2">
        <v>1.54</v>
      </c>
      <c r="AH55" s="2">
        <v>1.54</v>
      </c>
      <c r="AI55" s="2">
        <v>1.54</v>
      </c>
      <c r="AJ55" s="2">
        <v>1.54</v>
      </c>
      <c r="AK55" s="2">
        <v>1.54</v>
      </c>
      <c r="AO55" s="33">
        <v>35479.339999999997</v>
      </c>
      <c r="AP55" s="33">
        <v>90266.78</v>
      </c>
      <c r="AQ55" s="33">
        <v>30895.47</v>
      </c>
      <c r="AR55" s="33">
        <v>11716.63</v>
      </c>
      <c r="AS55" s="33">
        <v>38059.64</v>
      </c>
      <c r="AT55" s="33">
        <v>25646.11</v>
      </c>
      <c r="AU55" s="33">
        <v>126896.87</v>
      </c>
      <c r="AV55" s="33">
        <v>36952.550000000003</v>
      </c>
      <c r="AW55" s="33">
        <v>9365.9599999999991</v>
      </c>
      <c r="AX55" s="33"/>
      <c r="AY55" s="33"/>
      <c r="AZ55" s="33"/>
      <c r="BA55" s="31">
        <f t="shared" si="41"/>
        <v>-2534.2399999999998</v>
      </c>
      <c r="BB55" s="31">
        <f t="shared" si="42"/>
        <v>-6447.63</v>
      </c>
      <c r="BC55" s="31">
        <f t="shared" si="43"/>
        <v>-2206.8200000000002</v>
      </c>
      <c r="BD55" s="31">
        <f t="shared" si="44"/>
        <v>-1141.23</v>
      </c>
      <c r="BE55" s="31">
        <f t="shared" si="45"/>
        <v>-3707.11</v>
      </c>
      <c r="BF55" s="31">
        <f t="shared" si="46"/>
        <v>-2498</v>
      </c>
      <c r="BG55" s="31">
        <f t="shared" si="47"/>
        <v>12360.08</v>
      </c>
      <c r="BH55" s="31">
        <f t="shared" si="48"/>
        <v>3599.27</v>
      </c>
      <c r="BI55" s="31">
        <f t="shared" si="49"/>
        <v>912.27</v>
      </c>
      <c r="BJ55" s="31">
        <f t="shared" si="50"/>
        <v>0</v>
      </c>
      <c r="BK55" s="31">
        <f t="shared" si="51"/>
        <v>0</v>
      </c>
      <c r="BL55" s="31">
        <f t="shared" si="52"/>
        <v>0</v>
      </c>
      <c r="BM55" s="6">
        <v>-5.3499999999999999E-2</v>
      </c>
      <c r="BN55" s="6">
        <v>-5.3499999999999999E-2</v>
      </c>
      <c r="BO55" s="6">
        <v>-5.3499999999999999E-2</v>
      </c>
      <c r="BP55" s="6">
        <v>-5.3499999999999999E-2</v>
      </c>
      <c r="BQ55" s="6">
        <v>-5.3499999999999999E-2</v>
      </c>
      <c r="BR55" s="6">
        <v>-5.3499999999999999E-2</v>
      </c>
      <c r="BS55" s="6">
        <v>-5.3499999999999999E-2</v>
      </c>
      <c r="BT55" s="6">
        <v>-5.3499999999999999E-2</v>
      </c>
      <c r="BU55" s="6">
        <v>-5.3499999999999999E-2</v>
      </c>
      <c r="BV55" s="6">
        <v>-5.3499999999999999E-2</v>
      </c>
      <c r="BW55" s="6">
        <v>-5.3499999999999999E-2</v>
      </c>
      <c r="BX55" s="6">
        <v>-5.3499999999999999E-2</v>
      </c>
      <c r="BY55" s="31">
        <v>-123256.16</v>
      </c>
      <c r="BZ55" s="31">
        <v>-313589.14</v>
      </c>
      <c r="CA55" s="31">
        <v>-107331.66</v>
      </c>
      <c r="CB55" s="31">
        <v>-40703.870000000003</v>
      </c>
      <c r="CC55" s="31">
        <v>-132220.19</v>
      </c>
      <c r="CD55" s="31">
        <v>-89095.26</v>
      </c>
      <c r="CE55" s="31">
        <v>-440843.02</v>
      </c>
      <c r="CF55" s="31">
        <v>-128374.12</v>
      </c>
      <c r="CG55" s="31">
        <v>-32537.59</v>
      </c>
      <c r="CH55" s="31">
        <v>0</v>
      </c>
      <c r="CI55" s="31">
        <v>0</v>
      </c>
      <c r="CJ55" s="31">
        <v>0</v>
      </c>
      <c r="CK55" s="32">
        <f t="shared" si="53"/>
        <v>1612.7</v>
      </c>
      <c r="CL55" s="32">
        <f t="shared" si="54"/>
        <v>4103.04</v>
      </c>
      <c r="CM55" s="32">
        <f t="shared" si="55"/>
        <v>1404.34</v>
      </c>
      <c r="CN55" s="32">
        <f t="shared" si="56"/>
        <v>532.57000000000005</v>
      </c>
      <c r="CO55" s="32">
        <f t="shared" si="57"/>
        <v>1729.98</v>
      </c>
      <c r="CP55" s="32">
        <f t="shared" si="58"/>
        <v>1165.73</v>
      </c>
      <c r="CQ55" s="32">
        <f t="shared" si="59"/>
        <v>5768.04</v>
      </c>
      <c r="CR55" s="32">
        <f t="shared" si="60"/>
        <v>1679.66</v>
      </c>
      <c r="CS55" s="32">
        <f t="shared" si="61"/>
        <v>425.73</v>
      </c>
      <c r="CT55" s="32">
        <f t="shared" si="62"/>
        <v>0</v>
      </c>
      <c r="CU55" s="32">
        <f t="shared" si="63"/>
        <v>0</v>
      </c>
      <c r="CV55" s="32">
        <f t="shared" si="64"/>
        <v>0</v>
      </c>
      <c r="CW55" s="31">
        <f t="shared" si="186"/>
        <v>-154588.56</v>
      </c>
      <c r="CX55" s="31">
        <f t="shared" si="187"/>
        <v>-393305.25</v>
      </c>
      <c r="CY55" s="31">
        <f t="shared" si="188"/>
        <v>-134615.97</v>
      </c>
      <c r="CZ55" s="31">
        <f t="shared" si="189"/>
        <v>-50746.7</v>
      </c>
      <c r="DA55" s="31">
        <f t="shared" si="190"/>
        <v>-164842.74000000002</v>
      </c>
      <c r="DB55" s="31">
        <f t="shared" si="191"/>
        <v>-111077.64</v>
      </c>
      <c r="DC55" s="31">
        <f t="shared" si="192"/>
        <v>-574331.93000000005</v>
      </c>
      <c r="DD55" s="31">
        <f t="shared" si="193"/>
        <v>-167246.28</v>
      </c>
      <c r="DE55" s="31">
        <f t="shared" si="194"/>
        <v>-42390.09</v>
      </c>
      <c r="DF55" s="31">
        <f t="shared" si="195"/>
        <v>0</v>
      </c>
      <c r="DG55" s="31">
        <f t="shared" si="196"/>
        <v>0</v>
      </c>
      <c r="DH55" s="31">
        <f t="shared" si="197"/>
        <v>0</v>
      </c>
      <c r="DI55" s="32">
        <f t="shared" si="65"/>
        <v>-7729.43</v>
      </c>
      <c r="DJ55" s="32">
        <f t="shared" si="66"/>
        <v>-19665.259999999998</v>
      </c>
      <c r="DK55" s="32">
        <f t="shared" si="67"/>
        <v>-6730.8</v>
      </c>
      <c r="DL55" s="32">
        <f t="shared" si="68"/>
        <v>-2537.34</v>
      </c>
      <c r="DM55" s="32">
        <f t="shared" si="69"/>
        <v>-8242.14</v>
      </c>
      <c r="DN55" s="32">
        <f t="shared" si="70"/>
        <v>-5553.88</v>
      </c>
      <c r="DO55" s="32">
        <f t="shared" si="71"/>
        <v>-28716.6</v>
      </c>
      <c r="DP55" s="32">
        <f t="shared" si="72"/>
        <v>-8362.31</v>
      </c>
      <c r="DQ55" s="32">
        <f t="shared" si="73"/>
        <v>-2119.5</v>
      </c>
      <c r="DR55" s="32">
        <f t="shared" si="74"/>
        <v>0</v>
      </c>
      <c r="DS55" s="32">
        <f t="shared" si="75"/>
        <v>0</v>
      </c>
      <c r="DT55" s="32">
        <f t="shared" si="76"/>
        <v>0</v>
      </c>
      <c r="DU55" s="31">
        <f t="shared" si="77"/>
        <v>-28817.56</v>
      </c>
      <c r="DV55" s="31">
        <f t="shared" si="78"/>
        <v>-72399.210000000006</v>
      </c>
      <c r="DW55" s="31">
        <f t="shared" si="79"/>
        <v>-24495.98</v>
      </c>
      <c r="DX55" s="31">
        <f t="shared" si="80"/>
        <v>-9115.82</v>
      </c>
      <c r="DY55" s="31">
        <f t="shared" si="81"/>
        <v>-29238.73</v>
      </c>
      <c r="DZ55" s="31">
        <f t="shared" si="82"/>
        <v>-19442.79</v>
      </c>
      <c r="EA55" s="31">
        <f t="shared" si="83"/>
        <v>-99231.67</v>
      </c>
      <c r="EB55" s="31">
        <f t="shared" si="84"/>
        <v>-28505.78</v>
      </c>
      <c r="EC55" s="31">
        <f t="shared" si="85"/>
        <v>-7126.04</v>
      </c>
      <c r="ED55" s="31">
        <f t="shared" si="86"/>
        <v>0</v>
      </c>
      <c r="EE55" s="31">
        <f t="shared" si="87"/>
        <v>0</v>
      </c>
      <c r="EF55" s="31">
        <f t="shared" si="88"/>
        <v>0</v>
      </c>
      <c r="EG55" s="32">
        <f t="shared" si="89"/>
        <v>-191135.55</v>
      </c>
      <c r="EH55" s="32">
        <f t="shared" si="90"/>
        <v>-485369.72000000003</v>
      </c>
      <c r="EI55" s="32">
        <f t="shared" si="91"/>
        <v>-165842.75</v>
      </c>
      <c r="EJ55" s="32">
        <f t="shared" si="92"/>
        <v>-62399.859999999993</v>
      </c>
      <c r="EK55" s="32">
        <f t="shared" si="93"/>
        <v>-202323.61000000002</v>
      </c>
      <c r="EL55" s="32">
        <f t="shared" si="94"/>
        <v>-136074.31</v>
      </c>
      <c r="EM55" s="32">
        <f t="shared" si="95"/>
        <v>-702280.20000000007</v>
      </c>
      <c r="EN55" s="32">
        <f t="shared" si="96"/>
        <v>-204114.37</v>
      </c>
      <c r="EO55" s="32">
        <f t="shared" si="97"/>
        <v>-51635.63</v>
      </c>
      <c r="EP55" s="32">
        <f t="shared" si="98"/>
        <v>0</v>
      </c>
      <c r="EQ55" s="32">
        <f t="shared" si="99"/>
        <v>0</v>
      </c>
      <c r="ER55" s="32">
        <f t="shared" si="100"/>
        <v>0</v>
      </c>
    </row>
    <row r="56" spans="1:148" x14ac:dyDescent="0.25">
      <c r="A56" t="s">
        <v>60</v>
      </c>
      <c r="B56" s="1" t="s">
        <v>73</v>
      </c>
      <c r="C56" t="str">
        <f t="shared" ca="1" si="198"/>
        <v>EC04</v>
      </c>
      <c r="D56" t="str">
        <f t="shared" ca="1" si="199"/>
        <v>Foster Creek Industrial System</v>
      </c>
      <c r="E56" s="51">
        <v>23118.7896</v>
      </c>
      <c r="F56" s="51">
        <v>22292.9424</v>
      </c>
      <c r="G56" s="51">
        <v>22529.061099999999</v>
      </c>
      <c r="H56" s="51">
        <v>19257.133699999998</v>
      </c>
      <c r="I56" s="51">
        <v>17632.095799999999</v>
      </c>
      <c r="J56" s="51">
        <v>10527.939399999999</v>
      </c>
      <c r="K56" s="51">
        <v>1145.865</v>
      </c>
      <c r="L56" s="51">
        <v>9256.1543000000001</v>
      </c>
      <c r="M56" s="51">
        <v>14322.054099999999</v>
      </c>
      <c r="N56" s="51">
        <v>13780.5211</v>
      </c>
      <c r="O56" s="51">
        <v>13859.7772</v>
      </c>
      <c r="P56" s="51">
        <v>14824.082700000001</v>
      </c>
      <c r="Q56" s="32">
        <v>1119372.77</v>
      </c>
      <c r="R56" s="32">
        <v>2247863.16</v>
      </c>
      <c r="S56" s="32">
        <v>1004681.4</v>
      </c>
      <c r="T56" s="32">
        <v>590605.64</v>
      </c>
      <c r="U56" s="32">
        <v>864427</v>
      </c>
      <c r="V56" s="32">
        <v>468497.44</v>
      </c>
      <c r="W56" s="32">
        <v>63128.7</v>
      </c>
      <c r="X56" s="32">
        <v>419987.98</v>
      </c>
      <c r="Y56" s="32">
        <v>347211.64</v>
      </c>
      <c r="Z56" s="32">
        <v>367005.75</v>
      </c>
      <c r="AA56" s="32">
        <v>427380.9</v>
      </c>
      <c r="AB56" s="32">
        <v>393145.95</v>
      </c>
      <c r="AC56" s="2">
        <v>2.67</v>
      </c>
      <c r="AD56" s="2">
        <v>2.67</v>
      </c>
      <c r="AE56" s="2">
        <v>2.67</v>
      </c>
      <c r="AF56" s="2">
        <v>2.67</v>
      </c>
      <c r="AG56" s="2">
        <v>2.67</v>
      </c>
      <c r="AH56" s="2">
        <v>2.06</v>
      </c>
      <c r="AI56" s="2">
        <v>2.06</v>
      </c>
      <c r="AJ56" s="2">
        <v>2.06</v>
      </c>
      <c r="AK56" s="2">
        <v>2.06</v>
      </c>
      <c r="AL56" s="2">
        <v>2.06</v>
      </c>
      <c r="AM56" s="2">
        <v>2.06</v>
      </c>
      <c r="AN56" s="2">
        <v>2.06</v>
      </c>
      <c r="AO56" s="33">
        <v>29887.25</v>
      </c>
      <c r="AP56" s="33">
        <v>60017.95</v>
      </c>
      <c r="AQ56" s="33">
        <v>26824.99</v>
      </c>
      <c r="AR56" s="33">
        <v>15769.17</v>
      </c>
      <c r="AS56" s="33">
        <v>23080.2</v>
      </c>
      <c r="AT56" s="33">
        <v>9651.0499999999993</v>
      </c>
      <c r="AU56" s="33">
        <v>1300.45</v>
      </c>
      <c r="AV56" s="33">
        <v>8651.75</v>
      </c>
      <c r="AW56" s="33">
        <v>7152.56</v>
      </c>
      <c r="AX56" s="33">
        <v>7560.32</v>
      </c>
      <c r="AY56" s="33">
        <v>8804.0499999999993</v>
      </c>
      <c r="AZ56" s="33">
        <v>8098.81</v>
      </c>
      <c r="BA56" s="31">
        <f t="shared" si="41"/>
        <v>-1231.31</v>
      </c>
      <c r="BB56" s="31">
        <f t="shared" si="42"/>
        <v>-2472.65</v>
      </c>
      <c r="BC56" s="31">
        <f t="shared" si="43"/>
        <v>-1105.1500000000001</v>
      </c>
      <c r="BD56" s="31">
        <f t="shared" si="44"/>
        <v>-885.91</v>
      </c>
      <c r="BE56" s="31">
        <f t="shared" si="45"/>
        <v>-1296.6400000000001</v>
      </c>
      <c r="BF56" s="31">
        <f t="shared" si="46"/>
        <v>-702.75</v>
      </c>
      <c r="BG56" s="31">
        <f t="shared" si="47"/>
        <v>94.69</v>
      </c>
      <c r="BH56" s="31">
        <f t="shared" si="48"/>
        <v>629.98</v>
      </c>
      <c r="BI56" s="31">
        <f t="shared" si="49"/>
        <v>520.82000000000005</v>
      </c>
      <c r="BJ56" s="31">
        <f t="shared" si="50"/>
        <v>2458.94</v>
      </c>
      <c r="BK56" s="31">
        <f t="shared" si="51"/>
        <v>2863.45</v>
      </c>
      <c r="BL56" s="31">
        <f t="shared" si="52"/>
        <v>2634.08</v>
      </c>
      <c r="BM56" s="6">
        <v>2.87E-2</v>
      </c>
      <c r="BN56" s="6">
        <v>2.87E-2</v>
      </c>
      <c r="BO56" s="6">
        <v>2.87E-2</v>
      </c>
      <c r="BP56" s="6">
        <v>2.87E-2</v>
      </c>
      <c r="BQ56" s="6">
        <v>2.87E-2</v>
      </c>
      <c r="BR56" s="6">
        <v>2.87E-2</v>
      </c>
      <c r="BS56" s="6">
        <v>2.87E-2</v>
      </c>
      <c r="BT56" s="6">
        <v>2.87E-2</v>
      </c>
      <c r="BU56" s="6">
        <v>2.87E-2</v>
      </c>
      <c r="BV56" s="6">
        <v>2.87E-2</v>
      </c>
      <c r="BW56" s="6">
        <v>2.87E-2</v>
      </c>
      <c r="BX56" s="6">
        <v>2.87E-2</v>
      </c>
      <c r="BY56" s="31">
        <v>32126</v>
      </c>
      <c r="BZ56" s="31">
        <v>64513.67</v>
      </c>
      <c r="CA56" s="31">
        <v>28834.36</v>
      </c>
      <c r="CB56" s="31">
        <v>16950.38</v>
      </c>
      <c r="CC56" s="31">
        <v>24809.05</v>
      </c>
      <c r="CD56" s="31">
        <v>13445.88</v>
      </c>
      <c r="CE56" s="31">
        <v>1811.79</v>
      </c>
      <c r="CF56" s="31">
        <v>12053.66</v>
      </c>
      <c r="CG56" s="31">
        <v>9964.9699999999993</v>
      </c>
      <c r="CH56" s="31">
        <v>10533.07</v>
      </c>
      <c r="CI56" s="31">
        <v>12265.83</v>
      </c>
      <c r="CJ56" s="31">
        <v>11283.29</v>
      </c>
      <c r="CK56" s="32">
        <f t="shared" si="53"/>
        <v>783.56</v>
      </c>
      <c r="CL56" s="32">
        <f t="shared" si="54"/>
        <v>1573.5</v>
      </c>
      <c r="CM56" s="32">
        <f t="shared" si="55"/>
        <v>703.28</v>
      </c>
      <c r="CN56" s="32">
        <f t="shared" si="56"/>
        <v>413.42</v>
      </c>
      <c r="CO56" s="32">
        <f t="shared" si="57"/>
        <v>605.1</v>
      </c>
      <c r="CP56" s="32">
        <f t="shared" si="58"/>
        <v>327.95</v>
      </c>
      <c r="CQ56" s="32">
        <f t="shared" si="59"/>
        <v>44.19</v>
      </c>
      <c r="CR56" s="32">
        <f t="shared" si="60"/>
        <v>293.99</v>
      </c>
      <c r="CS56" s="32">
        <f t="shared" si="61"/>
        <v>243.05</v>
      </c>
      <c r="CT56" s="32">
        <f t="shared" si="62"/>
        <v>256.89999999999998</v>
      </c>
      <c r="CU56" s="32">
        <f t="shared" si="63"/>
        <v>299.17</v>
      </c>
      <c r="CV56" s="32">
        <f t="shared" si="64"/>
        <v>275.2</v>
      </c>
      <c r="CW56" s="31">
        <f t="shared" si="186"/>
        <v>4253.6199999999972</v>
      </c>
      <c r="CX56" s="31">
        <f t="shared" si="187"/>
        <v>8541.8700000000008</v>
      </c>
      <c r="CY56" s="31">
        <f t="shared" si="188"/>
        <v>3817.7999999999979</v>
      </c>
      <c r="CZ56" s="31">
        <f t="shared" si="189"/>
        <v>2480.5399999999991</v>
      </c>
      <c r="DA56" s="31">
        <f t="shared" si="190"/>
        <v>3630.5899999999974</v>
      </c>
      <c r="DB56" s="31">
        <f t="shared" si="191"/>
        <v>4825.5300000000007</v>
      </c>
      <c r="DC56" s="31">
        <f t="shared" si="192"/>
        <v>460.84</v>
      </c>
      <c r="DD56" s="31">
        <f t="shared" si="193"/>
        <v>3065.9199999999996</v>
      </c>
      <c r="DE56" s="31">
        <f t="shared" si="194"/>
        <v>2534.6399999999981</v>
      </c>
      <c r="DF56" s="31">
        <f t="shared" si="195"/>
        <v>770.70999999999958</v>
      </c>
      <c r="DG56" s="31">
        <f t="shared" si="196"/>
        <v>897.50000000000091</v>
      </c>
      <c r="DH56" s="31">
        <f t="shared" si="197"/>
        <v>825.60000000000127</v>
      </c>
      <c r="DI56" s="32">
        <f t="shared" si="65"/>
        <v>212.68</v>
      </c>
      <c r="DJ56" s="32">
        <f t="shared" si="66"/>
        <v>427.09</v>
      </c>
      <c r="DK56" s="32">
        <f t="shared" si="67"/>
        <v>190.89</v>
      </c>
      <c r="DL56" s="32">
        <f t="shared" si="68"/>
        <v>124.03</v>
      </c>
      <c r="DM56" s="32">
        <f t="shared" si="69"/>
        <v>181.53</v>
      </c>
      <c r="DN56" s="32">
        <f t="shared" si="70"/>
        <v>241.28</v>
      </c>
      <c r="DO56" s="32">
        <f t="shared" si="71"/>
        <v>23.04</v>
      </c>
      <c r="DP56" s="32">
        <f t="shared" si="72"/>
        <v>153.30000000000001</v>
      </c>
      <c r="DQ56" s="32">
        <f t="shared" si="73"/>
        <v>126.73</v>
      </c>
      <c r="DR56" s="32">
        <f t="shared" si="74"/>
        <v>38.54</v>
      </c>
      <c r="DS56" s="32">
        <f t="shared" si="75"/>
        <v>44.88</v>
      </c>
      <c r="DT56" s="32">
        <f t="shared" si="76"/>
        <v>41.28</v>
      </c>
      <c r="DU56" s="31">
        <f t="shared" si="77"/>
        <v>792.94</v>
      </c>
      <c r="DV56" s="31">
        <f t="shared" si="78"/>
        <v>1572.38</v>
      </c>
      <c r="DW56" s="31">
        <f t="shared" si="79"/>
        <v>694.72</v>
      </c>
      <c r="DX56" s="31">
        <f t="shared" si="80"/>
        <v>445.59</v>
      </c>
      <c r="DY56" s="31">
        <f t="shared" si="81"/>
        <v>643.97</v>
      </c>
      <c r="DZ56" s="31">
        <f t="shared" si="82"/>
        <v>844.65</v>
      </c>
      <c r="EA56" s="31">
        <f t="shared" si="83"/>
        <v>79.62</v>
      </c>
      <c r="EB56" s="31">
        <f t="shared" si="84"/>
        <v>522.55999999999995</v>
      </c>
      <c r="EC56" s="31">
        <f t="shared" si="85"/>
        <v>426.09</v>
      </c>
      <c r="ED56" s="31">
        <f t="shared" si="86"/>
        <v>127.82</v>
      </c>
      <c r="EE56" s="31">
        <f t="shared" si="87"/>
        <v>146.75</v>
      </c>
      <c r="EF56" s="31">
        <f t="shared" si="88"/>
        <v>133.13</v>
      </c>
      <c r="EG56" s="32">
        <f t="shared" si="89"/>
        <v>5259.239999999998</v>
      </c>
      <c r="EH56" s="32">
        <f t="shared" si="90"/>
        <v>10541.34</v>
      </c>
      <c r="EI56" s="32">
        <f t="shared" si="91"/>
        <v>4703.409999999998</v>
      </c>
      <c r="EJ56" s="32">
        <f t="shared" si="92"/>
        <v>3050.1599999999994</v>
      </c>
      <c r="EK56" s="32">
        <f t="shared" si="93"/>
        <v>4456.0899999999974</v>
      </c>
      <c r="EL56" s="32">
        <f t="shared" si="94"/>
        <v>5911.46</v>
      </c>
      <c r="EM56" s="32">
        <f t="shared" si="95"/>
        <v>563.5</v>
      </c>
      <c r="EN56" s="32">
        <f t="shared" si="96"/>
        <v>3741.7799999999997</v>
      </c>
      <c r="EO56" s="32">
        <f t="shared" si="97"/>
        <v>3087.4599999999982</v>
      </c>
      <c r="EP56" s="32">
        <f t="shared" si="98"/>
        <v>937.06999999999948</v>
      </c>
      <c r="EQ56" s="32">
        <f t="shared" si="99"/>
        <v>1089.130000000001</v>
      </c>
      <c r="ER56" s="32">
        <f t="shared" si="100"/>
        <v>1000.0100000000012</v>
      </c>
    </row>
    <row r="57" spans="1:148" x14ac:dyDescent="0.25">
      <c r="A57" t="s">
        <v>477</v>
      </c>
      <c r="B57" s="1" t="s">
        <v>74</v>
      </c>
      <c r="C57" t="str">
        <f t="shared" ca="1" si="198"/>
        <v>BCHIMP</v>
      </c>
      <c r="D57" t="str">
        <f t="shared" ca="1" si="199"/>
        <v>Alberta-BC Intertie - Import</v>
      </c>
      <c r="E57" s="51">
        <v>75</v>
      </c>
      <c r="F57" s="51">
        <v>175</v>
      </c>
      <c r="G57" s="51">
        <v>6032</v>
      </c>
      <c r="H57" s="51">
        <v>4455</v>
      </c>
      <c r="I57" s="51">
        <v>174</v>
      </c>
      <c r="J57" s="51">
        <v>692</v>
      </c>
      <c r="K57" s="51">
        <v>4617</v>
      </c>
      <c r="L57" s="51">
        <v>520</v>
      </c>
      <c r="M57" s="51">
        <v>1178</v>
      </c>
      <c r="N57" s="51">
        <v>396</v>
      </c>
      <c r="O57" s="51">
        <v>1086</v>
      </c>
      <c r="P57" s="51">
        <v>731</v>
      </c>
      <c r="Q57" s="32">
        <v>4364.8500000000004</v>
      </c>
      <c r="R57" s="32">
        <v>14432</v>
      </c>
      <c r="S57" s="32">
        <v>215449.60000000001</v>
      </c>
      <c r="T57" s="32">
        <v>153129.69</v>
      </c>
      <c r="U57" s="32">
        <v>4917.1899999999996</v>
      </c>
      <c r="V57" s="32">
        <v>26078.52</v>
      </c>
      <c r="W57" s="32">
        <v>220124.93</v>
      </c>
      <c r="X57" s="32">
        <v>19845.55</v>
      </c>
      <c r="Y57" s="32">
        <v>49229.68</v>
      </c>
      <c r="Z57" s="32">
        <v>16593.04</v>
      </c>
      <c r="AA57" s="32">
        <v>40108.93</v>
      </c>
      <c r="AB57" s="32">
        <v>28494.2</v>
      </c>
      <c r="AC57" s="2">
        <v>2.0499999999999998</v>
      </c>
      <c r="AD57" s="2">
        <v>2.0499999999999998</v>
      </c>
      <c r="AE57" s="2">
        <v>2.0499999999999998</v>
      </c>
      <c r="AF57" s="2">
        <v>2.0499999999999998</v>
      </c>
      <c r="AG57" s="2">
        <v>2.0499999999999998</v>
      </c>
      <c r="AH57" s="2">
        <v>2.0499999999999998</v>
      </c>
      <c r="AI57" s="2">
        <v>2.0499999999999998</v>
      </c>
      <c r="AJ57" s="2">
        <v>2.0499999999999998</v>
      </c>
      <c r="AK57" s="2">
        <v>2.0499999999999998</v>
      </c>
      <c r="AL57" s="2">
        <v>2.0499999999999998</v>
      </c>
      <c r="AM57" s="2">
        <v>2.0499999999999998</v>
      </c>
      <c r="AN57" s="2">
        <v>2.0499999999999998</v>
      </c>
      <c r="AO57" s="33">
        <v>89.48</v>
      </c>
      <c r="AP57" s="33">
        <v>295.86</v>
      </c>
      <c r="AQ57" s="33">
        <v>4416.72</v>
      </c>
      <c r="AR57" s="33">
        <v>3139.16</v>
      </c>
      <c r="AS57" s="33">
        <v>100.8</v>
      </c>
      <c r="AT57" s="33">
        <v>534.61</v>
      </c>
      <c r="AU57" s="33">
        <v>4512.5600000000004</v>
      </c>
      <c r="AV57" s="33">
        <v>406.83</v>
      </c>
      <c r="AW57" s="33">
        <v>1009.21</v>
      </c>
      <c r="AX57" s="33">
        <v>340.16</v>
      </c>
      <c r="AY57" s="33">
        <v>822.23</v>
      </c>
      <c r="AZ57" s="33">
        <v>584.13</v>
      </c>
      <c r="BA57" s="31">
        <f t="shared" si="41"/>
        <v>-4.8</v>
      </c>
      <c r="BB57" s="31">
        <f t="shared" si="42"/>
        <v>-15.88</v>
      </c>
      <c r="BC57" s="31">
        <f t="shared" si="43"/>
        <v>-236.99</v>
      </c>
      <c r="BD57" s="31">
        <f t="shared" si="44"/>
        <v>-229.69</v>
      </c>
      <c r="BE57" s="31">
        <f t="shared" si="45"/>
        <v>-7.38</v>
      </c>
      <c r="BF57" s="31">
        <f t="shared" si="46"/>
        <v>-39.119999999999997</v>
      </c>
      <c r="BG57" s="31">
        <f t="shared" si="47"/>
        <v>330.19</v>
      </c>
      <c r="BH57" s="31">
        <f t="shared" si="48"/>
        <v>29.77</v>
      </c>
      <c r="BI57" s="31">
        <f t="shared" si="49"/>
        <v>73.84</v>
      </c>
      <c r="BJ57" s="31">
        <f t="shared" si="50"/>
        <v>111.17</v>
      </c>
      <c r="BK57" s="31">
        <f t="shared" si="51"/>
        <v>268.73</v>
      </c>
      <c r="BL57" s="31">
        <f t="shared" si="52"/>
        <v>190.91</v>
      </c>
      <c r="BM57" s="6">
        <v>-1.84E-2</v>
      </c>
      <c r="BN57" s="6">
        <v>-1.84E-2</v>
      </c>
      <c r="BO57" s="6">
        <v>-1.84E-2</v>
      </c>
      <c r="BP57" s="6">
        <v>-1.84E-2</v>
      </c>
      <c r="BQ57" s="6">
        <v>-1.84E-2</v>
      </c>
      <c r="BR57" s="6">
        <v>-1.84E-2</v>
      </c>
      <c r="BS57" s="6">
        <v>-1.84E-2</v>
      </c>
      <c r="BT57" s="6">
        <v>-1.84E-2</v>
      </c>
      <c r="BU57" s="6">
        <v>-1.84E-2</v>
      </c>
      <c r="BV57" s="6">
        <v>-1.84E-2</v>
      </c>
      <c r="BW57" s="6">
        <v>-1.84E-2</v>
      </c>
      <c r="BX57" s="6">
        <v>-1.84E-2</v>
      </c>
      <c r="BY57" s="31">
        <v>-80.31</v>
      </c>
      <c r="BZ57" s="31">
        <v>-265.55</v>
      </c>
      <c r="CA57" s="31">
        <v>-3964.27</v>
      </c>
      <c r="CB57" s="31">
        <v>-2817.59</v>
      </c>
      <c r="CC57" s="31">
        <v>-90.48</v>
      </c>
      <c r="CD57" s="31">
        <v>-479.84</v>
      </c>
      <c r="CE57" s="31">
        <v>-4050.3</v>
      </c>
      <c r="CF57" s="31">
        <v>-365.16</v>
      </c>
      <c r="CG57" s="31">
        <v>-905.83</v>
      </c>
      <c r="CH57" s="31">
        <v>-305.31</v>
      </c>
      <c r="CI57" s="31">
        <v>-738</v>
      </c>
      <c r="CJ57" s="31">
        <v>-524.29</v>
      </c>
      <c r="CK57" s="32">
        <f t="shared" si="53"/>
        <v>3.06</v>
      </c>
      <c r="CL57" s="32">
        <f t="shared" si="54"/>
        <v>10.1</v>
      </c>
      <c r="CM57" s="32">
        <f t="shared" si="55"/>
        <v>150.81</v>
      </c>
      <c r="CN57" s="32">
        <f t="shared" si="56"/>
        <v>107.19</v>
      </c>
      <c r="CO57" s="32">
        <f t="shared" si="57"/>
        <v>3.44</v>
      </c>
      <c r="CP57" s="32">
        <f t="shared" si="58"/>
        <v>18.25</v>
      </c>
      <c r="CQ57" s="32">
        <f t="shared" si="59"/>
        <v>154.09</v>
      </c>
      <c r="CR57" s="32">
        <f t="shared" si="60"/>
        <v>13.89</v>
      </c>
      <c r="CS57" s="32">
        <f t="shared" si="61"/>
        <v>34.46</v>
      </c>
      <c r="CT57" s="32">
        <f t="shared" si="62"/>
        <v>11.62</v>
      </c>
      <c r="CU57" s="32">
        <f t="shared" si="63"/>
        <v>28.08</v>
      </c>
      <c r="CV57" s="32">
        <f t="shared" si="64"/>
        <v>19.95</v>
      </c>
      <c r="CW57" s="31">
        <f t="shared" si="186"/>
        <v>-161.93</v>
      </c>
      <c r="CX57" s="31">
        <f t="shared" si="187"/>
        <v>-535.43000000000006</v>
      </c>
      <c r="CY57" s="31">
        <f t="shared" si="188"/>
        <v>-7993.1900000000005</v>
      </c>
      <c r="CZ57" s="31">
        <f t="shared" si="189"/>
        <v>-5619.87</v>
      </c>
      <c r="DA57" s="31">
        <f t="shared" si="190"/>
        <v>-180.46</v>
      </c>
      <c r="DB57" s="31">
        <f t="shared" si="191"/>
        <v>-957.08</v>
      </c>
      <c r="DC57" s="31">
        <f t="shared" si="192"/>
        <v>-8738.9600000000009</v>
      </c>
      <c r="DD57" s="31">
        <f t="shared" si="193"/>
        <v>-787.87</v>
      </c>
      <c r="DE57" s="31">
        <f t="shared" si="194"/>
        <v>-1954.4199999999998</v>
      </c>
      <c r="DF57" s="31">
        <f t="shared" si="195"/>
        <v>-745.02</v>
      </c>
      <c r="DG57" s="31">
        <f t="shared" si="196"/>
        <v>-1800.88</v>
      </c>
      <c r="DH57" s="31">
        <f t="shared" si="197"/>
        <v>-1279.3800000000001</v>
      </c>
      <c r="DI57" s="32">
        <f t="shared" si="65"/>
        <v>-8.1</v>
      </c>
      <c r="DJ57" s="32">
        <f t="shared" si="66"/>
        <v>-26.77</v>
      </c>
      <c r="DK57" s="32">
        <f t="shared" si="67"/>
        <v>-399.66</v>
      </c>
      <c r="DL57" s="32">
        <f t="shared" si="68"/>
        <v>-280.99</v>
      </c>
      <c r="DM57" s="32">
        <f t="shared" si="69"/>
        <v>-9.02</v>
      </c>
      <c r="DN57" s="32">
        <f t="shared" si="70"/>
        <v>-47.85</v>
      </c>
      <c r="DO57" s="32">
        <f t="shared" si="71"/>
        <v>-436.95</v>
      </c>
      <c r="DP57" s="32">
        <f t="shared" si="72"/>
        <v>-39.39</v>
      </c>
      <c r="DQ57" s="32">
        <f t="shared" si="73"/>
        <v>-97.72</v>
      </c>
      <c r="DR57" s="32">
        <f t="shared" si="74"/>
        <v>-37.25</v>
      </c>
      <c r="DS57" s="32">
        <f t="shared" si="75"/>
        <v>-90.04</v>
      </c>
      <c r="DT57" s="32">
        <f t="shared" si="76"/>
        <v>-63.97</v>
      </c>
      <c r="DU57" s="31">
        <f t="shared" si="77"/>
        <v>-30.19</v>
      </c>
      <c r="DV57" s="31">
        <f t="shared" si="78"/>
        <v>-98.56</v>
      </c>
      <c r="DW57" s="31">
        <f t="shared" si="79"/>
        <v>-1454.52</v>
      </c>
      <c r="DX57" s="31">
        <f t="shared" si="80"/>
        <v>-1009.52</v>
      </c>
      <c r="DY57" s="31">
        <f t="shared" si="81"/>
        <v>-32.01</v>
      </c>
      <c r="DZ57" s="31">
        <f t="shared" si="82"/>
        <v>-167.53</v>
      </c>
      <c r="EA57" s="31">
        <f t="shared" si="83"/>
        <v>-1509.9</v>
      </c>
      <c r="EB57" s="31">
        <f t="shared" si="84"/>
        <v>-134.29</v>
      </c>
      <c r="EC57" s="31">
        <f t="shared" si="85"/>
        <v>-328.55</v>
      </c>
      <c r="ED57" s="31">
        <f t="shared" si="86"/>
        <v>-123.56</v>
      </c>
      <c r="EE57" s="31">
        <f t="shared" si="87"/>
        <v>-294.45999999999998</v>
      </c>
      <c r="EF57" s="31">
        <f t="shared" si="88"/>
        <v>-206.3</v>
      </c>
      <c r="EG57" s="32">
        <f t="shared" si="89"/>
        <v>-200.22</v>
      </c>
      <c r="EH57" s="32">
        <f t="shared" si="90"/>
        <v>-660.76</v>
      </c>
      <c r="EI57" s="32">
        <f t="shared" si="91"/>
        <v>-9847.3700000000008</v>
      </c>
      <c r="EJ57" s="32">
        <f t="shared" si="92"/>
        <v>-6910.3799999999992</v>
      </c>
      <c r="EK57" s="32">
        <f t="shared" si="93"/>
        <v>-221.49</v>
      </c>
      <c r="EL57" s="32">
        <f t="shared" si="94"/>
        <v>-1172.46</v>
      </c>
      <c r="EM57" s="32">
        <f t="shared" si="95"/>
        <v>-10685.810000000001</v>
      </c>
      <c r="EN57" s="32">
        <f t="shared" si="96"/>
        <v>-961.55</v>
      </c>
      <c r="EO57" s="32">
        <f t="shared" si="97"/>
        <v>-2380.69</v>
      </c>
      <c r="EP57" s="32">
        <f t="shared" si="98"/>
        <v>-905.82999999999993</v>
      </c>
      <c r="EQ57" s="32">
        <f t="shared" si="99"/>
        <v>-2185.38</v>
      </c>
      <c r="ER57" s="32">
        <f t="shared" si="100"/>
        <v>-1549.65</v>
      </c>
    </row>
    <row r="58" spans="1:148" x14ac:dyDescent="0.25">
      <c r="A58" t="s">
        <v>478</v>
      </c>
      <c r="B58" s="1" t="s">
        <v>66</v>
      </c>
      <c r="C58" t="str">
        <f t="shared" ca="1" si="198"/>
        <v>BCHIMP</v>
      </c>
      <c r="D58" t="str">
        <f t="shared" ca="1" si="199"/>
        <v>Alberta-BC Intertie - Import</v>
      </c>
      <c r="E58" s="51">
        <v>22198</v>
      </c>
      <c r="F58" s="51">
        <v>20221</v>
      </c>
      <c r="G58" s="51">
        <v>22473</v>
      </c>
      <c r="H58" s="51">
        <v>17656</v>
      </c>
      <c r="I58" s="51">
        <v>20972</v>
      </c>
      <c r="J58" s="51">
        <v>20357</v>
      </c>
      <c r="K58" s="51">
        <v>22103</v>
      </c>
      <c r="L58" s="51">
        <v>21708</v>
      </c>
      <c r="M58" s="51">
        <v>9581</v>
      </c>
      <c r="N58" s="51">
        <v>16952</v>
      </c>
      <c r="O58" s="51">
        <v>20097</v>
      </c>
      <c r="P58" s="51">
        <v>22320</v>
      </c>
      <c r="Q58" s="32">
        <v>1339799.1000000001</v>
      </c>
      <c r="R58" s="32">
        <v>3437592.16</v>
      </c>
      <c r="S58" s="32">
        <v>1433194.72</v>
      </c>
      <c r="T58" s="32">
        <v>628144.62</v>
      </c>
      <c r="U58" s="32">
        <v>874252.93</v>
      </c>
      <c r="V58" s="32">
        <v>1258550.48</v>
      </c>
      <c r="W58" s="32">
        <v>6203738.8200000003</v>
      </c>
      <c r="X58" s="32">
        <v>1485337.45</v>
      </c>
      <c r="Y58" s="32">
        <v>346335.83</v>
      </c>
      <c r="Z58" s="32">
        <v>479441.25</v>
      </c>
      <c r="AA58" s="32">
        <v>899787.47</v>
      </c>
      <c r="AB58" s="32">
        <v>729282.94</v>
      </c>
      <c r="AC58" s="2">
        <v>2.0499999999999998</v>
      </c>
      <c r="AD58" s="2">
        <v>2.0499999999999998</v>
      </c>
      <c r="AE58" s="2">
        <v>2.0499999999999998</v>
      </c>
      <c r="AF58" s="2">
        <v>2.0499999999999998</v>
      </c>
      <c r="AG58" s="2">
        <v>2.0499999999999998</v>
      </c>
      <c r="AH58" s="2">
        <v>2.0499999999999998</v>
      </c>
      <c r="AI58" s="2">
        <v>2.0499999999999998</v>
      </c>
      <c r="AJ58" s="2">
        <v>2.0499999999999998</v>
      </c>
      <c r="AK58" s="2">
        <v>2.0499999999999998</v>
      </c>
      <c r="AL58" s="2">
        <v>2.0499999999999998</v>
      </c>
      <c r="AM58" s="2">
        <v>2.0499999999999998</v>
      </c>
      <c r="AN58" s="2">
        <v>2.0499999999999998</v>
      </c>
      <c r="AO58" s="33">
        <v>27465.88</v>
      </c>
      <c r="AP58" s="33">
        <v>70470.64</v>
      </c>
      <c r="AQ58" s="33">
        <v>29380.49</v>
      </c>
      <c r="AR58" s="33">
        <v>12876.96</v>
      </c>
      <c r="AS58" s="33">
        <v>17922.189999999999</v>
      </c>
      <c r="AT58" s="33">
        <v>25800.28</v>
      </c>
      <c r="AU58" s="33">
        <v>127176.65</v>
      </c>
      <c r="AV58" s="33">
        <v>30449.42</v>
      </c>
      <c r="AW58" s="33">
        <v>7099.88</v>
      </c>
      <c r="AX58" s="33">
        <v>9828.5499999999993</v>
      </c>
      <c r="AY58" s="33">
        <v>18445.64</v>
      </c>
      <c r="AZ58" s="33">
        <v>14950.3</v>
      </c>
      <c r="BA58" s="31">
        <f t="shared" si="41"/>
        <v>-1473.78</v>
      </c>
      <c r="BB58" s="31">
        <f t="shared" si="42"/>
        <v>-3781.35</v>
      </c>
      <c r="BC58" s="31">
        <f t="shared" si="43"/>
        <v>-1576.51</v>
      </c>
      <c r="BD58" s="31">
        <f t="shared" si="44"/>
        <v>-942.22</v>
      </c>
      <c r="BE58" s="31">
        <f t="shared" si="45"/>
        <v>-1311.38</v>
      </c>
      <c r="BF58" s="31">
        <f t="shared" si="46"/>
        <v>-1887.83</v>
      </c>
      <c r="BG58" s="31">
        <f t="shared" si="47"/>
        <v>9305.61</v>
      </c>
      <c r="BH58" s="31">
        <f t="shared" si="48"/>
        <v>2228.0100000000002</v>
      </c>
      <c r="BI58" s="31">
        <f t="shared" si="49"/>
        <v>519.5</v>
      </c>
      <c r="BJ58" s="31">
        <f t="shared" si="50"/>
        <v>3212.26</v>
      </c>
      <c r="BK58" s="31">
        <f t="shared" si="51"/>
        <v>6028.58</v>
      </c>
      <c r="BL58" s="31">
        <f t="shared" si="52"/>
        <v>4886.2</v>
      </c>
      <c r="BM58" s="6">
        <v>-1.84E-2</v>
      </c>
      <c r="BN58" s="6">
        <v>-1.84E-2</v>
      </c>
      <c r="BO58" s="6">
        <v>-1.84E-2</v>
      </c>
      <c r="BP58" s="6">
        <v>-1.84E-2</v>
      </c>
      <c r="BQ58" s="6">
        <v>-1.84E-2</v>
      </c>
      <c r="BR58" s="6">
        <v>-1.84E-2</v>
      </c>
      <c r="BS58" s="6">
        <v>-1.84E-2</v>
      </c>
      <c r="BT58" s="6">
        <v>-1.84E-2</v>
      </c>
      <c r="BU58" s="6">
        <v>-1.84E-2</v>
      </c>
      <c r="BV58" s="6">
        <v>-1.84E-2</v>
      </c>
      <c r="BW58" s="6">
        <v>-1.84E-2</v>
      </c>
      <c r="BX58" s="6">
        <v>-1.84E-2</v>
      </c>
      <c r="BY58" s="31">
        <v>-24652.3</v>
      </c>
      <c r="BZ58" s="31">
        <v>-63251.7</v>
      </c>
      <c r="CA58" s="31">
        <v>-26370.78</v>
      </c>
      <c r="CB58" s="31">
        <v>-11557.86</v>
      </c>
      <c r="CC58" s="31">
        <v>-16086.25</v>
      </c>
      <c r="CD58" s="31">
        <v>-23157.33</v>
      </c>
      <c r="CE58" s="31">
        <v>-114148.79</v>
      </c>
      <c r="CF58" s="31">
        <v>-27330.21</v>
      </c>
      <c r="CG58" s="31">
        <v>-6372.58</v>
      </c>
      <c r="CH58" s="31">
        <v>-8821.7199999999993</v>
      </c>
      <c r="CI58" s="31">
        <v>-16556.09</v>
      </c>
      <c r="CJ58" s="31">
        <v>-13418.81</v>
      </c>
      <c r="CK58" s="32">
        <f t="shared" si="53"/>
        <v>937.86</v>
      </c>
      <c r="CL58" s="32">
        <f t="shared" si="54"/>
        <v>2406.31</v>
      </c>
      <c r="CM58" s="32">
        <f t="shared" si="55"/>
        <v>1003.24</v>
      </c>
      <c r="CN58" s="32">
        <f t="shared" si="56"/>
        <v>439.7</v>
      </c>
      <c r="CO58" s="32">
        <f t="shared" si="57"/>
        <v>611.98</v>
      </c>
      <c r="CP58" s="32">
        <f t="shared" si="58"/>
        <v>880.99</v>
      </c>
      <c r="CQ58" s="32">
        <f t="shared" si="59"/>
        <v>4342.62</v>
      </c>
      <c r="CR58" s="32">
        <f t="shared" si="60"/>
        <v>1039.74</v>
      </c>
      <c r="CS58" s="32">
        <f t="shared" si="61"/>
        <v>242.44</v>
      </c>
      <c r="CT58" s="32">
        <f t="shared" si="62"/>
        <v>335.61</v>
      </c>
      <c r="CU58" s="32">
        <f t="shared" si="63"/>
        <v>629.85</v>
      </c>
      <c r="CV58" s="32">
        <f t="shared" si="64"/>
        <v>510.5</v>
      </c>
      <c r="CW58" s="31">
        <f t="shared" si="186"/>
        <v>-49706.54</v>
      </c>
      <c r="CX58" s="31">
        <f t="shared" si="187"/>
        <v>-127534.68</v>
      </c>
      <c r="CY58" s="31">
        <f t="shared" si="188"/>
        <v>-53171.519999999997</v>
      </c>
      <c r="CZ58" s="31">
        <f t="shared" si="189"/>
        <v>-23052.899999999998</v>
      </c>
      <c r="DA58" s="31">
        <f t="shared" si="190"/>
        <v>-32085.079999999998</v>
      </c>
      <c r="DB58" s="31">
        <f t="shared" si="191"/>
        <v>-46188.789999999994</v>
      </c>
      <c r="DC58" s="31">
        <f t="shared" si="192"/>
        <v>-246288.43</v>
      </c>
      <c r="DD58" s="31">
        <f t="shared" si="193"/>
        <v>-58967.9</v>
      </c>
      <c r="DE58" s="31">
        <f t="shared" si="194"/>
        <v>-13749.52</v>
      </c>
      <c r="DF58" s="31">
        <f t="shared" si="195"/>
        <v>-21526.92</v>
      </c>
      <c r="DG58" s="31">
        <f t="shared" si="196"/>
        <v>-40400.46</v>
      </c>
      <c r="DH58" s="31">
        <f t="shared" si="197"/>
        <v>-32744.81</v>
      </c>
      <c r="DI58" s="32">
        <f t="shared" si="65"/>
        <v>-2485.33</v>
      </c>
      <c r="DJ58" s="32">
        <f t="shared" si="66"/>
        <v>-6376.73</v>
      </c>
      <c r="DK58" s="32">
        <f t="shared" si="67"/>
        <v>-2658.58</v>
      </c>
      <c r="DL58" s="32">
        <f t="shared" si="68"/>
        <v>-1152.6500000000001</v>
      </c>
      <c r="DM58" s="32">
        <f t="shared" si="69"/>
        <v>-1604.25</v>
      </c>
      <c r="DN58" s="32">
        <f t="shared" si="70"/>
        <v>-2309.44</v>
      </c>
      <c r="DO58" s="32">
        <f t="shared" si="71"/>
        <v>-12314.42</v>
      </c>
      <c r="DP58" s="32">
        <f t="shared" si="72"/>
        <v>-2948.4</v>
      </c>
      <c r="DQ58" s="32">
        <f t="shared" si="73"/>
        <v>-687.48</v>
      </c>
      <c r="DR58" s="32">
        <f t="shared" si="74"/>
        <v>-1076.3499999999999</v>
      </c>
      <c r="DS58" s="32">
        <f t="shared" si="75"/>
        <v>-2020.02</v>
      </c>
      <c r="DT58" s="32">
        <f t="shared" si="76"/>
        <v>-1637.24</v>
      </c>
      <c r="DU58" s="31">
        <f t="shared" si="77"/>
        <v>-9266.02</v>
      </c>
      <c r="DV58" s="31">
        <f t="shared" si="78"/>
        <v>-23476.45</v>
      </c>
      <c r="DW58" s="31">
        <f t="shared" si="79"/>
        <v>-9675.59</v>
      </c>
      <c r="DX58" s="31">
        <f t="shared" si="80"/>
        <v>-4141.08</v>
      </c>
      <c r="DY58" s="31">
        <f t="shared" si="81"/>
        <v>-5691.04</v>
      </c>
      <c r="DZ58" s="31">
        <f t="shared" si="82"/>
        <v>-8084.79</v>
      </c>
      <c r="EA58" s="31">
        <f t="shared" si="83"/>
        <v>-42553.120000000003</v>
      </c>
      <c r="EB58" s="31">
        <f t="shared" si="84"/>
        <v>-10050.6</v>
      </c>
      <c r="EC58" s="31">
        <f t="shared" si="85"/>
        <v>-2311.38</v>
      </c>
      <c r="ED58" s="31">
        <f t="shared" si="86"/>
        <v>-3570.15</v>
      </c>
      <c r="EE58" s="31">
        <f t="shared" si="87"/>
        <v>-6605.9</v>
      </c>
      <c r="EF58" s="31">
        <f t="shared" si="88"/>
        <v>-5280.11</v>
      </c>
      <c r="EG58" s="32">
        <f t="shared" si="89"/>
        <v>-61457.89</v>
      </c>
      <c r="EH58" s="32">
        <f t="shared" si="90"/>
        <v>-157387.86000000002</v>
      </c>
      <c r="EI58" s="32">
        <f t="shared" si="91"/>
        <v>-65505.69</v>
      </c>
      <c r="EJ58" s="32">
        <f t="shared" si="92"/>
        <v>-28346.629999999997</v>
      </c>
      <c r="EK58" s="32">
        <f t="shared" si="93"/>
        <v>-39380.370000000003</v>
      </c>
      <c r="EL58" s="32">
        <f t="shared" si="94"/>
        <v>-56583.02</v>
      </c>
      <c r="EM58" s="32">
        <f t="shared" si="95"/>
        <v>-301155.97000000003</v>
      </c>
      <c r="EN58" s="32">
        <f t="shared" si="96"/>
        <v>-71966.900000000009</v>
      </c>
      <c r="EO58" s="32">
        <f t="shared" si="97"/>
        <v>-16748.38</v>
      </c>
      <c r="EP58" s="32">
        <f t="shared" si="98"/>
        <v>-26173.42</v>
      </c>
      <c r="EQ58" s="32">
        <f t="shared" si="99"/>
        <v>-49026.38</v>
      </c>
      <c r="ER58" s="32">
        <f t="shared" si="100"/>
        <v>-39662.160000000003</v>
      </c>
    </row>
    <row r="59" spans="1:148" x14ac:dyDescent="0.25">
      <c r="A59" t="s">
        <v>478</v>
      </c>
      <c r="B59" s="1" t="s">
        <v>67</v>
      </c>
      <c r="C59" t="str">
        <f t="shared" ca="1" si="198"/>
        <v>BCHEXP</v>
      </c>
      <c r="D59" t="str">
        <f t="shared" ca="1" si="199"/>
        <v>Alberta-BC Intertie - Export</v>
      </c>
      <c r="E59" s="51">
        <v>975</v>
      </c>
      <c r="Q59" s="32">
        <v>26768.75</v>
      </c>
      <c r="R59" s="32"/>
      <c r="S59" s="32"/>
      <c r="T59" s="32"/>
      <c r="U59" s="32"/>
      <c r="V59" s="32"/>
      <c r="W59" s="32"/>
      <c r="X59" s="32"/>
      <c r="Y59" s="32"/>
      <c r="Z59" s="32"/>
      <c r="AA59" s="32"/>
      <c r="AB59" s="32"/>
      <c r="AC59" s="2">
        <v>0.66</v>
      </c>
      <c r="AO59" s="33">
        <v>176.67</v>
      </c>
      <c r="AP59" s="33"/>
      <c r="AQ59" s="33"/>
      <c r="AR59" s="33"/>
      <c r="AS59" s="33"/>
      <c r="AT59" s="33"/>
      <c r="AU59" s="33"/>
      <c r="AV59" s="33"/>
      <c r="AW59" s="33"/>
      <c r="AX59" s="33"/>
      <c r="AY59" s="33"/>
      <c r="AZ59" s="33"/>
      <c r="BA59" s="31">
        <f t="shared" si="41"/>
        <v>-29.45</v>
      </c>
      <c r="BB59" s="31">
        <f t="shared" si="42"/>
        <v>0</v>
      </c>
      <c r="BC59" s="31">
        <f t="shared" si="43"/>
        <v>0</v>
      </c>
      <c r="BD59" s="31">
        <f t="shared" si="44"/>
        <v>0</v>
      </c>
      <c r="BE59" s="31">
        <f t="shared" si="45"/>
        <v>0</v>
      </c>
      <c r="BF59" s="31">
        <f t="shared" si="46"/>
        <v>0</v>
      </c>
      <c r="BG59" s="31">
        <f t="shared" si="47"/>
        <v>0</v>
      </c>
      <c r="BH59" s="31">
        <f t="shared" si="48"/>
        <v>0</v>
      </c>
      <c r="BI59" s="31">
        <f t="shared" si="49"/>
        <v>0</v>
      </c>
      <c r="BJ59" s="31">
        <f t="shared" si="50"/>
        <v>0</v>
      </c>
      <c r="BK59" s="31">
        <f t="shared" si="51"/>
        <v>0</v>
      </c>
      <c r="BL59" s="31">
        <f t="shared" si="52"/>
        <v>0</v>
      </c>
      <c r="BM59" s="6">
        <v>8.3999999999999995E-3</v>
      </c>
      <c r="BN59" s="6">
        <v>8.3999999999999995E-3</v>
      </c>
      <c r="BO59" s="6">
        <v>8.3999999999999995E-3</v>
      </c>
      <c r="BP59" s="6">
        <v>8.3999999999999995E-3</v>
      </c>
      <c r="BQ59" s="6">
        <v>8.3999999999999995E-3</v>
      </c>
      <c r="BR59" s="6">
        <v>8.3999999999999995E-3</v>
      </c>
      <c r="BS59" s="6">
        <v>8.3999999999999995E-3</v>
      </c>
      <c r="BT59" s="6">
        <v>8.3999999999999995E-3</v>
      </c>
      <c r="BU59" s="6">
        <v>8.3999999999999995E-3</v>
      </c>
      <c r="BV59" s="6">
        <v>8.3999999999999995E-3</v>
      </c>
      <c r="BW59" s="6">
        <v>8.3999999999999995E-3</v>
      </c>
      <c r="BX59" s="6">
        <v>8.3999999999999995E-3</v>
      </c>
      <c r="BY59" s="31">
        <v>224.86</v>
      </c>
      <c r="BZ59" s="31">
        <v>0</v>
      </c>
      <c r="CA59" s="31">
        <v>0</v>
      </c>
      <c r="CB59" s="31">
        <v>0</v>
      </c>
      <c r="CC59" s="31">
        <v>0</v>
      </c>
      <c r="CD59" s="31">
        <v>0</v>
      </c>
      <c r="CE59" s="31">
        <v>0</v>
      </c>
      <c r="CF59" s="31">
        <v>0</v>
      </c>
      <c r="CG59" s="31">
        <v>0</v>
      </c>
      <c r="CH59" s="31">
        <v>0</v>
      </c>
      <c r="CI59" s="31">
        <v>0</v>
      </c>
      <c r="CJ59" s="31">
        <v>0</v>
      </c>
      <c r="CK59" s="32">
        <f t="shared" si="53"/>
        <v>18.739999999999998</v>
      </c>
      <c r="CL59" s="32">
        <f t="shared" si="54"/>
        <v>0</v>
      </c>
      <c r="CM59" s="32">
        <f t="shared" si="55"/>
        <v>0</v>
      </c>
      <c r="CN59" s="32">
        <f t="shared" si="56"/>
        <v>0</v>
      </c>
      <c r="CO59" s="32">
        <f t="shared" si="57"/>
        <v>0</v>
      </c>
      <c r="CP59" s="32">
        <f t="shared" si="58"/>
        <v>0</v>
      </c>
      <c r="CQ59" s="32">
        <f t="shared" si="59"/>
        <v>0</v>
      </c>
      <c r="CR59" s="32">
        <f t="shared" si="60"/>
        <v>0</v>
      </c>
      <c r="CS59" s="32">
        <f t="shared" si="61"/>
        <v>0</v>
      </c>
      <c r="CT59" s="32">
        <f t="shared" si="62"/>
        <v>0</v>
      </c>
      <c r="CU59" s="32">
        <f t="shared" si="63"/>
        <v>0</v>
      </c>
      <c r="CV59" s="32">
        <f t="shared" si="64"/>
        <v>0</v>
      </c>
      <c r="CW59" s="31">
        <f t="shared" si="186"/>
        <v>96.380000000000038</v>
      </c>
      <c r="CX59" s="31">
        <f t="shared" si="187"/>
        <v>0</v>
      </c>
      <c r="CY59" s="31">
        <f t="shared" si="188"/>
        <v>0</v>
      </c>
      <c r="CZ59" s="31">
        <f t="shared" si="189"/>
        <v>0</v>
      </c>
      <c r="DA59" s="31">
        <f t="shared" si="190"/>
        <v>0</v>
      </c>
      <c r="DB59" s="31">
        <f t="shared" si="191"/>
        <v>0</v>
      </c>
      <c r="DC59" s="31">
        <f t="shared" si="192"/>
        <v>0</v>
      </c>
      <c r="DD59" s="31">
        <f t="shared" si="193"/>
        <v>0</v>
      </c>
      <c r="DE59" s="31">
        <f t="shared" si="194"/>
        <v>0</v>
      </c>
      <c r="DF59" s="31">
        <f t="shared" si="195"/>
        <v>0</v>
      </c>
      <c r="DG59" s="31">
        <f t="shared" si="196"/>
        <v>0</v>
      </c>
      <c r="DH59" s="31">
        <f t="shared" si="197"/>
        <v>0</v>
      </c>
      <c r="DI59" s="32">
        <f t="shared" si="65"/>
        <v>4.82</v>
      </c>
      <c r="DJ59" s="32">
        <f t="shared" si="66"/>
        <v>0</v>
      </c>
      <c r="DK59" s="32">
        <f t="shared" si="67"/>
        <v>0</v>
      </c>
      <c r="DL59" s="32">
        <f t="shared" si="68"/>
        <v>0</v>
      </c>
      <c r="DM59" s="32">
        <f t="shared" si="69"/>
        <v>0</v>
      </c>
      <c r="DN59" s="32">
        <f t="shared" si="70"/>
        <v>0</v>
      </c>
      <c r="DO59" s="32">
        <f t="shared" si="71"/>
        <v>0</v>
      </c>
      <c r="DP59" s="32">
        <f t="shared" si="72"/>
        <v>0</v>
      </c>
      <c r="DQ59" s="32">
        <f t="shared" si="73"/>
        <v>0</v>
      </c>
      <c r="DR59" s="32">
        <f t="shared" si="74"/>
        <v>0</v>
      </c>
      <c r="DS59" s="32">
        <f t="shared" si="75"/>
        <v>0</v>
      </c>
      <c r="DT59" s="32">
        <f t="shared" si="76"/>
        <v>0</v>
      </c>
      <c r="DU59" s="31">
        <f t="shared" si="77"/>
        <v>17.97</v>
      </c>
      <c r="DV59" s="31">
        <f t="shared" si="78"/>
        <v>0</v>
      </c>
      <c r="DW59" s="31">
        <f t="shared" si="79"/>
        <v>0</v>
      </c>
      <c r="DX59" s="31">
        <f t="shared" si="80"/>
        <v>0</v>
      </c>
      <c r="DY59" s="31">
        <f t="shared" si="81"/>
        <v>0</v>
      </c>
      <c r="DZ59" s="31">
        <f t="shared" si="82"/>
        <v>0</v>
      </c>
      <c r="EA59" s="31">
        <f t="shared" si="83"/>
        <v>0</v>
      </c>
      <c r="EB59" s="31">
        <f t="shared" si="84"/>
        <v>0</v>
      </c>
      <c r="EC59" s="31">
        <f t="shared" si="85"/>
        <v>0</v>
      </c>
      <c r="ED59" s="31">
        <f t="shared" si="86"/>
        <v>0</v>
      </c>
      <c r="EE59" s="31">
        <f t="shared" si="87"/>
        <v>0</v>
      </c>
      <c r="EF59" s="31">
        <f t="shared" si="88"/>
        <v>0</v>
      </c>
      <c r="EG59" s="32">
        <f t="shared" si="89"/>
        <v>119.17000000000004</v>
      </c>
      <c r="EH59" s="32">
        <f t="shared" si="90"/>
        <v>0</v>
      </c>
      <c r="EI59" s="32">
        <f t="shared" si="91"/>
        <v>0</v>
      </c>
      <c r="EJ59" s="32">
        <f t="shared" si="92"/>
        <v>0</v>
      </c>
      <c r="EK59" s="32">
        <f t="shared" si="93"/>
        <v>0</v>
      </c>
      <c r="EL59" s="32">
        <f t="shared" si="94"/>
        <v>0</v>
      </c>
      <c r="EM59" s="32">
        <f t="shared" si="95"/>
        <v>0</v>
      </c>
      <c r="EN59" s="32">
        <f t="shared" si="96"/>
        <v>0</v>
      </c>
      <c r="EO59" s="32">
        <f t="shared" si="97"/>
        <v>0</v>
      </c>
      <c r="EP59" s="32">
        <f t="shared" si="98"/>
        <v>0</v>
      </c>
      <c r="EQ59" s="32">
        <f t="shared" si="99"/>
        <v>0</v>
      </c>
      <c r="ER59" s="32">
        <f t="shared" si="100"/>
        <v>0</v>
      </c>
    </row>
    <row r="60" spans="1:148" x14ac:dyDescent="0.25">
      <c r="A60" t="s">
        <v>479</v>
      </c>
      <c r="B60" s="1" t="s">
        <v>68</v>
      </c>
      <c r="C60" t="str">
        <f t="shared" ca="1" si="198"/>
        <v>EGC1</v>
      </c>
      <c r="D60" t="str">
        <f t="shared" ca="1" si="199"/>
        <v>Shepard</v>
      </c>
      <c r="I60" s="51">
        <v>0</v>
      </c>
      <c r="J60" s="51">
        <v>0</v>
      </c>
      <c r="K60" s="51">
        <v>0</v>
      </c>
      <c r="L60" s="51">
        <v>0</v>
      </c>
      <c r="M60" s="51">
        <v>3148.3329448999998</v>
      </c>
      <c r="N60" s="51">
        <v>15849.103275900001</v>
      </c>
      <c r="O60" s="51">
        <v>0</v>
      </c>
      <c r="P60" s="51">
        <v>5894.8763085999999</v>
      </c>
      <c r="Q60" s="32"/>
      <c r="R60" s="32"/>
      <c r="S60" s="32"/>
      <c r="T60" s="32"/>
      <c r="U60" s="32">
        <v>0</v>
      </c>
      <c r="V60" s="32">
        <v>0</v>
      </c>
      <c r="W60" s="32">
        <v>0</v>
      </c>
      <c r="X60" s="32">
        <v>0</v>
      </c>
      <c r="Y60" s="32">
        <v>85944.71</v>
      </c>
      <c r="Z60" s="32">
        <v>475456.78</v>
      </c>
      <c r="AA60" s="32">
        <v>0</v>
      </c>
      <c r="AB60" s="32">
        <v>131218.51</v>
      </c>
      <c r="AG60" s="2">
        <v>0.86</v>
      </c>
      <c r="AH60" s="2">
        <v>0.86</v>
      </c>
      <c r="AI60" s="2">
        <v>0.86</v>
      </c>
      <c r="AJ60" s="2">
        <v>0.86</v>
      </c>
      <c r="AK60" s="2">
        <v>0.86</v>
      </c>
      <c r="AL60" s="2">
        <v>0.86</v>
      </c>
      <c r="AM60" s="2">
        <v>0.86</v>
      </c>
      <c r="AN60" s="2">
        <v>0.86</v>
      </c>
      <c r="AO60" s="33"/>
      <c r="AP60" s="33"/>
      <c r="AQ60" s="33"/>
      <c r="AR60" s="33"/>
      <c r="AS60" s="33">
        <v>0</v>
      </c>
      <c r="AT60" s="33">
        <v>0</v>
      </c>
      <c r="AU60" s="33">
        <v>0</v>
      </c>
      <c r="AV60" s="33">
        <v>0</v>
      </c>
      <c r="AW60" s="33">
        <v>739.12</v>
      </c>
      <c r="AX60" s="33">
        <v>4088.93</v>
      </c>
      <c r="AY60" s="33">
        <v>0</v>
      </c>
      <c r="AZ60" s="33">
        <v>1128.48</v>
      </c>
      <c r="BA60" s="31">
        <f t="shared" si="41"/>
        <v>0</v>
      </c>
      <c r="BB60" s="31">
        <f t="shared" si="42"/>
        <v>0</v>
      </c>
      <c r="BC60" s="31">
        <f t="shared" si="43"/>
        <v>0</v>
      </c>
      <c r="BD60" s="31">
        <f t="shared" si="44"/>
        <v>0</v>
      </c>
      <c r="BE60" s="31">
        <f t="shared" si="45"/>
        <v>0</v>
      </c>
      <c r="BF60" s="31">
        <f t="shared" si="46"/>
        <v>0</v>
      </c>
      <c r="BG60" s="31">
        <f t="shared" si="47"/>
        <v>0</v>
      </c>
      <c r="BH60" s="31">
        <f t="shared" si="48"/>
        <v>0</v>
      </c>
      <c r="BI60" s="31">
        <f t="shared" si="49"/>
        <v>128.91999999999999</v>
      </c>
      <c r="BJ60" s="31">
        <f t="shared" si="50"/>
        <v>3185.56</v>
      </c>
      <c r="BK60" s="31">
        <f t="shared" si="51"/>
        <v>0</v>
      </c>
      <c r="BL60" s="31">
        <f t="shared" si="52"/>
        <v>879.16</v>
      </c>
      <c r="BM60" s="6">
        <v>-4.48E-2</v>
      </c>
      <c r="BN60" s="6">
        <v>-4.48E-2</v>
      </c>
      <c r="BO60" s="6">
        <v>-4.48E-2</v>
      </c>
      <c r="BP60" s="6">
        <v>-4.48E-2</v>
      </c>
      <c r="BQ60" s="6">
        <v>-4.48E-2</v>
      </c>
      <c r="BR60" s="6">
        <v>-4.48E-2</v>
      </c>
      <c r="BS60" s="6">
        <v>-4.48E-2</v>
      </c>
      <c r="BT60" s="6">
        <v>-4.48E-2</v>
      </c>
      <c r="BU60" s="6">
        <v>-4.48E-2</v>
      </c>
      <c r="BV60" s="6">
        <v>-4.48E-2</v>
      </c>
      <c r="BW60" s="6">
        <v>-4.48E-2</v>
      </c>
      <c r="BX60" s="6">
        <v>-4.48E-2</v>
      </c>
      <c r="BY60" s="31">
        <v>0</v>
      </c>
      <c r="BZ60" s="31">
        <v>0</v>
      </c>
      <c r="CA60" s="31">
        <v>0</v>
      </c>
      <c r="CB60" s="31">
        <v>0</v>
      </c>
      <c r="CC60" s="31">
        <v>0</v>
      </c>
      <c r="CD60" s="31">
        <v>0</v>
      </c>
      <c r="CE60" s="31">
        <v>0</v>
      </c>
      <c r="CF60" s="31">
        <v>0</v>
      </c>
      <c r="CG60" s="31">
        <v>-3850.32</v>
      </c>
      <c r="CH60" s="31">
        <v>-21300.46</v>
      </c>
      <c r="CI60" s="31">
        <v>0</v>
      </c>
      <c r="CJ60" s="31">
        <v>-5878.59</v>
      </c>
      <c r="CK60" s="32">
        <f t="shared" si="53"/>
        <v>0</v>
      </c>
      <c r="CL60" s="32">
        <f t="shared" si="54"/>
        <v>0</v>
      </c>
      <c r="CM60" s="32">
        <f t="shared" si="55"/>
        <v>0</v>
      </c>
      <c r="CN60" s="32">
        <f t="shared" si="56"/>
        <v>0</v>
      </c>
      <c r="CO60" s="32">
        <f t="shared" si="57"/>
        <v>0</v>
      </c>
      <c r="CP60" s="32">
        <f t="shared" si="58"/>
        <v>0</v>
      </c>
      <c r="CQ60" s="32">
        <f t="shared" si="59"/>
        <v>0</v>
      </c>
      <c r="CR60" s="32">
        <f t="shared" si="60"/>
        <v>0</v>
      </c>
      <c r="CS60" s="32">
        <f t="shared" si="61"/>
        <v>60.16</v>
      </c>
      <c r="CT60" s="32">
        <f t="shared" si="62"/>
        <v>332.82</v>
      </c>
      <c r="CU60" s="32">
        <f t="shared" si="63"/>
        <v>0</v>
      </c>
      <c r="CV60" s="32">
        <f t="shared" si="64"/>
        <v>91.85</v>
      </c>
      <c r="CW60" s="31">
        <f t="shared" si="186"/>
        <v>0</v>
      </c>
      <c r="CX60" s="31">
        <f t="shared" si="187"/>
        <v>0</v>
      </c>
      <c r="CY60" s="31">
        <f t="shared" si="188"/>
        <v>0</v>
      </c>
      <c r="CZ60" s="31">
        <f t="shared" si="189"/>
        <v>0</v>
      </c>
      <c r="DA60" s="31">
        <f t="shared" si="190"/>
        <v>0</v>
      </c>
      <c r="DB60" s="31">
        <f t="shared" si="191"/>
        <v>0</v>
      </c>
      <c r="DC60" s="31">
        <f t="shared" si="192"/>
        <v>0</v>
      </c>
      <c r="DD60" s="31">
        <f t="shared" si="193"/>
        <v>0</v>
      </c>
      <c r="DE60" s="31">
        <f t="shared" si="194"/>
        <v>-4658.2000000000007</v>
      </c>
      <c r="DF60" s="31">
        <f t="shared" si="195"/>
        <v>-28242.13</v>
      </c>
      <c r="DG60" s="31">
        <f t="shared" si="196"/>
        <v>0</v>
      </c>
      <c r="DH60" s="31">
        <f t="shared" si="197"/>
        <v>-7794.3799999999992</v>
      </c>
      <c r="DI60" s="32">
        <f t="shared" si="65"/>
        <v>0</v>
      </c>
      <c r="DJ60" s="32">
        <f t="shared" si="66"/>
        <v>0</v>
      </c>
      <c r="DK60" s="32">
        <f t="shared" si="67"/>
        <v>0</v>
      </c>
      <c r="DL60" s="32">
        <f t="shared" si="68"/>
        <v>0</v>
      </c>
      <c r="DM60" s="32">
        <f t="shared" si="69"/>
        <v>0</v>
      </c>
      <c r="DN60" s="32">
        <f t="shared" si="70"/>
        <v>0</v>
      </c>
      <c r="DO60" s="32">
        <f t="shared" si="71"/>
        <v>0</v>
      </c>
      <c r="DP60" s="32">
        <f t="shared" si="72"/>
        <v>0</v>
      </c>
      <c r="DQ60" s="32">
        <f t="shared" si="73"/>
        <v>-232.91</v>
      </c>
      <c r="DR60" s="32">
        <f t="shared" si="74"/>
        <v>-1412.11</v>
      </c>
      <c r="DS60" s="32">
        <f t="shared" si="75"/>
        <v>0</v>
      </c>
      <c r="DT60" s="32">
        <f t="shared" si="76"/>
        <v>-389.72</v>
      </c>
      <c r="DU60" s="31">
        <f t="shared" si="77"/>
        <v>0</v>
      </c>
      <c r="DV60" s="31">
        <f t="shared" si="78"/>
        <v>0</v>
      </c>
      <c r="DW60" s="31">
        <f t="shared" si="79"/>
        <v>0</v>
      </c>
      <c r="DX60" s="31">
        <f t="shared" si="80"/>
        <v>0</v>
      </c>
      <c r="DY60" s="31">
        <f t="shared" si="81"/>
        <v>0</v>
      </c>
      <c r="DZ60" s="31">
        <f t="shared" si="82"/>
        <v>0</v>
      </c>
      <c r="EA60" s="31">
        <f t="shared" si="83"/>
        <v>0</v>
      </c>
      <c r="EB60" s="31">
        <f t="shared" si="84"/>
        <v>0</v>
      </c>
      <c r="EC60" s="31">
        <f t="shared" si="85"/>
        <v>-783.07</v>
      </c>
      <c r="ED60" s="31">
        <f t="shared" si="86"/>
        <v>-4683.8500000000004</v>
      </c>
      <c r="EE60" s="31">
        <f t="shared" si="87"/>
        <v>0</v>
      </c>
      <c r="EF60" s="31">
        <f t="shared" si="88"/>
        <v>-1256.8499999999999</v>
      </c>
      <c r="EG60" s="32">
        <f t="shared" si="89"/>
        <v>0</v>
      </c>
      <c r="EH60" s="32">
        <f t="shared" si="90"/>
        <v>0</v>
      </c>
      <c r="EI60" s="32">
        <f t="shared" si="91"/>
        <v>0</v>
      </c>
      <c r="EJ60" s="32">
        <f t="shared" si="92"/>
        <v>0</v>
      </c>
      <c r="EK60" s="32">
        <f t="shared" si="93"/>
        <v>0</v>
      </c>
      <c r="EL60" s="32">
        <f t="shared" si="94"/>
        <v>0</v>
      </c>
      <c r="EM60" s="32">
        <f t="shared" si="95"/>
        <v>0</v>
      </c>
      <c r="EN60" s="32">
        <f t="shared" si="96"/>
        <v>0</v>
      </c>
      <c r="EO60" s="32">
        <f t="shared" si="97"/>
        <v>-5674.18</v>
      </c>
      <c r="EP60" s="32">
        <f t="shared" si="98"/>
        <v>-34338.090000000004</v>
      </c>
      <c r="EQ60" s="32">
        <f t="shared" si="99"/>
        <v>0</v>
      </c>
      <c r="ER60" s="32">
        <f t="shared" si="100"/>
        <v>-9440.9499999999989</v>
      </c>
    </row>
    <row r="61" spans="1:148" x14ac:dyDescent="0.25">
      <c r="A61" t="s">
        <v>477</v>
      </c>
      <c r="B61" s="1" t="s">
        <v>77</v>
      </c>
      <c r="C61" t="str">
        <f t="shared" ca="1" si="198"/>
        <v>BCHEXP</v>
      </c>
      <c r="D61" t="str">
        <f t="shared" ca="1" si="199"/>
        <v>Alberta-BC Intertie - Export</v>
      </c>
      <c r="E61" s="51">
        <v>808.75</v>
      </c>
      <c r="F61" s="51">
        <v>36</v>
      </c>
      <c r="I61" s="51">
        <v>619.5</v>
      </c>
      <c r="K61" s="51">
        <v>320</v>
      </c>
      <c r="L61" s="51">
        <v>397.5</v>
      </c>
      <c r="M61" s="51">
        <v>1816</v>
      </c>
      <c r="N61" s="51">
        <v>1475</v>
      </c>
      <c r="O61" s="51">
        <v>745</v>
      </c>
      <c r="P61" s="51">
        <v>630</v>
      </c>
      <c r="Q61" s="32">
        <v>18653.45</v>
      </c>
      <c r="R61" s="32">
        <v>2830.68</v>
      </c>
      <c r="S61" s="32"/>
      <c r="T61" s="32"/>
      <c r="U61" s="32">
        <v>10174.19</v>
      </c>
      <c r="V61" s="32"/>
      <c r="W61" s="32">
        <v>6545.95</v>
      </c>
      <c r="X61" s="32">
        <v>5902.9</v>
      </c>
      <c r="Y61" s="32">
        <v>25986.19</v>
      </c>
      <c r="Z61" s="32">
        <v>22193.25</v>
      </c>
      <c r="AA61" s="32">
        <v>11622.05</v>
      </c>
      <c r="AB61" s="32">
        <v>11330.3</v>
      </c>
      <c r="AC61" s="2">
        <v>0.66</v>
      </c>
      <c r="AD61" s="2">
        <v>0.66</v>
      </c>
      <c r="AG61" s="2">
        <v>0.66</v>
      </c>
      <c r="AI61" s="2">
        <v>0.66</v>
      </c>
      <c r="AJ61" s="2">
        <v>0.66</v>
      </c>
      <c r="AK61" s="2">
        <v>0.66</v>
      </c>
      <c r="AL61" s="2">
        <v>0.66</v>
      </c>
      <c r="AM61" s="2">
        <v>0.66</v>
      </c>
      <c r="AN61" s="2">
        <v>0.66</v>
      </c>
      <c r="AO61" s="33">
        <v>123.11</v>
      </c>
      <c r="AP61" s="33">
        <v>18.68</v>
      </c>
      <c r="AQ61" s="33"/>
      <c r="AR61" s="33"/>
      <c r="AS61" s="33">
        <v>67.150000000000006</v>
      </c>
      <c r="AT61" s="33"/>
      <c r="AU61" s="33">
        <v>43.2</v>
      </c>
      <c r="AV61" s="33">
        <v>38.96</v>
      </c>
      <c r="AW61" s="33">
        <v>171.51</v>
      </c>
      <c r="AX61" s="33">
        <v>146.47999999999999</v>
      </c>
      <c r="AY61" s="33">
        <v>76.709999999999994</v>
      </c>
      <c r="AZ61" s="33">
        <v>74.78</v>
      </c>
      <c r="BA61" s="31">
        <f t="shared" si="41"/>
        <v>-20.52</v>
      </c>
      <c r="BB61" s="31">
        <f t="shared" si="42"/>
        <v>-3.11</v>
      </c>
      <c r="BC61" s="31">
        <f t="shared" si="43"/>
        <v>0</v>
      </c>
      <c r="BD61" s="31">
        <f t="shared" si="44"/>
        <v>0</v>
      </c>
      <c r="BE61" s="31">
        <f t="shared" si="45"/>
        <v>-15.26</v>
      </c>
      <c r="BF61" s="31">
        <f t="shared" si="46"/>
        <v>0</v>
      </c>
      <c r="BG61" s="31">
        <f t="shared" si="47"/>
        <v>9.82</v>
      </c>
      <c r="BH61" s="31">
        <f t="shared" si="48"/>
        <v>8.85</v>
      </c>
      <c r="BI61" s="31">
        <f t="shared" si="49"/>
        <v>38.979999999999997</v>
      </c>
      <c r="BJ61" s="31">
        <f t="shared" si="50"/>
        <v>148.69</v>
      </c>
      <c r="BK61" s="31">
        <f t="shared" si="51"/>
        <v>77.87</v>
      </c>
      <c r="BL61" s="31">
        <f t="shared" si="52"/>
        <v>75.91</v>
      </c>
      <c r="BM61" s="6">
        <v>8.3999999999999995E-3</v>
      </c>
      <c r="BN61" s="6">
        <v>8.3999999999999995E-3</v>
      </c>
      <c r="BO61" s="6">
        <v>8.3999999999999995E-3</v>
      </c>
      <c r="BP61" s="6">
        <v>8.3999999999999995E-3</v>
      </c>
      <c r="BQ61" s="6">
        <v>8.3999999999999995E-3</v>
      </c>
      <c r="BR61" s="6">
        <v>8.3999999999999995E-3</v>
      </c>
      <c r="BS61" s="6">
        <v>8.3999999999999995E-3</v>
      </c>
      <c r="BT61" s="6">
        <v>8.3999999999999995E-3</v>
      </c>
      <c r="BU61" s="6">
        <v>8.3999999999999995E-3</v>
      </c>
      <c r="BV61" s="6">
        <v>8.3999999999999995E-3</v>
      </c>
      <c r="BW61" s="6">
        <v>8.3999999999999995E-3</v>
      </c>
      <c r="BX61" s="6">
        <v>8.3999999999999995E-3</v>
      </c>
      <c r="BY61" s="31">
        <v>156.69</v>
      </c>
      <c r="BZ61" s="31">
        <v>23.78</v>
      </c>
      <c r="CA61" s="31">
        <v>0</v>
      </c>
      <c r="CB61" s="31">
        <v>0</v>
      </c>
      <c r="CC61" s="31">
        <v>85.46</v>
      </c>
      <c r="CD61" s="31">
        <v>0</v>
      </c>
      <c r="CE61" s="31">
        <v>54.99</v>
      </c>
      <c r="CF61" s="31">
        <v>49.58</v>
      </c>
      <c r="CG61" s="31">
        <v>218.28</v>
      </c>
      <c r="CH61" s="31">
        <v>186.42</v>
      </c>
      <c r="CI61" s="31">
        <v>97.63</v>
      </c>
      <c r="CJ61" s="31">
        <v>95.17</v>
      </c>
      <c r="CK61" s="32">
        <f t="shared" si="53"/>
        <v>13.06</v>
      </c>
      <c r="CL61" s="32">
        <f t="shared" si="54"/>
        <v>1.98</v>
      </c>
      <c r="CM61" s="32">
        <f t="shared" si="55"/>
        <v>0</v>
      </c>
      <c r="CN61" s="32">
        <f t="shared" si="56"/>
        <v>0</v>
      </c>
      <c r="CO61" s="32">
        <f t="shared" si="57"/>
        <v>7.12</v>
      </c>
      <c r="CP61" s="32">
        <f t="shared" si="58"/>
        <v>0</v>
      </c>
      <c r="CQ61" s="32">
        <f t="shared" si="59"/>
        <v>4.58</v>
      </c>
      <c r="CR61" s="32">
        <f t="shared" si="60"/>
        <v>4.13</v>
      </c>
      <c r="CS61" s="32">
        <f t="shared" si="61"/>
        <v>18.190000000000001</v>
      </c>
      <c r="CT61" s="32">
        <f t="shared" si="62"/>
        <v>15.54</v>
      </c>
      <c r="CU61" s="32">
        <f t="shared" si="63"/>
        <v>8.14</v>
      </c>
      <c r="CV61" s="32">
        <f t="shared" si="64"/>
        <v>7.93</v>
      </c>
      <c r="CW61" s="31">
        <f t="shared" si="186"/>
        <v>67.16</v>
      </c>
      <c r="CX61" s="31">
        <f t="shared" si="187"/>
        <v>10.190000000000001</v>
      </c>
      <c r="CY61" s="31">
        <f t="shared" si="188"/>
        <v>0</v>
      </c>
      <c r="CZ61" s="31">
        <f t="shared" si="189"/>
        <v>0</v>
      </c>
      <c r="DA61" s="31">
        <f t="shared" si="190"/>
        <v>40.689999999999991</v>
      </c>
      <c r="DB61" s="31">
        <f t="shared" si="191"/>
        <v>0</v>
      </c>
      <c r="DC61" s="31">
        <f t="shared" si="192"/>
        <v>6.5499999999999972</v>
      </c>
      <c r="DD61" s="31">
        <f t="shared" si="193"/>
        <v>5.9</v>
      </c>
      <c r="DE61" s="31">
        <f t="shared" si="194"/>
        <v>25.980000000000011</v>
      </c>
      <c r="DF61" s="31">
        <f t="shared" si="195"/>
        <v>-93.210000000000008</v>
      </c>
      <c r="DG61" s="31">
        <f t="shared" si="196"/>
        <v>-48.81</v>
      </c>
      <c r="DH61" s="31">
        <f t="shared" si="197"/>
        <v>-47.59</v>
      </c>
      <c r="DI61" s="32">
        <f t="shared" si="65"/>
        <v>3.36</v>
      </c>
      <c r="DJ61" s="32">
        <f t="shared" si="66"/>
        <v>0.51</v>
      </c>
      <c r="DK61" s="32">
        <f t="shared" si="67"/>
        <v>0</v>
      </c>
      <c r="DL61" s="32">
        <f t="shared" si="68"/>
        <v>0</v>
      </c>
      <c r="DM61" s="32">
        <f t="shared" si="69"/>
        <v>2.0299999999999998</v>
      </c>
      <c r="DN61" s="32">
        <f t="shared" si="70"/>
        <v>0</v>
      </c>
      <c r="DO61" s="32">
        <f t="shared" si="71"/>
        <v>0.33</v>
      </c>
      <c r="DP61" s="32">
        <f t="shared" si="72"/>
        <v>0.3</v>
      </c>
      <c r="DQ61" s="32">
        <f t="shared" si="73"/>
        <v>1.3</v>
      </c>
      <c r="DR61" s="32">
        <f t="shared" si="74"/>
        <v>-4.66</v>
      </c>
      <c r="DS61" s="32">
        <f t="shared" si="75"/>
        <v>-2.44</v>
      </c>
      <c r="DT61" s="32">
        <f t="shared" si="76"/>
        <v>-2.38</v>
      </c>
      <c r="DU61" s="31">
        <f t="shared" si="77"/>
        <v>12.52</v>
      </c>
      <c r="DV61" s="31">
        <f t="shared" si="78"/>
        <v>1.88</v>
      </c>
      <c r="DW61" s="31">
        <f t="shared" si="79"/>
        <v>0</v>
      </c>
      <c r="DX61" s="31">
        <f t="shared" si="80"/>
        <v>0</v>
      </c>
      <c r="DY61" s="31">
        <f t="shared" si="81"/>
        <v>7.22</v>
      </c>
      <c r="DZ61" s="31">
        <f t="shared" si="82"/>
        <v>0</v>
      </c>
      <c r="EA61" s="31">
        <f t="shared" si="83"/>
        <v>1.1299999999999999</v>
      </c>
      <c r="EB61" s="31">
        <f t="shared" si="84"/>
        <v>1.01</v>
      </c>
      <c r="EC61" s="31">
        <f t="shared" si="85"/>
        <v>4.37</v>
      </c>
      <c r="ED61" s="31">
        <f t="shared" si="86"/>
        <v>-15.46</v>
      </c>
      <c r="EE61" s="31">
        <f t="shared" si="87"/>
        <v>-7.98</v>
      </c>
      <c r="EF61" s="31">
        <f t="shared" si="88"/>
        <v>-7.67</v>
      </c>
      <c r="EG61" s="32">
        <f t="shared" si="89"/>
        <v>83.039999999999992</v>
      </c>
      <c r="EH61" s="32">
        <f t="shared" si="90"/>
        <v>12.580000000000002</v>
      </c>
      <c r="EI61" s="32">
        <f t="shared" si="91"/>
        <v>0</v>
      </c>
      <c r="EJ61" s="32">
        <f t="shared" si="92"/>
        <v>0</v>
      </c>
      <c r="EK61" s="32">
        <f t="shared" si="93"/>
        <v>49.939999999999991</v>
      </c>
      <c r="EL61" s="32">
        <f t="shared" si="94"/>
        <v>0</v>
      </c>
      <c r="EM61" s="32">
        <f t="shared" si="95"/>
        <v>8.009999999999998</v>
      </c>
      <c r="EN61" s="32">
        <f t="shared" si="96"/>
        <v>7.21</v>
      </c>
      <c r="EO61" s="32">
        <f t="shared" si="97"/>
        <v>31.650000000000013</v>
      </c>
      <c r="EP61" s="32">
        <f t="shared" si="98"/>
        <v>-113.33000000000001</v>
      </c>
      <c r="EQ61" s="32">
        <f t="shared" si="99"/>
        <v>-59.230000000000004</v>
      </c>
      <c r="ER61" s="32">
        <f t="shared" si="100"/>
        <v>-57.640000000000008</v>
      </c>
    </row>
    <row r="62" spans="1:148" x14ac:dyDescent="0.25">
      <c r="A62" t="s">
        <v>527</v>
      </c>
      <c r="B62" s="1" t="s">
        <v>59</v>
      </c>
      <c r="C62" t="str">
        <f t="shared" ca="1" si="198"/>
        <v>ENC1</v>
      </c>
      <c r="D62" t="str">
        <f t="shared" ca="1" si="199"/>
        <v>Clover Bar #1</v>
      </c>
      <c r="E62" s="51">
        <v>4081.1807924</v>
      </c>
      <c r="F62" s="51">
        <v>8084.7460867</v>
      </c>
      <c r="G62" s="51">
        <v>4552.6060249000002</v>
      </c>
      <c r="H62" s="51">
        <v>1159.5026667</v>
      </c>
      <c r="I62" s="51">
        <v>1259.0072926</v>
      </c>
      <c r="J62" s="51">
        <v>1475.6812741000001</v>
      </c>
      <c r="K62" s="51">
        <v>6625.2135213000001</v>
      </c>
      <c r="L62" s="51">
        <v>2435.9668344000002</v>
      </c>
      <c r="M62" s="51">
        <v>2465.6444006000002</v>
      </c>
      <c r="N62" s="51">
        <v>3172.4200731000001</v>
      </c>
      <c r="O62" s="51">
        <v>2406.5502888999999</v>
      </c>
      <c r="P62" s="51">
        <v>2345.3962338000001</v>
      </c>
      <c r="Q62" s="32">
        <v>542856.38</v>
      </c>
      <c r="R62" s="32">
        <v>1638188.68</v>
      </c>
      <c r="S62" s="32">
        <v>440363.36</v>
      </c>
      <c r="T62" s="32">
        <v>71605.95</v>
      </c>
      <c r="U62" s="32">
        <v>174281.27</v>
      </c>
      <c r="V62" s="32">
        <v>377001.81</v>
      </c>
      <c r="W62" s="32">
        <v>2492111.06</v>
      </c>
      <c r="X62" s="32">
        <v>456410.34</v>
      </c>
      <c r="Y62" s="32">
        <v>94573.59</v>
      </c>
      <c r="Z62" s="32">
        <v>115857.93</v>
      </c>
      <c r="AA62" s="32">
        <v>329744.31</v>
      </c>
      <c r="AB62" s="32">
        <v>91202.79</v>
      </c>
      <c r="AC62" s="2">
        <v>2.91</v>
      </c>
      <c r="AD62" s="2">
        <v>2.91</v>
      </c>
      <c r="AE62" s="2">
        <v>2.91</v>
      </c>
      <c r="AF62" s="2">
        <v>2.91</v>
      </c>
      <c r="AG62" s="2">
        <v>2.91</v>
      </c>
      <c r="AH62" s="2">
        <v>2.91</v>
      </c>
      <c r="AI62" s="2">
        <v>2.91</v>
      </c>
      <c r="AJ62" s="2">
        <v>2.91</v>
      </c>
      <c r="AK62" s="2">
        <v>2.91</v>
      </c>
      <c r="AL62" s="2">
        <v>2.91</v>
      </c>
      <c r="AM62" s="2">
        <v>2.91</v>
      </c>
      <c r="AN62" s="2">
        <v>2.91</v>
      </c>
      <c r="AO62" s="33">
        <v>15797.12</v>
      </c>
      <c r="AP62" s="33">
        <v>47671.29</v>
      </c>
      <c r="AQ62" s="33">
        <v>12814.57</v>
      </c>
      <c r="AR62" s="33">
        <v>2083.73</v>
      </c>
      <c r="AS62" s="33">
        <v>5071.58</v>
      </c>
      <c r="AT62" s="33">
        <v>10970.75</v>
      </c>
      <c r="AU62" s="33">
        <v>72520.429999999993</v>
      </c>
      <c r="AV62" s="33">
        <v>13281.54</v>
      </c>
      <c r="AW62" s="33">
        <v>2752.09</v>
      </c>
      <c r="AX62" s="33">
        <v>3371.47</v>
      </c>
      <c r="AY62" s="33">
        <v>9595.56</v>
      </c>
      <c r="AZ62" s="33">
        <v>2654</v>
      </c>
      <c r="BA62" s="31">
        <f t="shared" si="41"/>
        <v>-597.14</v>
      </c>
      <c r="BB62" s="31">
        <f t="shared" si="42"/>
        <v>-1802.01</v>
      </c>
      <c r="BC62" s="31">
        <f t="shared" si="43"/>
        <v>-484.4</v>
      </c>
      <c r="BD62" s="31">
        <f t="shared" si="44"/>
        <v>-107.41</v>
      </c>
      <c r="BE62" s="31">
        <f t="shared" si="45"/>
        <v>-261.42</v>
      </c>
      <c r="BF62" s="31">
        <f t="shared" si="46"/>
        <v>-565.5</v>
      </c>
      <c r="BG62" s="31">
        <f t="shared" si="47"/>
        <v>3738.17</v>
      </c>
      <c r="BH62" s="31">
        <f t="shared" si="48"/>
        <v>684.62</v>
      </c>
      <c r="BI62" s="31">
        <f t="shared" si="49"/>
        <v>141.86000000000001</v>
      </c>
      <c r="BJ62" s="31">
        <f t="shared" si="50"/>
        <v>776.25</v>
      </c>
      <c r="BK62" s="31">
        <f t="shared" si="51"/>
        <v>2209.29</v>
      </c>
      <c r="BL62" s="31">
        <f t="shared" si="52"/>
        <v>611.05999999999995</v>
      </c>
      <c r="BM62" s="6">
        <v>4.7199999999999999E-2</v>
      </c>
      <c r="BN62" s="6">
        <v>4.7199999999999999E-2</v>
      </c>
      <c r="BO62" s="6">
        <v>4.7199999999999999E-2</v>
      </c>
      <c r="BP62" s="6">
        <v>4.7199999999999999E-2</v>
      </c>
      <c r="BQ62" s="6">
        <v>4.7199999999999999E-2</v>
      </c>
      <c r="BR62" s="6">
        <v>4.7199999999999999E-2</v>
      </c>
      <c r="BS62" s="6">
        <v>4.7199999999999999E-2</v>
      </c>
      <c r="BT62" s="6">
        <v>4.7199999999999999E-2</v>
      </c>
      <c r="BU62" s="6">
        <v>4.7199999999999999E-2</v>
      </c>
      <c r="BV62" s="6">
        <v>4.7199999999999999E-2</v>
      </c>
      <c r="BW62" s="6">
        <v>4.7199999999999999E-2</v>
      </c>
      <c r="BX62" s="6">
        <v>4.7199999999999999E-2</v>
      </c>
      <c r="BY62" s="31">
        <v>25622.82</v>
      </c>
      <c r="BZ62" s="31">
        <v>77322.509999999995</v>
      </c>
      <c r="CA62" s="31">
        <v>20785.150000000001</v>
      </c>
      <c r="CB62" s="31">
        <v>3379.8</v>
      </c>
      <c r="CC62" s="31">
        <v>8226.08</v>
      </c>
      <c r="CD62" s="31">
        <v>17794.490000000002</v>
      </c>
      <c r="CE62" s="31">
        <v>117627.64</v>
      </c>
      <c r="CF62" s="31">
        <v>21542.57</v>
      </c>
      <c r="CG62" s="31">
        <v>4463.87</v>
      </c>
      <c r="CH62" s="31">
        <v>5468.49</v>
      </c>
      <c r="CI62" s="31">
        <v>15563.93</v>
      </c>
      <c r="CJ62" s="31">
        <v>4304.7700000000004</v>
      </c>
      <c r="CK62" s="32">
        <f t="shared" si="53"/>
        <v>380</v>
      </c>
      <c r="CL62" s="32">
        <f t="shared" si="54"/>
        <v>1146.73</v>
      </c>
      <c r="CM62" s="32">
        <f t="shared" si="55"/>
        <v>308.25</v>
      </c>
      <c r="CN62" s="32">
        <f t="shared" si="56"/>
        <v>50.12</v>
      </c>
      <c r="CO62" s="32">
        <f t="shared" si="57"/>
        <v>122</v>
      </c>
      <c r="CP62" s="32">
        <f t="shared" si="58"/>
        <v>263.89999999999998</v>
      </c>
      <c r="CQ62" s="32">
        <f t="shared" si="59"/>
        <v>1744.48</v>
      </c>
      <c r="CR62" s="32">
        <f t="shared" si="60"/>
        <v>319.49</v>
      </c>
      <c r="CS62" s="32">
        <f t="shared" si="61"/>
        <v>66.2</v>
      </c>
      <c r="CT62" s="32">
        <f t="shared" si="62"/>
        <v>81.099999999999994</v>
      </c>
      <c r="CU62" s="32">
        <f t="shared" si="63"/>
        <v>230.82</v>
      </c>
      <c r="CV62" s="32">
        <f t="shared" si="64"/>
        <v>63.84</v>
      </c>
      <c r="CW62" s="31">
        <f t="shared" si="186"/>
        <v>10802.839999999998</v>
      </c>
      <c r="CX62" s="31">
        <f t="shared" si="187"/>
        <v>32599.959999999988</v>
      </c>
      <c r="CY62" s="31">
        <f t="shared" si="188"/>
        <v>8763.2300000000014</v>
      </c>
      <c r="CZ62" s="31">
        <f t="shared" si="189"/>
        <v>1453.6000000000001</v>
      </c>
      <c r="DA62" s="31">
        <f t="shared" si="190"/>
        <v>3537.92</v>
      </c>
      <c r="DB62" s="31">
        <f t="shared" si="191"/>
        <v>7653.1400000000031</v>
      </c>
      <c r="DC62" s="31">
        <f t="shared" si="192"/>
        <v>43113.520000000004</v>
      </c>
      <c r="DD62" s="31">
        <f t="shared" si="193"/>
        <v>7895.9000000000005</v>
      </c>
      <c r="DE62" s="31">
        <f t="shared" si="194"/>
        <v>1636.1199999999994</v>
      </c>
      <c r="DF62" s="31">
        <f t="shared" si="195"/>
        <v>1401.8700000000003</v>
      </c>
      <c r="DG62" s="31">
        <f t="shared" si="196"/>
        <v>3989.9000000000005</v>
      </c>
      <c r="DH62" s="31">
        <f t="shared" si="197"/>
        <v>1103.5500000000006</v>
      </c>
      <c r="DI62" s="32">
        <f t="shared" si="65"/>
        <v>540.14</v>
      </c>
      <c r="DJ62" s="32">
        <f t="shared" si="66"/>
        <v>1630</v>
      </c>
      <c r="DK62" s="32">
        <f t="shared" si="67"/>
        <v>438.16</v>
      </c>
      <c r="DL62" s="32">
        <f t="shared" si="68"/>
        <v>72.680000000000007</v>
      </c>
      <c r="DM62" s="32">
        <f t="shared" si="69"/>
        <v>176.9</v>
      </c>
      <c r="DN62" s="32">
        <f t="shared" si="70"/>
        <v>382.66</v>
      </c>
      <c r="DO62" s="32">
        <f t="shared" si="71"/>
        <v>2155.6799999999998</v>
      </c>
      <c r="DP62" s="32">
        <f t="shared" si="72"/>
        <v>394.8</v>
      </c>
      <c r="DQ62" s="32">
        <f t="shared" si="73"/>
        <v>81.81</v>
      </c>
      <c r="DR62" s="32">
        <f t="shared" si="74"/>
        <v>70.09</v>
      </c>
      <c r="DS62" s="32">
        <f t="shared" si="75"/>
        <v>199.5</v>
      </c>
      <c r="DT62" s="32">
        <f t="shared" si="76"/>
        <v>55.18</v>
      </c>
      <c r="DU62" s="31">
        <f t="shared" si="77"/>
        <v>2013.81</v>
      </c>
      <c r="DV62" s="31">
        <f t="shared" si="78"/>
        <v>6000.97</v>
      </c>
      <c r="DW62" s="31">
        <f t="shared" si="79"/>
        <v>1594.64</v>
      </c>
      <c r="DX62" s="31">
        <f t="shared" si="80"/>
        <v>261.12</v>
      </c>
      <c r="DY62" s="31">
        <f t="shared" si="81"/>
        <v>627.53</v>
      </c>
      <c r="DZ62" s="31">
        <f t="shared" si="82"/>
        <v>1339.59</v>
      </c>
      <c r="EA62" s="31">
        <f t="shared" si="83"/>
        <v>7449.05</v>
      </c>
      <c r="EB62" s="31">
        <f t="shared" si="84"/>
        <v>1345.79</v>
      </c>
      <c r="EC62" s="31">
        <f t="shared" si="85"/>
        <v>275.04000000000002</v>
      </c>
      <c r="ED62" s="31">
        <f t="shared" si="86"/>
        <v>232.49</v>
      </c>
      <c r="EE62" s="31">
        <f t="shared" si="87"/>
        <v>652.39</v>
      </c>
      <c r="EF62" s="31">
        <f t="shared" si="88"/>
        <v>177.95</v>
      </c>
      <c r="EG62" s="32">
        <f t="shared" si="89"/>
        <v>13356.789999999997</v>
      </c>
      <c r="EH62" s="32">
        <f t="shared" si="90"/>
        <v>40230.929999999993</v>
      </c>
      <c r="EI62" s="32">
        <f t="shared" si="91"/>
        <v>10796.03</v>
      </c>
      <c r="EJ62" s="32">
        <f t="shared" si="92"/>
        <v>1787.4</v>
      </c>
      <c r="EK62" s="32">
        <f t="shared" si="93"/>
        <v>4342.3500000000004</v>
      </c>
      <c r="EL62" s="32">
        <f t="shared" si="94"/>
        <v>9375.3900000000031</v>
      </c>
      <c r="EM62" s="32">
        <f t="shared" si="95"/>
        <v>52718.250000000007</v>
      </c>
      <c r="EN62" s="32">
        <f t="shared" si="96"/>
        <v>9636.4900000000016</v>
      </c>
      <c r="EO62" s="32">
        <f t="shared" si="97"/>
        <v>1992.9699999999993</v>
      </c>
      <c r="EP62" s="32">
        <f t="shared" si="98"/>
        <v>1704.4500000000003</v>
      </c>
      <c r="EQ62" s="32">
        <f t="shared" si="99"/>
        <v>4841.7900000000009</v>
      </c>
      <c r="ER62" s="32">
        <f t="shared" si="100"/>
        <v>1336.6800000000007</v>
      </c>
    </row>
    <row r="63" spans="1:148" x14ac:dyDescent="0.25">
      <c r="A63" t="s">
        <v>527</v>
      </c>
      <c r="B63" s="1" t="s">
        <v>60</v>
      </c>
      <c r="C63" t="str">
        <f t="shared" ca="1" si="198"/>
        <v>ENC2</v>
      </c>
      <c r="D63" t="str">
        <f t="shared" ca="1" si="199"/>
        <v>Clover Bar #2</v>
      </c>
      <c r="E63" s="51">
        <v>17769.8084891</v>
      </c>
      <c r="F63" s="51">
        <v>25145.970581199999</v>
      </c>
      <c r="G63" s="51">
        <v>12957.958027299999</v>
      </c>
      <c r="H63" s="51">
        <v>12319.268653499999</v>
      </c>
      <c r="I63" s="51">
        <v>10504.793010400001</v>
      </c>
      <c r="J63" s="51">
        <v>12260.990731</v>
      </c>
      <c r="K63" s="51">
        <v>19944.268513499999</v>
      </c>
      <c r="L63" s="51">
        <v>12021.6502709</v>
      </c>
      <c r="M63" s="51">
        <v>5140.0293809000004</v>
      </c>
      <c r="N63" s="51">
        <v>7167.8114406000004</v>
      </c>
      <c r="O63" s="51">
        <v>6934.4193509999996</v>
      </c>
      <c r="P63" s="51">
        <v>4558.6765306999996</v>
      </c>
      <c r="Q63" s="32">
        <v>1486658.73</v>
      </c>
      <c r="R63" s="32">
        <v>3422340.96</v>
      </c>
      <c r="S63" s="32">
        <v>852534.48</v>
      </c>
      <c r="T63" s="32">
        <v>561117.75</v>
      </c>
      <c r="U63" s="32">
        <v>2100421.09</v>
      </c>
      <c r="V63" s="32">
        <v>1361637.56</v>
      </c>
      <c r="W63" s="32">
        <v>5750428.4000000004</v>
      </c>
      <c r="X63" s="32">
        <v>1271889.6000000001</v>
      </c>
      <c r="Y63" s="32">
        <v>199260.86</v>
      </c>
      <c r="Z63" s="32">
        <v>268263.90999999997</v>
      </c>
      <c r="AA63" s="32">
        <v>725779.02</v>
      </c>
      <c r="AB63" s="32">
        <v>183361.31</v>
      </c>
      <c r="AC63" s="2">
        <v>2.91</v>
      </c>
      <c r="AD63" s="2">
        <v>2.91</v>
      </c>
      <c r="AE63" s="2">
        <v>2.91</v>
      </c>
      <c r="AF63" s="2">
        <v>2.91</v>
      </c>
      <c r="AG63" s="2">
        <v>2.91</v>
      </c>
      <c r="AH63" s="2">
        <v>2.91</v>
      </c>
      <c r="AI63" s="2">
        <v>2.91</v>
      </c>
      <c r="AJ63" s="2">
        <v>2.91</v>
      </c>
      <c r="AK63" s="2">
        <v>2.91</v>
      </c>
      <c r="AL63" s="2">
        <v>2.91</v>
      </c>
      <c r="AM63" s="2">
        <v>2.91</v>
      </c>
      <c r="AN63" s="2">
        <v>2.91</v>
      </c>
      <c r="AO63" s="33">
        <v>43261.77</v>
      </c>
      <c r="AP63" s="33">
        <v>99590.12</v>
      </c>
      <c r="AQ63" s="33">
        <v>24808.75</v>
      </c>
      <c r="AR63" s="33">
        <v>16328.53</v>
      </c>
      <c r="AS63" s="33">
        <v>61122.25</v>
      </c>
      <c r="AT63" s="33">
        <v>39623.65</v>
      </c>
      <c r="AU63" s="33">
        <v>167337.47</v>
      </c>
      <c r="AV63" s="33">
        <v>37011.99</v>
      </c>
      <c r="AW63" s="33">
        <v>5798.49</v>
      </c>
      <c r="AX63" s="33">
        <v>7806.48</v>
      </c>
      <c r="AY63" s="33">
        <v>21120.17</v>
      </c>
      <c r="AZ63" s="33">
        <v>5335.81</v>
      </c>
      <c r="BA63" s="31">
        <f t="shared" si="41"/>
        <v>-1635.32</v>
      </c>
      <c r="BB63" s="31">
        <f t="shared" si="42"/>
        <v>-3764.58</v>
      </c>
      <c r="BC63" s="31">
        <f t="shared" si="43"/>
        <v>-937.79</v>
      </c>
      <c r="BD63" s="31">
        <f t="shared" si="44"/>
        <v>-841.68</v>
      </c>
      <c r="BE63" s="31">
        <f t="shared" si="45"/>
        <v>-3150.63</v>
      </c>
      <c r="BF63" s="31">
        <f t="shared" si="46"/>
        <v>-2042.46</v>
      </c>
      <c r="BG63" s="31">
        <f t="shared" si="47"/>
        <v>8625.64</v>
      </c>
      <c r="BH63" s="31">
        <f t="shared" si="48"/>
        <v>1907.83</v>
      </c>
      <c r="BI63" s="31">
        <f t="shared" si="49"/>
        <v>298.89</v>
      </c>
      <c r="BJ63" s="31">
        <f t="shared" si="50"/>
        <v>1797.37</v>
      </c>
      <c r="BK63" s="31">
        <f t="shared" si="51"/>
        <v>4862.72</v>
      </c>
      <c r="BL63" s="31">
        <f t="shared" si="52"/>
        <v>1228.52</v>
      </c>
      <c r="BM63" s="6">
        <v>4.3999999999999997E-2</v>
      </c>
      <c r="BN63" s="6">
        <v>4.3999999999999997E-2</v>
      </c>
      <c r="BO63" s="6">
        <v>4.3999999999999997E-2</v>
      </c>
      <c r="BP63" s="6">
        <v>4.3999999999999997E-2</v>
      </c>
      <c r="BQ63" s="6">
        <v>4.3999999999999997E-2</v>
      </c>
      <c r="BR63" s="6">
        <v>4.3999999999999997E-2</v>
      </c>
      <c r="BS63" s="6">
        <v>4.3999999999999997E-2</v>
      </c>
      <c r="BT63" s="6">
        <v>4.3999999999999997E-2</v>
      </c>
      <c r="BU63" s="6">
        <v>4.3999999999999997E-2</v>
      </c>
      <c r="BV63" s="6">
        <v>4.3999999999999997E-2</v>
      </c>
      <c r="BW63" s="6">
        <v>4.3999999999999997E-2</v>
      </c>
      <c r="BX63" s="6">
        <v>4.3999999999999997E-2</v>
      </c>
      <c r="BY63" s="31">
        <v>65412.98</v>
      </c>
      <c r="BZ63" s="31">
        <v>150583</v>
      </c>
      <c r="CA63" s="31">
        <v>37511.519999999997</v>
      </c>
      <c r="CB63" s="31">
        <v>24689.18</v>
      </c>
      <c r="CC63" s="31">
        <v>92418.53</v>
      </c>
      <c r="CD63" s="31">
        <v>59912.05</v>
      </c>
      <c r="CE63" s="31">
        <v>253018.85</v>
      </c>
      <c r="CF63" s="31">
        <v>55963.14</v>
      </c>
      <c r="CG63" s="31">
        <v>8767.48</v>
      </c>
      <c r="CH63" s="31">
        <v>11803.61</v>
      </c>
      <c r="CI63" s="31">
        <v>31934.28</v>
      </c>
      <c r="CJ63" s="31">
        <v>8067.9</v>
      </c>
      <c r="CK63" s="32">
        <f t="shared" si="53"/>
        <v>1040.6600000000001</v>
      </c>
      <c r="CL63" s="32">
        <f t="shared" si="54"/>
        <v>2395.64</v>
      </c>
      <c r="CM63" s="32">
        <f t="shared" si="55"/>
        <v>596.77</v>
      </c>
      <c r="CN63" s="32">
        <f t="shared" si="56"/>
        <v>392.78</v>
      </c>
      <c r="CO63" s="32">
        <f t="shared" si="57"/>
        <v>1470.29</v>
      </c>
      <c r="CP63" s="32">
        <f t="shared" si="58"/>
        <v>953.15</v>
      </c>
      <c r="CQ63" s="32">
        <f t="shared" si="59"/>
        <v>4025.3</v>
      </c>
      <c r="CR63" s="32">
        <f t="shared" si="60"/>
        <v>890.32</v>
      </c>
      <c r="CS63" s="32">
        <f t="shared" si="61"/>
        <v>139.47999999999999</v>
      </c>
      <c r="CT63" s="32">
        <f t="shared" si="62"/>
        <v>187.78</v>
      </c>
      <c r="CU63" s="32">
        <f t="shared" si="63"/>
        <v>508.05</v>
      </c>
      <c r="CV63" s="32">
        <f t="shared" si="64"/>
        <v>128.35</v>
      </c>
      <c r="CW63" s="31">
        <f t="shared" si="186"/>
        <v>24827.190000000002</v>
      </c>
      <c r="CX63" s="31">
        <f t="shared" si="187"/>
        <v>57153.10000000002</v>
      </c>
      <c r="CY63" s="31">
        <f t="shared" si="188"/>
        <v>14237.329999999994</v>
      </c>
      <c r="CZ63" s="31">
        <f t="shared" si="189"/>
        <v>9595.1099999999988</v>
      </c>
      <c r="DA63" s="31">
        <f t="shared" si="190"/>
        <v>35917.19999999999</v>
      </c>
      <c r="DB63" s="31">
        <f t="shared" si="191"/>
        <v>23284.010000000002</v>
      </c>
      <c r="DC63" s="31">
        <f t="shared" si="192"/>
        <v>81081.039999999994</v>
      </c>
      <c r="DD63" s="31">
        <f t="shared" si="193"/>
        <v>17933.64</v>
      </c>
      <c r="DE63" s="31">
        <f t="shared" si="194"/>
        <v>2809.5799999999995</v>
      </c>
      <c r="DF63" s="31">
        <f t="shared" si="195"/>
        <v>2387.5400000000018</v>
      </c>
      <c r="DG63" s="31">
        <f t="shared" si="196"/>
        <v>6459.44</v>
      </c>
      <c r="DH63" s="31">
        <f t="shared" si="197"/>
        <v>1631.9199999999996</v>
      </c>
      <c r="DI63" s="32">
        <f t="shared" si="65"/>
        <v>1241.3599999999999</v>
      </c>
      <c r="DJ63" s="32">
        <f t="shared" si="66"/>
        <v>2857.66</v>
      </c>
      <c r="DK63" s="32">
        <f t="shared" si="67"/>
        <v>711.87</v>
      </c>
      <c r="DL63" s="32">
        <f t="shared" si="68"/>
        <v>479.76</v>
      </c>
      <c r="DM63" s="32">
        <f t="shared" si="69"/>
        <v>1795.86</v>
      </c>
      <c r="DN63" s="32">
        <f t="shared" si="70"/>
        <v>1164.2</v>
      </c>
      <c r="DO63" s="32">
        <f t="shared" si="71"/>
        <v>4054.05</v>
      </c>
      <c r="DP63" s="32">
        <f t="shared" si="72"/>
        <v>896.68</v>
      </c>
      <c r="DQ63" s="32">
        <f t="shared" si="73"/>
        <v>140.47999999999999</v>
      </c>
      <c r="DR63" s="32">
        <f t="shared" si="74"/>
        <v>119.38</v>
      </c>
      <c r="DS63" s="32">
        <f t="shared" si="75"/>
        <v>322.97000000000003</v>
      </c>
      <c r="DT63" s="32">
        <f t="shared" si="76"/>
        <v>81.599999999999994</v>
      </c>
      <c r="DU63" s="31">
        <f t="shared" si="77"/>
        <v>4628.1499999999996</v>
      </c>
      <c r="DV63" s="31">
        <f t="shared" si="78"/>
        <v>10520.68</v>
      </c>
      <c r="DW63" s="31">
        <f t="shared" si="79"/>
        <v>2590.7600000000002</v>
      </c>
      <c r="DX63" s="31">
        <f t="shared" si="80"/>
        <v>1723.61</v>
      </c>
      <c r="DY63" s="31">
        <f t="shared" si="81"/>
        <v>6370.76</v>
      </c>
      <c r="DZ63" s="31">
        <f t="shared" si="82"/>
        <v>4075.58</v>
      </c>
      <c r="EA63" s="31">
        <f t="shared" si="83"/>
        <v>14008.98</v>
      </c>
      <c r="EB63" s="31">
        <f t="shared" si="84"/>
        <v>3056.64</v>
      </c>
      <c r="EC63" s="31">
        <f t="shared" si="85"/>
        <v>472.31</v>
      </c>
      <c r="ED63" s="31">
        <f t="shared" si="86"/>
        <v>395.96</v>
      </c>
      <c r="EE63" s="31">
        <f t="shared" si="87"/>
        <v>1056.19</v>
      </c>
      <c r="EF63" s="31">
        <f t="shared" si="88"/>
        <v>263.14999999999998</v>
      </c>
      <c r="EG63" s="32">
        <f t="shared" si="89"/>
        <v>30696.700000000004</v>
      </c>
      <c r="EH63" s="32">
        <f t="shared" si="90"/>
        <v>70531.440000000031</v>
      </c>
      <c r="EI63" s="32">
        <f t="shared" si="91"/>
        <v>17539.959999999995</v>
      </c>
      <c r="EJ63" s="32">
        <f t="shared" si="92"/>
        <v>11798.48</v>
      </c>
      <c r="EK63" s="32">
        <f t="shared" si="93"/>
        <v>44083.819999999992</v>
      </c>
      <c r="EL63" s="32">
        <f t="shared" si="94"/>
        <v>28523.79</v>
      </c>
      <c r="EM63" s="32">
        <f t="shared" si="95"/>
        <v>99144.069999999992</v>
      </c>
      <c r="EN63" s="32">
        <f t="shared" si="96"/>
        <v>21886.959999999999</v>
      </c>
      <c r="EO63" s="32">
        <f t="shared" si="97"/>
        <v>3422.3699999999994</v>
      </c>
      <c r="EP63" s="32">
        <f t="shared" si="98"/>
        <v>2902.8800000000019</v>
      </c>
      <c r="EQ63" s="32">
        <f t="shared" si="99"/>
        <v>7838.6</v>
      </c>
      <c r="ER63" s="32">
        <f t="shared" si="100"/>
        <v>1976.6699999999996</v>
      </c>
    </row>
    <row r="64" spans="1:148" x14ac:dyDescent="0.25">
      <c r="A64" t="s">
        <v>527</v>
      </c>
      <c r="B64" s="1" t="s">
        <v>61</v>
      </c>
      <c r="C64" t="str">
        <f t="shared" ca="1" si="198"/>
        <v>ENC3</v>
      </c>
      <c r="D64" t="str">
        <f t="shared" ca="1" si="199"/>
        <v>Clover Bar #3</v>
      </c>
      <c r="E64" s="51">
        <v>14892.297857699999</v>
      </c>
      <c r="F64" s="51">
        <v>12451.6231216</v>
      </c>
      <c r="G64" s="51">
        <v>8519.747147</v>
      </c>
      <c r="H64" s="51">
        <v>8738.3991743999995</v>
      </c>
      <c r="I64" s="51">
        <v>9275.2503082000003</v>
      </c>
      <c r="J64" s="51">
        <v>8265.2700189999996</v>
      </c>
      <c r="K64" s="51">
        <v>18060.2871643</v>
      </c>
      <c r="L64" s="51">
        <v>7583.4161481000001</v>
      </c>
      <c r="M64" s="51">
        <v>3188.0262333000001</v>
      </c>
      <c r="N64" s="51">
        <v>7403.8746890000002</v>
      </c>
      <c r="O64" s="51">
        <v>2028.7406667</v>
      </c>
      <c r="P64" s="51">
        <v>8676.1099744999992</v>
      </c>
      <c r="Q64" s="32">
        <v>1368362.14</v>
      </c>
      <c r="R64" s="32">
        <v>2552573.7400000002</v>
      </c>
      <c r="S64" s="32">
        <v>730997.11</v>
      </c>
      <c r="T64" s="32">
        <v>440987.34</v>
      </c>
      <c r="U64" s="32">
        <v>2036934.39</v>
      </c>
      <c r="V64" s="32">
        <v>1167760.76</v>
      </c>
      <c r="W64" s="32">
        <v>6284903.7699999996</v>
      </c>
      <c r="X64" s="32">
        <v>1239777.3500000001</v>
      </c>
      <c r="Y64" s="32">
        <v>107356.97</v>
      </c>
      <c r="Z64" s="32">
        <v>268444.69</v>
      </c>
      <c r="AA64" s="32">
        <v>130708.02</v>
      </c>
      <c r="AB64" s="32">
        <v>336009.48</v>
      </c>
      <c r="AC64" s="2">
        <v>2.91</v>
      </c>
      <c r="AD64" s="2">
        <v>2.91</v>
      </c>
      <c r="AE64" s="2">
        <v>2.91</v>
      </c>
      <c r="AF64" s="2">
        <v>2.91</v>
      </c>
      <c r="AG64" s="2">
        <v>2.91</v>
      </c>
      <c r="AH64" s="2">
        <v>2.91</v>
      </c>
      <c r="AI64" s="2">
        <v>2.91</v>
      </c>
      <c r="AJ64" s="2">
        <v>2.91</v>
      </c>
      <c r="AK64" s="2">
        <v>2.91</v>
      </c>
      <c r="AL64" s="2">
        <v>2.91</v>
      </c>
      <c r="AM64" s="2">
        <v>2.91</v>
      </c>
      <c r="AN64" s="2">
        <v>2.91</v>
      </c>
      <c r="AO64" s="33">
        <v>39819.339999999997</v>
      </c>
      <c r="AP64" s="33">
        <v>74279.899999999994</v>
      </c>
      <c r="AQ64" s="33">
        <v>21272.02</v>
      </c>
      <c r="AR64" s="33">
        <v>12832.73</v>
      </c>
      <c r="AS64" s="33">
        <v>59274.79</v>
      </c>
      <c r="AT64" s="33">
        <v>33981.839999999997</v>
      </c>
      <c r="AU64" s="33">
        <v>182890.7</v>
      </c>
      <c r="AV64" s="33">
        <v>36077.519999999997</v>
      </c>
      <c r="AW64" s="33">
        <v>3124.09</v>
      </c>
      <c r="AX64" s="33">
        <v>7811.74</v>
      </c>
      <c r="AY64" s="33">
        <v>3803.6</v>
      </c>
      <c r="AZ64" s="33">
        <v>9777.8799999999992</v>
      </c>
      <c r="BA64" s="31">
        <f t="shared" si="41"/>
        <v>-1505.2</v>
      </c>
      <c r="BB64" s="31">
        <f t="shared" si="42"/>
        <v>-2807.83</v>
      </c>
      <c r="BC64" s="31">
        <f t="shared" si="43"/>
        <v>-804.1</v>
      </c>
      <c r="BD64" s="31">
        <f t="shared" si="44"/>
        <v>-661.48</v>
      </c>
      <c r="BE64" s="31">
        <f t="shared" si="45"/>
        <v>-3055.4</v>
      </c>
      <c r="BF64" s="31">
        <f t="shared" si="46"/>
        <v>-1751.64</v>
      </c>
      <c r="BG64" s="31">
        <f t="shared" si="47"/>
        <v>9427.36</v>
      </c>
      <c r="BH64" s="31">
        <f t="shared" si="48"/>
        <v>1859.67</v>
      </c>
      <c r="BI64" s="31">
        <f t="shared" si="49"/>
        <v>161.04</v>
      </c>
      <c r="BJ64" s="31">
        <f t="shared" si="50"/>
        <v>1798.58</v>
      </c>
      <c r="BK64" s="31">
        <f t="shared" si="51"/>
        <v>875.74</v>
      </c>
      <c r="BL64" s="31">
        <f t="shared" si="52"/>
        <v>2251.2600000000002</v>
      </c>
      <c r="BM64" s="6">
        <v>4.58E-2</v>
      </c>
      <c r="BN64" s="6">
        <v>4.58E-2</v>
      </c>
      <c r="BO64" s="6">
        <v>4.58E-2</v>
      </c>
      <c r="BP64" s="6">
        <v>4.58E-2</v>
      </c>
      <c r="BQ64" s="6">
        <v>4.58E-2</v>
      </c>
      <c r="BR64" s="6">
        <v>4.58E-2</v>
      </c>
      <c r="BS64" s="6">
        <v>4.58E-2</v>
      </c>
      <c r="BT64" s="6">
        <v>4.58E-2</v>
      </c>
      <c r="BU64" s="6">
        <v>4.58E-2</v>
      </c>
      <c r="BV64" s="6">
        <v>4.58E-2</v>
      </c>
      <c r="BW64" s="6">
        <v>4.58E-2</v>
      </c>
      <c r="BX64" s="6">
        <v>4.58E-2</v>
      </c>
      <c r="BY64" s="31">
        <v>62670.99</v>
      </c>
      <c r="BZ64" s="31">
        <v>116907.88</v>
      </c>
      <c r="CA64" s="31">
        <v>33479.67</v>
      </c>
      <c r="CB64" s="31">
        <v>20197.22</v>
      </c>
      <c r="CC64" s="31">
        <v>93291.6</v>
      </c>
      <c r="CD64" s="31">
        <v>53483.44</v>
      </c>
      <c r="CE64" s="31">
        <v>287848.59000000003</v>
      </c>
      <c r="CF64" s="31">
        <v>56781.8</v>
      </c>
      <c r="CG64" s="31">
        <v>4916.95</v>
      </c>
      <c r="CH64" s="31">
        <v>12294.77</v>
      </c>
      <c r="CI64" s="31">
        <v>5986.43</v>
      </c>
      <c r="CJ64" s="31">
        <v>15389.23</v>
      </c>
      <c r="CK64" s="32">
        <f t="shared" si="53"/>
        <v>957.85</v>
      </c>
      <c r="CL64" s="32">
        <f t="shared" si="54"/>
        <v>1786.8</v>
      </c>
      <c r="CM64" s="32">
        <f t="shared" si="55"/>
        <v>511.7</v>
      </c>
      <c r="CN64" s="32">
        <f t="shared" si="56"/>
        <v>308.69</v>
      </c>
      <c r="CO64" s="32">
        <f t="shared" si="57"/>
        <v>1425.85</v>
      </c>
      <c r="CP64" s="32">
        <f t="shared" si="58"/>
        <v>817.43</v>
      </c>
      <c r="CQ64" s="32">
        <f t="shared" si="59"/>
        <v>4399.43</v>
      </c>
      <c r="CR64" s="32">
        <f t="shared" si="60"/>
        <v>867.84</v>
      </c>
      <c r="CS64" s="32">
        <f t="shared" si="61"/>
        <v>75.150000000000006</v>
      </c>
      <c r="CT64" s="32">
        <f t="shared" si="62"/>
        <v>187.91</v>
      </c>
      <c r="CU64" s="32">
        <f t="shared" si="63"/>
        <v>91.5</v>
      </c>
      <c r="CV64" s="32">
        <f t="shared" si="64"/>
        <v>235.21</v>
      </c>
      <c r="CW64" s="31">
        <f t="shared" si="186"/>
        <v>25314.7</v>
      </c>
      <c r="CX64" s="31">
        <f t="shared" si="187"/>
        <v>47222.610000000015</v>
      </c>
      <c r="CY64" s="31">
        <f t="shared" si="188"/>
        <v>13523.449999999995</v>
      </c>
      <c r="CZ64" s="31">
        <f t="shared" si="189"/>
        <v>8334.66</v>
      </c>
      <c r="DA64" s="31">
        <f t="shared" si="190"/>
        <v>38498.060000000012</v>
      </c>
      <c r="DB64" s="31">
        <f t="shared" si="191"/>
        <v>22070.670000000006</v>
      </c>
      <c r="DC64" s="31">
        <f t="shared" si="192"/>
        <v>99929.96</v>
      </c>
      <c r="DD64" s="31">
        <f t="shared" si="193"/>
        <v>19712.450000000004</v>
      </c>
      <c r="DE64" s="31">
        <f t="shared" si="194"/>
        <v>1706.9699999999993</v>
      </c>
      <c r="DF64" s="31">
        <f t="shared" si="195"/>
        <v>2872.3600000000006</v>
      </c>
      <c r="DG64" s="31">
        <f t="shared" si="196"/>
        <v>1398.5900000000004</v>
      </c>
      <c r="DH64" s="31">
        <f t="shared" si="197"/>
        <v>3595.2999999999993</v>
      </c>
      <c r="DI64" s="32">
        <f t="shared" si="65"/>
        <v>1265.74</v>
      </c>
      <c r="DJ64" s="32">
        <f t="shared" si="66"/>
        <v>2361.13</v>
      </c>
      <c r="DK64" s="32">
        <f t="shared" si="67"/>
        <v>676.17</v>
      </c>
      <c r="DL64" s="32">
        <f t="shared" si="68"/>
        <v>416.73</v>
      </c>
      <c r="DM64" s="32">
        <f t="shared" si="69"/>
        <v>1924.9</v>
      </c>
      <c r="DN64" s="32">
        <f t="shared" si="70"/>
        <v>1103.53</v>
      </c>
      <c r="DO64" s="32">
        <f t="shared" si="71"/>
        <v>4996.5</v>
      </c>
      <c r="DP64" s="32">
        <f t="shared" si="72"/>
        <v>985.62</v>
      </c>
      <c r="DQ64" s="32">
        <f t="shared" si="73"/>
        <v>85.35</v>
      </c>
      <c r="DR64" s="32">
        <f t="shared" si="74"/>
        <v>143.62</v>
      </c>
      <c r="DS64" s="32">
        <f t="shared" si="75"/>
        <v>69.930000000000007</v>
      </c>
      <c r="DT64" s="32">
        <f t="shared" si="76"/>
        <v>179.77</v>
      </c>
      <c r="DU64" s="31">
        <f t="shared" si="77"/>
        <v>4719.03</v>
      </c>
      <c r="DV64" s="31">
        <f t="shared" si="78"/>
        <v>8692.69</v>
      </c>
      <c r="DW64" s="31">
        <f t="shared" si="79"/>
        <v>2460.85</v>
      </c>
      <c r="DX64" s="31">
        <f t="shared" si="80"/>
        <v>1497.19</v>
      </c>
      <c r="DY64" s="31">
        <f t="shared" si="81"/>
        <v>6828.53</v>
      </c>
      <c r="DZ64" s="31">
        <f t="shared" si="82"/>
        <v>3863.2</v>
      </c>
      <c r="EA64" s="31">
        <f t="shared" si="83"/>
        <v>17265.66</v>
      </c>
      <c r="EB64" s="31">
        <f t="shared" si="84"/>
        <v>3359.83</v>
      </c>
      <c r="EC64" s="31">
        <f t="shared" si="85"/>
        <v>286.95</v>
      </c>
      <c r="ED64" s="31">
        <f t="shared" si="86"/>
        <v>476.37</v>
      </c>
      <c r="EE64" s="31">
        <f t="shared" si="87"/>
        <v>228.68</v>
      </c>
      <c r="EF64" s="31">
        <f t="shared" si="88"/>
        <v>579.74</v>
      </c>
      <c r="EG64" s="32">
        <f t="shared" si="89"/>
        <v>31299.47</v>
      </c>
      <c r="EH64" s="32">
        <f t="shared" si="90"/>
        <v>58276.430000000015</v>
      </c>
      <c r="EI64" s="32">
        <f t="shared" si="91"/>
        <v>16660.469999999994</v>
      </c>
      <c r="EJ64" s="32">
        <f t="shared" si="92"/>
        <v>10248.58</v>
      </c>
      <c r="EK64" s="32">
        <f t="shared" si="93"/>
        <v>47251.490000000013</v>
      </c>
      <c r="EL64" s="32">
        <f t="shared" si="94"/>
        <v>27037.400000000005</v>
      </c>
      <c r="EM64" s="32">
        <f t="shared" si="95"/>
        <v>122192.12000000001</v>
      </c>
      <c r="EN64" s="32">
        <f t="shared" si="96"/>
        <v>24057.9</v>
      </c>
      <c r="EO64" s="32">
        <f t="shared" si="97"/>
        <v>2079.2699999999991</v>
      </c>
      <c r="EP64" s="32">
        <f t="shared" si="98"/>
        <v>3492.3500000000004</v>
      </c>
      <c r="EQ64" s="32">
        <f t="shared" si="99"/>
        <v>1697.2000000000005</v>
      </c>
      <c r="ER64" s="32">
        <f t="shared" si="100"/>
        <v>4354.8099999999995</v>
      </c>
    </row>
    <row r="65" spans="1:148" x14ac:dyDescent="0.25">
      <c r="A65" t="s">
        <v>528</v>
      </c>
      <c r="B65" s="1" t="s">
        <v>396</v>
      </c>
      <c r="C65" t="str">
        <f t="shared" ca="1" si="198"/>
        <v>120SIMP</v>
      </c>
      <c r="D65" t="str">
        <f t="shared" ca="1" si="199"/>
        <v>Alberta-Montana Intertie - Import</v>
      </c>
      <c r="O65" s="51">
        <v>29.782</v>
      </c>
      <c r="P65" s="51">
        <v>201.13687390000001</v>
      </c>
      <c r="Q65" s="32"/>
      <c r="R65" s="32"/>
      <c r="S65" s="32"/>
      <c r="T65" s="32"/>
      <c r="U65" s="32"/>
      <c r="V65" s="32"/>
      <c r="W65" s="32"/>
      <c r="X65" s="32"/>
      <c r="Y65" s="32"/>
      <c r="Z65" s="32"/>
      <c r="AA65" s="32">
        <v>952.12</v>
      </c>
      <c r="AB65" s="32">
        <v>6189.82</v>
      </c>
      <c r="AM65" s="2">
        <v>3.18</v>
      </c>
      <c r="AN65" s="2">
        <v>3.18</v>
      </c>
      <c r="AO65" s="33"/>
      <c r="AP65" s="33"/>
      <c r="AQ65" s="33"/>
      <c r="AR65" s="33"/>
      <c r="AS65" s="33"/>
      <c r="AT65" s="33"/>
      <c r="AU65" s="33"/>
      <c r="AV65" s="33"/>
      <c r="AW65" s="33"/>
      <c r="AX65" s="33"/>
      <c r="AY65" s="33">
        <v>30.28</v>
      </c>
      <c r="AZ65" s="33">
        <v>196.84</v>
      </c>
      <c r="BA65" s="31">
        <f t="shared" si="41"/>
        <v>0</v>
      </c>
      <c r="BB65" s="31">
        <f t="shared" si="42"/>
        <v>0</v>
      </c>
      <c r="BC65" s="31">
        <f t="shared" si="43"/>
        <v>0</v>
      </c>
      <c r="BD65" s="31">
        <f t="shared" si="44"/>
        <v>0</v>
      </c>
      <c r="BE65" s="31">
        <f t="shared" si="45"/>
        <v>0</v>
      </c>
      <c r="BF65" s="31">
        <f t="shared" si="46"/>
        <v>0</v>
      </c>
      <c r="BG65" s="31">
        <f t="shared" si="47"/>
        <v>0</v>
      </c>
      <c r="BH65" s="31">
        <f t="shared" si="48"/>
        <v>0</v>
      </c>
      <c r="BI65" s="31">
        <f t="shared" si="49"/>
        <v>0</v>
      </c>
      <c r="BJ65" s="31">
        <f t="shared" si="50"/>
        <v>0</v>
      </c>
      <c r="BK65" s="31">
        <f t="shared" si="51"/>
        <v>6.38</v>
      </c>
      <c r="BL65" s="31">
        <f t="shared" si="52"/>
        <v>41.47</v>
      </c>
      <c r="BM65" s="6">
        <v>7.7999999999999996E-3</v>
      </c>
      <c r="BN65" s="6">
        <v>7.7999999999999996E-3</v>
      </c>
      <c r="BO65" s="6">
        <v>7.7999999999999996E-3</v>
      </c>
      <c r="BP65" s="6">
        <v>7.7999999999999996E-3</v>
      </c>
      <c r="BQ65" s="6">
        <v>7.7999999999999996E-3</v>
      </c>
      <c r="BR65" s="6">
        <v>7.7999999999999996E-3</v>
      </c>
      <c r="BS65" s="6">
        <v>7.7999999999999996E-3</v>
      </c>
      <c r="BT65" s="6">
        <v>7.7999999999999996E-3</v>
      </c>
      <c r="BU65" s="6">
        <v>7.7999999999999996E-3</v>
      </c>
      <c r="BV65" s="6">
        <v>7.7999999999999996E-3</v>
      </c>
      <c r="BW65" s="6">
        <v>7.7999999999999996E-3</v>
      </c>
      <c r="BX65" s="6">
        <v>7.7999999999999996E-3</v>
      </c>
      <c r="BY65" s="31">
        <v>0</v>
      </c>
      <c r="BZ65" s="31">
        <v>0</v>
      </c>
      <c r="CA65" s="31">
        <v>0</v>
      </c>
      <c r="CB65" s="31">
        <v>0</v>
      </c>
      <c r="CC65" s="31">
        <v>0</v>
      </c>
      <c r="CD65" s="31">
        <v>0</v>
      </c>
      <c r="CE65" s="31">
        <v>0</v>
      </c>
      <c r="CF65" s="31">
        <v>0</v>
      </c>
      <c r="CG65" s="31">
        <v>0</v>
      </c>
      <c r="CH65" s="31">
        <v>0</v>
      </c>
      <c r="CI65" s="31">
        <v>7.43</v>
      </c>
      <c r="CJ65" s="31">
        <v>48.28</v>
      </c>
      <c r="CK65" s="32">
        <f t="shared" si="53"/>
        <v>0</v>
      </c>
      <c r="CL65" s="32">
        <f t="shared" si="54"/>
        <v>0</v>
      </c>
      <c r="CM65" s="32">
        <f t="shared" si="55"/>
        <v>0</v>
      </c>
      <c r="CN65" s="32">
        <f t="shared" si="56"/>
        <v>0</v>
      </c>
      <c r="CO65" s="32">
        <f t="shared" si="57"/>
        <v>0</v>
      </c>
      <c r="CP65" s="32">
        <f t="shared" si="58"/>
        <v>0</v>
      </c>
      <c r="CQ65" s="32">
        <f t="shared" si="59"/>
        <v>0</v>
      </c>
      <c r="CR65" s="32">
        <f t="shared" si="60"/>
        <v>0</v>
      </c>
      <c r="CS65" s="32">
        <f t="shared" si="61"/>
        <v>0</v>
      </c>
      <c r="CT65" s="32">
        <f t="shared" si="62"/>
        <v>0</v>
      </c>
      <c r="CU65" s="32">
        <f t="shared" si="63"/>
        <v>0.67</v>
      </c>
      <c r="CV65" s="32">
        <f t="shared" si="64"/>
        <v>4.33</v>
      </c>
      <c r="CW65" s="31">
        <f t="shared" si="186"/>
        <v>0</v>
      </c>
      <c r="CX65" s="31">
        <f t="shared" si="187"/>
        <v>0</v>
      </c>
      <c r="CY65" s="31">
        <f t="shared" si="188"/>
        <v>0</v>
      </c>
      <c r="CZ65" s="31">
        <f t="shared" si="189"/>
        <v>0</v>
      </c>
      <c r="DA65" s="31">
        <f t="shared" si="190"/>
        <v>0</v>
      </c>
      <c r="DB65" s="31">
        <f t="shared" si="191"/>
        <v>0</v>
      </c>
      <c r="DC65" s="31">
        <f t="shared" si="192"/>
        <v>0</v>
      </c>
      <c r="DD65" s="31">
        <f t="shared" si="193"/>
        <v>0</v>
      </c>
      <c r="DE65" s="31">
        <f t="shared" si="194"/>
        <v>0</v>
      </c>
      <c r="DF65" s="31">
        <f t="shared" si="195"/>
        <v>0</v>
      </c>
      <c r="DG65" s="31">
        <f t="shared" si="196"/>
        <v>-28.56</v>
      </c>
      <c r="DH65" s="31">
        <f t="shared" si="197"/>
        <v>-185.70000000000002</v>
      </c>
      <c r="DI65" s="32">
        <f t="shared" si="65"/>
        <v>0</v>
      </c>
      <c r="DJ65" s="32">
        <f t="shared" si="66"/>
        <v>0</v>
      </c>
      <c r="DK65" s="32">
        <f t="shared" si="67"/>
        <v>0</v>
      </c>
      <c r="DL65" s="32">
        <f t="shared" si="68"/>
        <v>0</v>
      </c>
      <c r="DM65" s="32">
        <f t="shared" si="69"/>
        <v>0</v>
      </c>
      <c r="DN65" s="32">
        <f t="shared" si="70"/>
        <v>0</v>
      </c>
      <c r="DO65" s="32">
        <f t="shared" si="71"/>
        <v>0</v>
      </c>
      <c r="DP65" s="32">
        <f t="shared" si="72"/>
        <v>0</v>
      </c>
      <c r="DQ65" s="32">
        <f t="shared" si="73"/>
        <v>0</v>
      </c>
      <c r="DR65" s="32">
        <f t="shared" si="74"/>
        <v>0</v>
      </c>
      <c r="DS65" s="32">
        <f t="shared" si="75"/>
        <v>-1.43</v>
      </c>
      <c r="DT65" s="32">
        <f t="shared" si="76"/>
        <v>-9.2899999999999991</v>
      </c>
      <c r="DU65" s="31">
        <f t="shared" si="77"/>
        <v>0</v>
      </c>
      <c r="DV65" s="31">
        <f t="shared" si="78"/>
        <v>0</v>
      </c>
      <c r="DW65" s="31">
        <f t="shared" si="79"/>
        <v>0</v>
      </c>
      <c r="DX65" s="31">
        <f t="shared" si="80"/>
        <v>0</v>
      </c>
      <c r="DY65" s="31">
        <f t="shared" si="81"/>
        <v>0</v>
      </c>
      <c r="DZ65" s="31">
        <f t="shared" si="82"/>
        <v>0</v>
      </c>
      <c r="EA65" s="31">
        <f t="shared" si="83"/>
        <v>0</v>
      </c>
      <c r="EB65" s="31">
        <f t="shared" si="84"/>
        <v>0</v>
      </c>
      <c r="EC65" s="31">
        <f t="shared" si="85"/>
        <v>0</v>
      </c>
      <c r="ED65" s="31">
        <f t="shared" si="86"/>
        <v>0</v>
      </c>
      <c r="EE65" s="31">
        <f t="shared" si="87"/>
        <v>-4.67</v>
      </c>
      <c r="EF65" s="31">
        <f t="shared" si="88"/>
        <v>-29.94</v>
      </c>
      <c r="EG65" s="32">
        <f t="shared" si="89"/>
        <v>0</v>
      </c>
      <c r="EH65" s="32">
        <f t="shared" si="90"/>
        <v>0</v>
      </c>
      <c r="EI65" s="32">
        <f t="shared" si="91"/>
        <v>0</v>
      </c>
      <c r="EJ65" s="32">
        <f t="shared" si="92"/>
        <v>0</v>
      </c>
      <c r="EK65" s="32">
        <f t="shared" si="93"/>
        <v>0</v>
      </c>
      <c r="EL65" s="32">
        <f t="shared" si="94"/>
        <v>0</v>
      </c>
      <c r="EM65" s="32">
        <f t="shared" si="95"/>
        <v>0</v>
      </c>
      <c r="EN65" s="32">
        <f t="shared" si="96"/>
        <v>0</v>
      </c>
      <c r="EO65" s="32">
        <f t="shared" si="97"/>
        <v>0</v>
      </c>
      <c r="EP65" s="32">
        <f t="shared" si="98"/>
        <v>0</v>
      </c>
      <c r="EQ65" s="32">
        <f t="shared" si="99"/>
        <v>-34.659999999999997</v>
      </c>
      <c r="ER65" s="32">
        <f t="shared" si="100"/>
        <v>-224.93</v>
      </c>
    </row>
    <row r="66" spans="1:148" x14ac:dyDescent="0.25">
      <c r="A66" t="s">
        <v>480</v>
      </c>
      <c r="B66" s="1" t="s">
        <v>135</v>
      </c>
      <c r="C66" t="str">
        <f t="shared" ca="1" si="198"/>
        <v>BCHIMP</v>
      </c>
      <c r="D66" t="str">
        <f t="shared" ca="1" si="199"/>
        <v>Alberta-BC Intertie - Import</v>
      </c>
      <c r="E66" s="51">
        <v>5845</v>
      </c>
      <c r="F66" s="51">
        <v>13514</v>
      </c>
      <c r="G66" s="51">
        <v>12146</v>
      </c>
      <c r="H66" s="51">
        <v>5167</v>
      </c>
      <c r="I66" s="51">
        <v>7729</v>
      </c>
      <c r="J66" s="51">
        <v>5930</v>
      </c>
      <c r="K66" s="51">
        <v>15805</v>
      </c>
      <c r="L66" s="51">
        <v>3575</v>
      </c>
      <c r="M66" s="51">
        <v>504</v>
      </c>
      <c r="N66" s="51">
        <v>549</v>
      </c>
      <c r="O66" s="51">
        <v>3976</v>
      </c>
      <c r="P66" s="51">
        <v>421</v>
      </c>
      <c r="Q66" s="32">
        <v>800994.03</v>
      </c>
      <c r="R66" s="32">
        <v>2961006.63</v>
      </c>
      <c r="S66" s="32">
        <v>995281.15</v>
      </c>
      <c r="T66" s="32">
        <v>204368.63</v>
      </c>
      <c r="U66" s="32">
        <v>494393.02</v>
      </c>
      <c r="V66" s="32">
        <v>616015.13</v>
      </c>
      <c r="W66" s="32">
        <v>5686009.1699999999</v>
      </c>
      <c r="X66" s="32">
        <v>913237.91</v>
      </c>
      <c r="Y66" s="32">
        <v>16455.22</v>
      </c>
      <c r="Z66" s="32">
        <v>18186.439999999999</v>
      </c>
      <c r="AA66" s="32">
        <v>329071.24</v>
      </c>
      <c r="AB66" s="32">
        <v>16505.310000000001</v>
      </c>
      <c r="AC66" s="2">
        <v>2.0499999999999998</v>
      </c>
      <c r="AD66" s="2">
        <v>2.0499999999999998</v>
      </c>
      <c r="AE66" s="2">
        <v>2.0499999999999998</v>
      </c>
      <c r="AF66" s="2">
        <v>2.0499999999999998</v>
      </c>
      <c r="AG66" s="2">
        <v>2.0499999999999998</v>
      </c>
      <c r="AH66" s="2">
        <v>2.0499999999999998</v>
      </c>
      <c r="AI66" s="2">
        <v>2.0499999999999998</v>
      </c>
      <c r="AJ66" s="2">
        <v>2.0499999999999998</v>
      </c>
      <c r="AK66" s="2">
        <v>2.0499999999999998</v>
      </c>
      <c r="AL66" s="2">
        <v>2.0499999999999998</v>
      </c>
      <c r="AM66" s="2">
        <v>2.0499999999999998</v>
      </c>
      <c r="AN66" s="2">
        <v>2.0499999999999998</v>
      </c>
      <c r="AO66" s="33">
        <v>16420.38</v>
      </c>
      <c r="AP66" s="33">
        <v>60700.639999999999</v>
      </c>
      <c r="AQ66" s="33">
        <v>20403.259999999998</v>
      </c>
      <c r="AR66" s="33">
        <v>4189.5600000000004</v>
      </c>
      <c r="AS66" s="33">
        <v>10135.06</v>
      </c>
      <c r="AT66" s="33">
        <v>12628.31</v>
      </c>
      <c r="AU66" s="33">
        <v>116563.19</v>
      </c>
      <c r="AV66" s="33">
        <v>18721.38</v>
      </c>
      <c r="AW66" s="33">
        <v>337.33</v>
      </c>
      <c r="AX66" s="33">
        <v>372.82</v>
      </c>
      <c r="AY66" s="33">
        <v>6745.96</v>
      </c>
      <c r="AZ66" s="33">
        <v>338.36</v>
      </c>
      <c r="BA66" s="31">
        <f t="shared" si="41"/>
        <v>-881.09</v>
      </c>
      <c r="BB66" s="31">
        <f t="shared" si="42"/>
        <v>-3257.11</v>
      </c>
      <c r="BC66" s="31">
        <f t="shared" si="43"/>
        <v>-1094.81</v>
      </c>
      <c r="BD66" s="31">
        <f t="shared" si="44"/>
        <v>-306.55</v>
      </c>
      <c r="BE66" s="31">
        <f t="shared" si="45"/>
        <v>-741.59</v>
      </c>
      <c r="BF66" s="31">
        <f t="shared" si="46"/>
        <v>-924.02</v>
      </c>
      <c r="BG66" s="31">
        <f t="shared" si="47"/>
        <v>8529.01</v>
      </c>
      <c r="BH66" s="31">
        <f t="shared" si="48"/>
        <v>1369.86</v>
      </c>
      <c r="BI66" s="31">
        <f t="shared" si="49"/>
        <v>24.68</v>
      </c>
      <c r="BJ66" s="31">
        <f t="shared" si="50"/>
        <v>121.85</v>
      </c>
      <c r="BK66" s="31">
        <f t="shared" si="51"/>
        <v>2204.7800000000002</v>
      </c>
      <c r="BL66" s="31">
        <f t="shared" si="52"/>
        <v>110.59</v>
      </c>
      <c r="BM66" s="6">
        <v>-1.84E-2</v>
      </c>
      <c r="BN66" s="6">
        <v>-1.84E-2</v>
      </c>
      <c r="BO66" s="6">
        <v>-1.84E-2</v>
      </c>
      <c r="BP66" s="6">
        <v>-1.84E-2</v>
      </c>
      <c r="BQ66" s="6">
        <v>-1.84E-2</v>
      </c>
      <c r="BR66" s="6">
        <v>-1.84E-2</v>
      </c>
      <c r="BS66" s="6">
        <v>-1.84E-2</v>
      </c>
      <c r="BT66" s="6">
        <v>-1.84E-2</v>
      </c>
      <c r="BU66" s="6">
        <v>-1.84E-2</v>
      </c>
      <c r="BV66" s="6">
        <v>-1.84E-2</v>
      </c>
      <c r="BW66" s="6">
        <v>-1.84E-2</v>
      </c>
      <c r="BX66" s="6">
        <v>-1.84E-2</v>
      </c>
      <c r="BY66" s="31">
        <v>-14738.29</v>
      </c>
      <c r="BZ66" s="31">
        <v>-54482.52</v>
      </c>
      <c r="CA66" s="31">
        <v>-18313.169999999998</v>
      </c>
      <c r="CB66" s="31">
        <v>-3760.38</v>
      </c>
      <c r="CC66" s="31">
        <v>-9096.83</v>
      </c>
      <c r="CD66" s="31">
        <v>-11334.68</v>
      </c>
      <c r="CE66" s="31">
        <v>-104622.57</v>
      </c>
      <c r="CF66" s="31">
        <v>-16803.580000000002</v>
      </c>
      <c r="CG66" s="31">
        <v>-302.77999999999997</v>
      </c>
      <c r="CH66" s="31">
        <v>-334.63</v>
      </c>
      <c r="CI66" s="31">
        <v>-6054.91</v>
      </c>
      <c r="CJ66" s="31">
        <v>-303.7</v>
      </c>
      <c r="CK66" s="32">
        <f t="shared" si="53"/>
        <v>560.70000000000005</v>
      </c>
      <c r="CL66" s="32">
        <f t="shared" si="54"/>
        <v>2072.6999999999998</v>
      </c>
      <c r="CM66" s="32">
        <f t="shared" si="55"/>
        <v>696.7</v>
      </c>
      <c r="CN66" s="32">
        <f t="shared" si="56"/>
        <v>143.06</v>
      </c>
      <c r="CO66" s="32">
        <f t="shared" si="57"/>
        <v>346.08</v>
      </c>
      <c r="CP66" s="32">
        <f t="shared" si="58"/>
        <v>431.21</v>
      </c>
      <c r="CQ66" s="32">
        <f t="shared" si="59"/>
        <v>3980.21</v>
      </c>
      <c r="CR66" s="32">
        <f t="shared" si="60"/>
        <v>639.27</v>
      </c>
      <c r="CS66" s="32">
        <f t="shared" si="61"/>
        <v>11.52</v>
      </c>
      <c r="CT66" s="32">
        <f t="shared" si="62"/>
        <v>12.73</v>
      </c>
      <c r="CU66" s="32">
        <f t="shared" si="63"/>
        <v>230.35</v>
      </c>
      <c r="CV66" s="32">
        <f t="shared" si="64"/>
        <v>11.55</v>
      </c>
      <c r="CW66" s="31">
        <f t="shared" si="186"/>
        <v>-29716.880000000001</v>
      </c>
      <c r="CX66" s="31">
        <f t="shared" si="187"/>
        <v>-109853.34999999999</v>
      </c>
      <c r="CY66" s="31">
        <f t="shared" si="188"/>
        <v>-36924.92</v>
      </c>
      <c r="CZ66" s="31">
        <f t="shared" si="189"/>
        <v>-7500.3300000000008</v>
      </c>
      <c r="DA66" s="31">
        <f t="shared" si="190"/>
        <v>-18144.219999999998</v>
      </c>
      <c r="DB66" s="31">
        <f t="shared" si="191"/>
        <v>-22607.759999999998</v>
      </c>
      <c r="DC66" s="31">
        <f t="shared" si="192"/>
        <v>-225734.56</v>
      </c>
      <c r="DD66" s="31">
        <f t="shared" si="193"/>
        <v>-36255.550000000003</v>
      </c>
      <c r="DE66" s="31">
        <f t="shared" si="194"/>
        <v>-653.26999999999987</v>
      </c>
      <c r="DF66" s="31">
        <f t="shared" si="195"/>
        <v>-816.57</v>
      </c>
      <c r="DG66" s="31">
        <f t="shared" si="196"/>
        <v>-14775.300000000001</v>
      </c>
      <c r="DH66" s="31">
        <f t="shared" si="197"/>
        <v>-741.1</v>
      </c>
      <c r="DI66" s="32">
        <f t="shared" si="65"/>
        <v>-1485.84</v>
      </c>
      <c r="DJ66" s="32">
        <f t="shared" si="66"/>
        <v>-5492.67</v>
      </c>
      <c r="DK66" s="32">
        <f t="shared" si="67"/>
        <v>-1846.25</v>
      </c>
      <c r="DL66" s="32">
        <f t="shared" si="68"/>
        <v>-375.02</v>
      </c>
      <c r="DM66" s="32">
        <f t="shared" si="69"/>
        <v>-907.21</v>
      </c>
      <c r="DN66" s="32">
        <f t="shared" si="70"/>
        <v>-1130.3900000000001</v>
      </c>
      <c r="DO66" s="32">
        <f t="shared" si="71"/>
        <v>-11286.73</v>
      </c>
      <c r="DP66" s="32">
        <f t="shared" si="72"/>
        <v>-1812.78</v>
      </c>
      <c r="DQ66" s="32">
        <f t="shared" si="73"/>
        <v>-32.659999999999997</v>
      </c>
      <c r="DR66" s="32">
        <f t="shared" si="74"/>
        <v>-40.83</v>
      </c>
      <c r="DS66" s="32">
        <f t="shared" si="75"/>
        <v>-738.77</v>
      </c>
      <c r="DT66" s="32">
        <f t="shared" si="76"/>
        <v>-37.06</v>
      </c>
      <c r="DU66" s="31">
        <f t="shared" si="77"/>
        <v>-5539.66</v>
      </c>
      <c r="DV66" s="31">
        <f t="shared" si="78"/>
        <v>-20221.689999999999</v>
      </c>
      <c r="DW66" s="31">
        <f t="shared" si="79"/>
        <v>-6719.2</v>
      </c>
      <c r="DX66" s="31">
        <f t="shared" si="80"/>
        <v>-1347.31</v>
      </c>
      <c r="DY66" s="31">
        <f t="shared" si="81"/>
        <v>-3218.3</v>
      </c>
      <c r="DZ66" s="31">
        <f t="shared" si="82"/>
        <v>-3957.21</v>
      </c>
      <c r="EA66" s="31">
        <f t="shared" si="83"/>
        <v>-39001.870000000003</v>
      </c>
      <c r="EB66" s="31">
        <f t="shared" si="84"/>
        <v>-6179.47</v>
      </c>
      <c r="EC66" s="31">
        <f t="shared" si="85"/>
        <v>-109.82</v>
      </c>
      <c r="ED66" s="31">
        <f t="shared" si="86"/>
        <v>-135.41999999999999</v>
      </c>
      <c r="EE66" s="31">
        <f t="shared" si="87"/>
        <v>-2415.92</v>
      </c>
      <c r="EF66" s="31">
        <f t="shared" si="88"/>
        <v>-119.5</v>
      </c>
      <c r="EG66" s="32">
        <f t="shared" si="89"/>
        <v>-36742.380000000005</v>
      </c>
      <c r="EH66" s="32">
        <f t="shared" si="90"/>
        <v>-135567.71</v>
      </c>
      <c r="EI66" s="32">
        <f t="shared" si="91"/>
        <v>-45490.369999999995</v>
      </c>
      <c r="EJ66" s="32">
        <f t="shared" si="92"/>
        <v>-9222.66</v>
      </c>
      <c r="EK66" s="32">
        <f t="shared" si="93"/>
        <v>-22269.729999999996</v>
      </c>
      <c r="EL66" s="32">
        <f t="shared" si="94"/>
        <v>-27695.359999999997</v>
      </c>
      <c r="EM66" s="32">
        <f t="shared" si="95"/>
        <v>-276023.16000000003</v>
      </c>
      <c r="EN66" s="32">
        <f t="shared" si="96"/>
        <v>-44247.8</v>
      </c>
      <c r="EO66" s="32">
        <f t="shared" si="97"/>
        <v>-795.74999999999977</v>
      </c>
      <c r="EP66" s="32">
        <f t="shared" si="98"/>
        <v>-992.82</v>
      </c>
      <c r="EQ66" s="32">
        <f t="shared" si="99"/>
        <v>-17929.990000000002</v>
      </c>
      <c r="ER66" s="32">
        <f t="shared" si="100"/>
        <v>-897.66000000000008</v>
      </c>
    </row>
    <row r="67" spans="1:148" x14ac:dyDescent="0.25">
      <c r="A67" t="s">
        <v>480</v>
      </c>
      <c r="B67" s="1" t="s">
        <v>137</v>
      </c>
      <c r="C67" t="str">
        <f t="shared" ca="1" si="198"/>
        <v>BCHEXP</v>
      </c>
      <c r="D67" t="str">
        <f t="shared" ca="1" si="199"/>
        <v>Alberta-BC Intertie - Export</v>
      </c>
      <c r="E67" s="51">
        <v>4218</v>
      </c>
      <c r="F67" s="51">
        <v>450</v>
      </c>
      <c r="G67" s="51">
        <v>150</v>
      </c>
      <c r="H67" s="51">
        <v>150</v>
      </c>
      <c r="I67" s="51">
        <v>1720.5</v>
      </c>
      <c r="K67" s="51">
        <v>900</v>
      </c>
      <c r="L67" s="51">
        <v>1050</v>
      </c>
      <c r="M67" s="51">
        <v>90</v>
      </c>
      <c r="N67" s="51">
        <v>36</v>
      </c>
      <c r="O67" s="51">
        <v>3025</v>
      </c>
      <c r="P67" s="51">
        <v>3412.5</v>
      </c>
      <c r="Q67" s="32">
        <v>97331.46</v>
      </c>
      <c r="R67" s="32">
        <v>35597.25</v>
      </c>
      <c r="S67" s="32">
        <v>6794.25</v>
      </c>
      <c r="T67" s="32">
        <v>2457</v>
      </c>
      <c r="U67" s="32">
        <v>53788.39</v>
      </c>
      <c r="V67" s="32"/>
      <c r="W67" s="32">
        <v>14837</v>
      </c>
      <c r="X67" s="32">
        <v>16860.18</v>
      </c>
      <c r="Y67" s="32">
        <v>1281.5999999999999</v>
      </c>
      <c r="Z67" s="32">
        <v>428.04</v>
      </c>
      <c r="AA67" s="32">
        <v>71864.5</v>
      </c>
      <c r="AB67" s="32">
        <v>96064.62</v>
      </c>
      <c r="AC67" s="2">
        <v>0.66</v>
      </c>
      <c r="AD67" s="2">
        <v>0.66</v>
      </c>
      <c r="AE67" s="2">
        <v>0.66</v>
      </c>
      <c r="AF67" s="2">
        <v>0.66</v>
      </c>
      <c r="AG67" s="2">
        <v>0.66</v>
      </c>
      <c r="AI67" s="2">
        <v>0.66</v>
      </c>
      <c r="AJ67" s="2">
        <v>0.66</v>
      </c>
      <c r="AK67" s="2">
        <v>0.66</v>
      </c>
      <c r="AL67" s="2">
        <v>0.66</v>
      </c>
      <c r="AM67" s="2">
        <v>0.66</v>
      </c>
      <c r="AN67" s="2">
        <v>0.66</v>
      </c>
      <c r="AO67" s="33">
        <v>642.39</v>
      </c>
      <c r="AP67" s="33">
        <v>234.94</v>
      </c>
      <c r="AQ67" s="33">
        <v>44.84</v>
      </c>
      <c r="AR67" s="33">
        <v>16.22</v>
      </c>
      <c r="AS67" s="33">
        <v>355</v>
      </c>
      <c r="AT67" s="33"/>
      <c r="AU67" s="33">
        <v>97.92</v>
      </c>
      <c r="AV67" s="33">
        <v>111.28</v>
      </c>
      <c r="AW67" s="33">
        <v>8.4600000000000009</v>
      </c>
      <c r="AX67" s="33">
        <v>2.83</v>
      </c>
      <c r="AY67" s="33">
        <v>474.31</v>
      </c>
      <c r="AZ67" s="33">
        <v>634.03</v>
      </c>
      <c r="BA67" s="31">
        <f t="shared" si="41"/>
        <v>-107.06</v>
      </c>
      <c r="BB67" s="31">
        <f t="shared" si="42"/>
        <v>-39.159999999999997</v>
      </c>
      <c r="BC67" s="31">
        <f t="shared" si="43"/>
        <v>-7.47</v>
      </c>
      <c r="BD67" s="31">
        <f t="shared" si="44"/>
        <v>-3.69</v>
      </c>
      <c r="BE67" s="31">
        <f t="shared" si="45"/>
        <v>-80.680000000000007</v>
      </c>
      <c r="BF67" s="31">
        <f t="shared" si="46"/>
        <v>0</v>
      </c>
      <c r="BG67" s="31">
        <f t="shared" si="47"/>
        <v>22.26</v>
      </c>
      <c r="BH67" s="31">
        <f t="shared" si="48"/>
        <v>25.29</v>
      </c>
      <c r="BI67" s="31">
        <f t="shared" si="49"/>
        <v>1.92</v>
      </c>
      <c r="BJ67" s="31">
        <f t="shared" si="50"/>
        <v>2.87</v>
      </c>
      <c r="BK67" s="31">
        <f t="shared" si="51"/>
        <v>481.49</v>
      </c>
      <c r="BL67" s="31">
        <f t="shared" si="52"/>
        <v>643.63</v>
      </c>
      <c r="BM67" s="6">
        <v>8.3999999999999995E-3</v>
      </c>
      <c r="BN67" s="6">
        <v>8.3999999999999995E-3</v>
      </c>
      <c r="BO67" s="6">
        <v>8.3999999999999995E-3</v>
      </c>
      <c r="BP67" s="6">
        <v>8.3999999999999995E-3</v>
      </c>
      <c r="BQ67" s="6">
        <v>8.3999999999999995E-3</v>
      </c>
      <c r="BR67" s="6">
        <v>8.3999999999999995E-3</v>
      </c>
      <c r="BS67" s="6">
        <v>8.3999999999999995E-3</v>
      </c>
      <c r="BT67" s="6">
        <v>8.3999999999999995E-3</v>
      </c>
      <c r="BU67" s="6">
        <v>8.3999999999999995E-3</v>
      </c>
      <c r="BV67" s="6">
        <v>8.3999999999999995E-3</v>
      </c>
      <c r="BW67" s="6">
        <v>8.3999999999999995E-3</v>
      </c>
      <c r="BX67" s="6">
        <v>8.3999999999999995E-3</v>
      </c>
      <c r="BY67" s="31">
        <v>817.58</v>
      </c>
      <c r="BZ67" s="31">
        <v>299.02</v>
      </c>
      <c r="CA67" s="31">
        <v>57.07</v>
      </c>
      <c r="CB67" s="31">
        <v>20.64</v>
      </c>
      <c r="CC67" s="31">
        <v>451.82</v>
      </c>
      <c r="CD67" s="31">
        <v>0</v>
      </c>
      <c r="CE67" s="31">
        <v>124.63</v>
      </c>
      <c r="CF67" s="31">
        <v>141.63</v>
      </c>
      <c r="CG67" s="31">
        <v>10.77</v>
      </c>
      <c r="CH67" s="31">
        <v>3.6</v>
      </c>
      <c r="CI67" s="31">
        <v>603.66</v>
      </c>
      <c r="CJ67" s="31">
        <v>806.94</v>
      </c>
      <c r="CK67" s="32">
        <f t="shared" si="53"/>
        <v>68.13</v>
      </c>
      <c r="CL67" s="32">
        <f t="shared" si="54"/>
        <v>24.92</v>
      </c>
      <c r="CM67" s="32">
        <f t="shared" si="55"/>
        <v>4.76</v>
      </c>
      <c r="CN67" s="32">
        <f t="shared" si="56"/>
        <v>1.72</v>
      </c>
      <c r="CO67" s="32">
        <f t="shared" si="57"/>
        <v>37.65</v>
      </c>
      <c r="CP67" s="32">
        <f t="shared" si="58"/>
        <v>0</v>
      </c>
      <c r="CQ67" s="32">
        <f t="shared" si="59"/>
        <v>10.39</v>
      </c>
      <c r="CR67" s="32">
        <f t="shared" si="60"/>
        <v>11.8</v>
      </c>
      <c r="CS67" s="32">
        <f t="shared" si="61"/>
        <v>0.9</v>
      </c>
      <c r="CT67" s="32">
        <f t="shared" si="62"/>
        <v>0.3</v>
      </c>
      <c r="CU67" s="32">
        <f t="shared" si="63"/>
        <v>50.31</v>
      </c>
      <c r="CV67" s="32">
        <f t="shared" si="64"/>
        <v>67.25</v>
      </c>
      <c r="CW67" s="31">
        <f t="shared" si="186"/>
        <v>350.38000000000005</v>
      </c>
      <c r="CX67" s="31">
        <f t="shared" si="187"/>
        <v>128.16</v>
      </c>
      <c r="CY67" s="31">
        <f t="shared" si="188"/>
        <v>24.459999999999994</v>
      </c>
      <c r="CZ67" s="31">
        <f t="shared" si="189"/>
        <v>9.83</v>
      </c>
      <c r="DA67" s="31">
        <f t="shared" si="190"/>
        <v>215.14999999999998</v>
      </c>
      <c r="DB67" s="31">
        <f t="shared" si="191"/>
        <v>0</v>
      </c>
      <c r="DC67" s="31">
        <f t="shared" si="192"/>
        <v>14.839999999999979</v>
      </c>
      <c r="DD67" s="31">
        <f t="shared" si="193"/>
        <v>16.860000000000007</v>
      </c>
      <c r="DE67" s="31">
        <f t="shared" si="194"/>
        <v>1.2899999999999991</v>
      </c>
      <c r="DF67" s="31">
        <f t="shared" si="195"/>
        <v>-1.8000000000000003</v>
      </c>
      <c r="DG67" s="31">
        <f t="shared" si="196"/>
        <v>-301.83</v>
      </c>
      <c r="DH67" s="31">
        <f t="shared" si="197"/>
        <v>-403.46999999999991</v>
      </c>
      <c r="DI67" s="32">
        <f t="shared" si="65"/>
        <v>17.52</v>
      </c>
      <c r="DJ67" s="32">
        <f t="shared" si="66"/>
        <v>6.41</v>
      </c>
      <c r="DK67" s="32">
        <f t="shared" si="67"/>
        <v>1.22</v>
      </c>
      <c r="DL67" s="32">
        <f t="shared" si="68"/>
        <v>0.49</v>
      </c>
      <c r="DM67" s="32">
        <f t="shared" si="69"/>
        <v>10.76</v>
      </c>
      <c r="DN67" s="32">
        <f t="shared" si="70"/>
        <v>0</v>
      </c>
      <c r="DO67" s="32">
        <f t="shared" si="71"/>
        <v>0.74</v>
      </c>
      <c r="DP67" s="32">
        <f t="shared" si="72"/>
        <v>0.84</v>
      </c>
      <c r="DQ67" s="32">
        <f t="shared" si="73"/>
        <v>0.06</v>
      </c>
      <c r="DR67" s="32">
        <f t="shared" si="74"/>
        <v>-0.09</v>
      </c>
      <c r="DS67" s="32">
        <f t="shared" si="75"/>
        <v>-15.09</v>
      </c>
      <c r="DT67" s="32">
        <f t="shared" si="76"/>
        <v>-20.170000000000002</v>
      </c>
      <c r="DU67" s="31">
        <f t="shared" si="77"/>
        <v>65.319999999999993</v>
      </c>
      <c r="DV67" s="31">
        <f t="shared" si="78"/>
        <v>23.59</v>
      </c>
      <c r="DW67" s="31">
        <f t="shared" si="79"/>
        <v>4.45</v>
      </c>
      <c r="DX67" s="31">
        <f t="shared" si="80"/>
        <v>1.77</v>
      </c>
      <c r="DY67" s="31">
        <f t="shared" si="81"/>
        <v>38.159999999999997</v>
      </c>
      <c r="DZ67" s="31">
        <f t="shared" si="82"/>
        <v>0</v>
      </c>
      <c r="EA67" s="31">
        <f t="shared" si="83"/>
        <v>2.56</v>
      </c>
      <c r="EB67" s="31">
        <f t="shared" si="84"/>
        <v>2.87</v>
      </c>
      <c r="EC67" s="31">
        <f t="shared" si="85"/>
        <v>0.22</v>
      </c>
      <c r="ED67" s="31">
        <f t="shared" si="86"/>
        <v>-0.3</v>
      </c>
      <c r="EE67" s="31">
        <f t="shared" si="87"/>
        <v>-49.35</v>
      </c>
      <c r="EF67" s="31">
        <f t="shared" si="88"/>
        <v>-65.06</v>
      </c>
      <c r="EG67" s="32">
        <f t="shared" si="89"/>
        <v>433.22</v>
      </c>
      <c r="EH67" s="32">
        <f t="shared" si="90"/>
        <v>158.16</v>
      </c>
      <c r="EI67" s="32">
        <f t="shared" si="91"/>
        <v>30.129999999999992</v>
      </c>
      <c r="EJ67" s="32">
        <f t="shared" si="92"/>
        <v>12.09</v>
      </c>
      <c r="EK67" s="32">
        <f t="shared" si="93"/>
        <v>264.06999999999994</v>
      </c>
      <c r="EL67" s="32">
        <f t="shared" si="94"/>
        <v>0</v>
      </c>
      <c r="EM67" s="32">
        <f t="shared" si="95"/>
        <v>18.139999999999979</v>
      </c>
      <c r="EN67" s="32">
        <f t="shared" si="96"/>
        <v>20.570000000000007</v>
      </c>
      <c r="EO67" s="32">
        <f t="shared" si="97"/>
        <v>1.5699999999999992</v>
      </c>
      <c r="EP67" s="32">
        <f t="shared" si="98"/>
        <v>-2.1900000000000004</v>
      </c>
      <c r="EQ67" s="32">
        <f t="shared" si="99"/>
        <v>-366.27</v>
      </c>
      <c r="ER67" s="32">
        <f t="shared" si="100"/>
        <v>-488.69999999999993</v>
      </c>
    </row>
    <row r="68" spans="1:148" x14ac:dyDescent="0.25">
      <c r="A68" t="s">
        <v>481</v>
      </c>
      <c r="B68" s="1" t="s">
        <v>106</v>
      </c>
      <c r="C68" t="str">
        <f t="shared" ca="1" si="198"/>
        <v>FNG1</v>
      </c>
      <c r="D68" t="str">
        <f t="shared" ca="1" si="199"/>
        <v>Fort Nelson</v>
      </c>
      <c r="E68" s="51">
        <v>6179.1779999999999</v>
      </c>
      <c r="F68" s="51">
        <v>10553.0964</v>
      </c>
      <c r="G68" s="51">
        <v>2384.4892799999998</v>
      </c>
      <c r="H68" s="51">
        <v>1650.4567199999999</v>
      </c>
      <c r="I68" s="51">
        <v>5777.3796000000002</v>
      </c>
      <c r="J68" s="51">
        <v>4009.56</v>
      </c>
      <c r="K68" s="51">
        <v>7692.5023199999996</v>
      </c>
      <c r="L68" s="51">
        <v>4624.2048000000004</v>
      </c>
      <c r="M68" s="51">
        <v>1786.7603999999999</v>
      </c>
      <c r="N68" s="51">
        <v>1723.5225600000001</v>
      </c>
      <c r="O68" s="51">
        <v>2719.8333600000001</v>
      </c>
      <c r="P68" s="51">
        <v>1.4481599999999999</v>
      </c>
      <c r="Q68" s="32">
        <v>480188</v>
      </c>
      <c r="R68" s="32">
        <v>1542081.35</v>
      </c>
      <c r="S68" s="32">
        <v>242073.52</v>
      </c>
      <c r="T68" s="32">
        <v>67608.070000000007</v>
      </c>
      <c r="U68" s="32">
        <v>724586.44</v>
      </c>
      <c r="V68" s="32">
        <v>415424.38</v>
      </c>
      <c r="W68" s="32">
        <v>2147758.7599999998</v>
      </c>
      <c r="X68" s="32">
        <v>462929.29</v>
      </c>
      <c r="Y68" s="32">
        <v>38641.9</v>
      </c>
      <c r="Z68" s="32">
        <v>59827.99</v>
      </c>
      <c r="AA68" s="32">
        <v>253671.6</v>
      </c>
      <c r="AB68" s="32">
        <v>23.16</v>
      </c>
      <c r="AC68" s="2">
        <v>-4.32</v>
      </c>
      <c r="AD68" s="2">
        <v>-4.32</v>
      </c>
      <c r="AE68" s="2">
        <v>-4.32</v>
      </c>
      <c r="AF68" s="2">
        <v>-4.32</v>
      </c>
      <c r="AG68" s="2">
        <v>-4.32</v>
      </c>
      <c r="AH68" s="2">
        <v>-4.32</v>
      </c>
      <c r="AI68" s="2">
        <v>-4.32</v>
      </c>
      <c r="AJ68" s="2">
        <v>-4.32</v>
      </c>
      <c r="AK68" s="2">
        <v>-4.32</v>
      </c>
      <c r="AL68" s="2">
        <v>-4.32</v>
      </c>
      <c r="AM68" s="2">
        <v>-4.32</v>
      </c>
      <c r="AN68" s="2">
        <v>-4.32</v>
      </c>
      <c r="AO68" s="33">
        <v>-20744.12</v>
      </c>
      <c r="AP68" s="33">
        <v>-66617.91</v>
      </c>
      <c r="AQ68" s="33">
        <v>-10457.58</v>
      </c>
      <c r="AR68" s="33">
        <v>-2920.67</v>
      </c>
      <c r="AS68" s="33">
        <v>-31302.13</v>
      </c>
      <c r="AT68" s="33">
        <v>-17946.330000000002</v>
      </c>
      <c r="AU68" s="33">
        <v>-92783.18</v>
      </c>
      <c r="AV68" s="33">
        <v>-19998.55</v>
      </c>
      <c r="AW68" s="33">
        <v>-1669.33</v>
      </c>
      <c r="AX68" s="33">
        <v>-2584.5700000000002</v>
      </c>
      <c r="AY68" s="33">
        <v>-10958.61</v>
      </c>
      <c r="AZ68" s="33">
        <v>-1</v>
      </c>
      <c r="BA68" s="31">
        <f t="shared" si="41"/>
        <v>-528.21</v>
      </c>
      <c r="BB68" s="31">
        <f t="shared" si="42"/>
        <v>-1696.29</v>
      </c>
      <c r="BC68" s="31">
        <f t="shared" si="43"/>
        <v>-266.27999999999997</v>
      </c>
      <c r="BD68" s="31">
        <f t="shared" si="44"/>
        <v>-101.41</v>
      </c>
      <c r="BE68" s="31">
        <f t="shared" si="45"/>
        <v>-1086.8800000000001</v>
      </c>
      <c r="BF68" s="31">
        <f t="shared" si="46"/>
        <v>-623.14</v>
      </c>
      <c r="BG68" s="31">
        <f t="shared" si="47"/>
        <v>3221.64</v>
      </c>
      <c r="BH68" s="31">
        <f t="shared" si="48"/>
        <v>694.39</v>
      </c>
      <c r="BI68" s="31">
        <f t="shared" si="49"/>
        <v>57.96</v>
      </c>
      <c r="BJ68" s="31">
        <f t="shared" si="50"/>
        <v>400.85</v>
      </c>
      <c r="BK68" s="31">
        <f t="shared" si="51"/>
        <v>1699.6</v>
      </c>
      <c r="BL68" s="31">
        <f t="shared" si="52"/>
        <v>0.16</v>
      </c>
      <c r="BM68" s="6">
        <v>-3.0200000000000001E-2</v>
      </c>
      <c r="BN68" s="6">
        <v>-3.0200000000000001E-2</v>
      </c>
      <c r="BO68" s="6">
        <v>-3.0200000000000001E-2</v>
      </c>
      <c r="BP68" s="6">
        <v>-3.0200000000000001E-2</v>
      </c>
      <c r="BQ68" s="6">
        <v>-3.0200000000000001E-2</v>
      </c>
      <c r="BR68" s="6">
        <v>-3.0200000000000001E-2</v>
      </c>
      <c r="BS68" s="6">
        <v>-3.0200000000000001E-2</v>
      </c>
      <c r="BT68" s="6">
        <v>-3.0200000000000001E-2</v>
      </c>
      <c r="BU68" s="6">
        <v>-3.0200000000000001E-2</v>
      </c>
      <c r="BV68" s="6">
        <v>-3.0200000000000001E-2</v>
      </c>
      <c r="BW68" s="6">
        <v>-3.0200000000000001E-2</v>
      </c>
      <c r="BX68" s="6">
        <v>-3.0200000000000001E-2</v>
      </c>
      <c r="BY68" s="31">
        <v>-14501.68</v>
      </c>
      <c r="BZ68" s="31">
        <v>-46570.86</v>
      </c>
      <c r="CA68" s="31">
        <v>-7310.62</v>
      </c>
      <c r="CB68" s="31">
        <v>-2041.76</v>
      </c>
      <c r="CC68" s="31">
        <v>-21882.51</v>
      </c>
      <c r="CD68" s="31">
        <v>-12545.82</v>
      </c>
      <c r="CE68" s="31">
        <v>-64862.31</v>
      </c>
      <c r="CF68" s="31">
        <v>-13980.46</v>
      </c>
      <c r="CG68" s="31">
        <v>-1166.99</v>
      </c>
      <c r="CH68" s="31">
        <v>-1806.81</v>
      </c>
      <c r="CI68" s="31">
        <v>-7660.88</v>
      </c>
      <c r="CJ68" s="31">
        <v>-0.7</v>
      </c>
      <c r="CK68" s="32">
        <f t="shared" si="53"/>
        <v>336.13</v>
      </c>
      <c r="CL68" s="32">
        <f t="shared" si="54"/>
        <v>1079.46</v>
      </c>
      <c r="CM68" s="32">
        <f t="shared" si="55"/>
        <v>169.45</v>
      </c>
      <c r="CN68" s="32">
        <f t="shared" si="56"/>
        <v>47.33</v>
      </c>
      <c r="CO68" s="32">
        <f t="shared" si="57"/>
        <v>507.21</v>
      </c>
      <c r="CP68" s="32">
        <f t="shared" si="58"/>
        <v>290.8</v>
      </c>
      <c r="CQ68" s="32">
        <f t="shared" si="59"/>
        <v>1503.43</v>
      </c>
      <c r="CR68" s="32">
        <f t="shared" si="60"/>
        <v>324.05</v>
      </c>
      <c r="CS68" s="32">
        <f t="shared" si="61"/>
        <v>27.05</v>
      </c>
      <c r="CT68" s="32">
        <f t="shared" si="62"/>
        <v>41.88</v>
      </c>
      <c r="CU68" s="32">
        <f t="shared" si="63"/>
        <v>177.57</v>
      </c>
      <c r="CV68" s="32">
        <f t="shared" si="64"/>
        <v>0.02</v>
      </c>
      <c r="CW68" s="31">
        <f t="shared" si="186"/>
        <v>7106.7799999999979</v>
      </c>
      <c r="CX68" s="31">
        <f t="shared" si="187"/>
        <v>22822.800000000003</v>
      </c>
      <c r="CY68" s="31">
        <f t="shared" si="188"/>
        <v>3582.6899999999996</v>
      </c>
      <c r="CZ68" s="31">
        <f t="shared" si="189"/>
        <v>1027.6500000000001</v>
      </c>
      <c r="DA68" s="31">
        <f t="shared" si="190"/>
        <v>11013.710000000003</v>
      </c>
      <c r="DB68" s="31">
        <f t="shared" si="191"/>
        <v>6314.4500000000016</v>
      </c>
      <c r="DC68" s="31">
        <f t="shared" si="192"/>
        <v>26202.659999999996</v>
      </c>
      <c r="DD68" s="31">
        <f t="shared" si="193"/>
        <v>5647.7499999999991</v>
      </c>
      <c r="DE68" s="31">
        <f t="shared" si="194"/>
        <v>471.42999999999989</v>
      </c>
      <c r="DF68" s="31">
        <f t="shared" si="195"/>
        <v>418.7900000000003</v>
      </c>
      <c r="DG68" s="31">
        <f t="shared" si="196"/>
        <v>1775.7000000000003</v>
      </c>
      <c r="DH68" s="31">
        <f t="shared" si="197"/>
        <v>0.16000000000000006</v>
      </c>
      <c r="DI68" s="32">
        <f t="shared" si="65"/>
        <v>355.34</v>
      </c>
      <c r="DJ68" s="32">
        <f t="shared" si="66"/>
        <v>1141.1400000000001</v>
      </c>
      <c r="DK68" s="32">
        <f t="shared" si="67"/>
        <v>179.13</v>
      </c>
      <c r="DL68" s="32">
        <f t="shared" si="68"/>
        <v>51.38</v>
      </c>
      <c r="DM68" s="32">
        <f t="shared" si="69"/>
        <v>550.69000000000005</v>
      </c>
      <c r="DN68" s="32">
        <f t="shared" si="70"/>
        <v>315.72000000000003</v>
      </c>
      <c r="DO68" s="32">
        <f t="shared" si="71"/>
        <v>1310.1300000000001</v>
      </c>
      <c r="DP68" s="32">
        <f t="shared" si="72"/>
        <v>282.39</v>
      </c>
      <c r="DQ68" s="32">
        <f t="shared" si="73"/>
        <v>23.57</v>
      </c>
      <c r="DR68" s="32">
        <f t="shared" si="74"/>
        <v>20.94</v>
      </c>
      <c r="DS68" s="32">
        <f t="shared" si="75"/>
        <v>88.79</v>
      </c>
      <c r="DT68" s="32">
        <f t="shared" si="76"/>
        <v>0.01</v>
      </c>
      <c r="DU68" s="31">
        <f t="shared" si="77"/>
        <v>1324.81</v>
      </c>
      <c r="DV68" s="31">
        <f t="shared" si="78"/>
        <v>4201.2</v>
      </c>
      <c r="DW68" s="31">
        <f t="shared" si="79"/>
        <v>651.94000000000005</v>
      </c>
      <c r="DX68" s="31">
        <f t="shared" si="80"/>
        <v>184.6</v>
      </c>
      <c r="DY68" s="31">
        <f t="shared" si="81"/>
        <v>1953.54</v>
      </c>
      <c r="DZ68" s="31">
        <f t="shared" si="82"/>
        <v>1105.27</v>
      </c>
      <c r="EA68" s="31">
        <f t="shared" si="83"/>
        <v>4527.2299999999996</v>
      </c>
      <c r="EB68" s="31">
        <f t="shared" si="84"/>
        <v>962.61</v>
      </c>
      <c r="EC68" s="31">
        <f t="shared" si="85"/>
        <v>79.25</v>
      </c>
      <c r="ED68" s="31">
        <f t="shared" si="86"/>
        <v>69.45</v>
      </c>
      <c r="EE68" s="31">
        <f t="shared" si="87"/>
        <v>290.35000000000002</v>
      </c>
      <c r="EF68" s="31">
        <f t="shared" si="88"/>
        <v>0.03</v>
      </c>
      <c r="EG68" s="32">
        <f t="shared" si="89"/>
        <v>8786.9299999999985</v>
      </c>
      <c r="EH68" s="32">
        <f t="shared" si="90"/>
        <v>28165.140000000003</v>
      </c>
      <c r="EI68" s="32">
        <f t="shared" si="91"/>
        <v>4413.76</v>
      </c>
      <c r="EJ68" s="32">
        <f t="shared" si="92"/>
        <v>1263.6300000000001</v>
      </c>
      <c r="EK68" s="32">
        <f t="shared" si="93"/>
        <v>13517.940000000002</v>
      </c>
      <c r="EL68" s="32">
        <f t="shared" si="94"/>
        <v>7735.4400000000023</v>
      </c>
      <c r="EM68" s="32">
        <f t="shared" si="95"/>
        <v>32040.019999999997</v>
      </c>
      <c r="EN68" s="32">
        <f t="shared" si="96"/>
        <v>6892.7499999999991</v>
      </c>
      <c r="EO68" s="32">
        <f t="shared" si="97"/>
        <v>574.24999999999989</v>
      </c>
      <c r="EP68" s="32">
        <f t="shared" si="98"/>
        <v>509.18000000000029</v>
      </c>
      <c r="EQ68" s="32">
        <f t="shared" si="99"/>
        <v>2154.84</v>
      </c>
      <c r="ER68" s="32">
        <f t="shared" si="100"/>
        <v>0.20000000000000007</v>
      </c>
    </row>
    <row r="69" spans="1:148" x14ac:dyDescent="0.25">
      <c r="A69" t="s">
        <v>461</v>
      </c>
      <c r="B69" s="1" t="s">
        <v>127</v>
      </c>
      <c r="C69" t="str">
        <f t="shared" ca="1" si="198"/>
        <v>GHO</v>
      </c>
      <c r="D69" t="str">
        <f t="shared" ca="1" si="199"/>
        <v>Ghost Hydro Facility</v>
      </c>
      <c r="E69" s="51">
        <v>10929.1425913</v>
      </c>
      <c r="F69" s="51">
        <v>8323.6228327999997</v>
      </c>
      <c r="G69" s="51">
        <v>9170.8603249999996</v>
      </c>
      <c r="H69" s="51">
        <v>9777.3854749999991</v>
      </c>
      <c r="I69" s="51">
        <v>17669.421457</v>
      </c>
      <c r="J69" s="51">
        <v>31205.688511</v>
      </c>
      <c r="K69" s="51">
        <v>28679.084213999999</v>
      </c>
      <c r="L69" s="51">
        <v>18861.561935000002</v>
      </c>
      <c r="M69" s="51">
        <v>15053.382314</v>
      </c>
      <c r="N69" s="51">
        <v>12407.3396588</v>
      </c>
      <c r="O69" s="51">
        <v>9849.4691710000006</v>
      </c>
      <c r="P69" s="51">
        <v>9773.8099610000008</v>
      </c>
      <c r="Q69" s="32">
        <v>602192.12</v>
      </c>
      <c r="R69" s="32">
        <v>922634</v>
      </c>
      <c r="S69" s="32">
        <v>410295.4</v>
      </c>
      <c r="T69" s="32">
        <v>332853.07</v>
      </c>
      <c r="U69" s="32">
        <v>1250000.3500000001</v>
      </c>
      <c r="V69" s="32">
        <v>1329293.42</v>
      </c>
      <c r="W69" s="32">
        <v>3606632.73</v>
      </c>
      <c r="X69" s="32">
        <v>1037035.31</v>
      </c>
      <c r="Y69" s="32">
        <v>393206.8</v>
      </c>
      <c r="Z69" s="32">
        <v>358285.73</v>
      </c>
      <c r="AA69" s="32">
        <v>496946.38</v>
      </c>
      <c r="AB69" s="32">
        <v>295064.92</v>
      </c>
      <c r="AC69" s="2">
        <v>0.26</v>
      </c>
      <c r="AD69" s="2">
        <v>0.26</v>
      </c>
      <c r="AE69" s="2">
        <v>0.26</v>
      </c>
      <c r="AF69" s="2">
        <v>0.26</v>
      </c>
      <c r="AG69" s="2">
        <v>0.26</v>
      </c>
      <c r="AH69" s="2">
        <v>0.26</v>
      </c>
      <c r="AI69" s="2">
        <v>0.26</v>
      </c>
      <c r="AJ69" s="2">
        <v>0.26</v>
      </c>
      <c r="AK69" s="2">
        <v>0.26</v>
      </c>
      <c r="AL69" s="2">
        <v>0.26</v>
      </c>
      <c r="AM69" s="2">
        <v>0.26</v>
      </c>
      <c r="AN69" s="2">
        <v>0.26</v>
      </c>
      <c r="AO69" s="33">
        <v>1565.7</v>
      </c>
      <c r="AP69" s="33">
        <v>2398.85</v>
      </c>
      <c r="AQ69" s="33">
        <v>1066.77</v>
      </c>
      <c r="AR69" s="33">
        <v>865.42</v>
      </c>
      <c r="AS69" s="33">
        <v>3250</v>
      </c>
      <c r="AT69" s="33">
        <v>3456.16</v>
      </c>
      <c r="AU69" s="33">
        <v>9377.25</v>
      </c>
      <c r="AV69" s="33">
        <v>2696.29</v>
      </c>
      <c r="AW69" s="33">
        <v>1022.34</v>
      </c>
      <c r="AX69" s="33">
        <v>931.54</v>
      </c>
      <c r="AY69" s="33">
        <v>1292.06</v>
      </c>
      <c r="AZ69" s="33">
        <v>767.17</v>
      </c>
      <c r="BA69" s="31">
        <f t="shared" si="41"/>
        <v>-662.41</v>
      </c>
      <c r="BB69" s="31">
        <f t="shared" si="42"/>
        <v>-1014.9</v>
      </c>
      <c r="BC69" s="31">
        <f t="shared" si="43"/>
        <v>-451.32</v>
      </c>
      <c r="BD69" s="31">
        <f t="shared" si="44"/>
        <v>-499.28</v>
      </c>
      <c r="BE69" s="31">
        <f t="shared" si="45"/>
        <v>-1875</v>
      </c>
      <c r="BF69" s="31">
        <f t="shared" si="46"/>
        <v>-1993.94</v>
      </c>
      <c r="BG69" s="31">
        <f t="shared" si="47"/>
        <v>5409.95</v>
      </c>
      <c r="BH69" s="31">
        <f t="shared" si="48"/>
        <v>1555.55</v>
      </c>
      <c r="BI69" s="31">
        <f t="shared" si="49"/>
        <v>589.80999999999995</v>
      </c>
      <c r="BJ69" s="31">
        <f t="shared" si="50"/>
        <v>2400.5100000000002</v>
      </c>
      <c r="BK69" s="31">
        <f t="shared" si="51"/>
        <v>3329.54</v>
      </c>
      <c r="BL69" s="31">
        <f t="shared" si="52"/>
        <v>1976.93</v>
      </c>
      <c r="BM69" s="6">
        <v>-4.6199999999999998E-2</v>
      </c>
      <c r="BN69" s="6">
        <v>-4.6199999999999998E-2</v>
      </c>
      <c r="BO69" s="6">
        <v>-4.6199999999999998E-2</v>
      </c>
      <c r="BP69" s="6">
        <v>-4.6199999999999998E-2</v>
      </c>
      <c r="BQ69" s="6">
        <v>-4.6199999999999998E-2</v>
      </c>
      <c r="BR69" s="6">
        <v>-4.6199999999999998E-2</v>
      </c>
      <c r="BS69" s="6">
        <v>-4.6199999999999998E-2</v>
      </c>
      <c r="BT69" s="6">
        <v>-4.6199999999999998E-2</v>
      </c>
      <c r="BU69" s="6">
        <v>-4.6199999999999998E-2</v>
      </c>
      <c r="BV69" s="6">
        <v>-4.6199999999999998E-2</v>
      </c>
      <c r="BW69" s="6">
        <v>-4.6199999999999998E-2</v>
      </c>
      <c r="BX69" s="6">
        <v>-4.6199999999999998E-2</v>
      </c>
      <c r="BY69" s="31">
        <v>-27821.279999999999</v>
      </c>
      <c r="BZ69" s="31">
        <v>-42625.69</v>
      </c>
      <c r="CA69" s="31">
        <v>-18955.650000000001</v>
      </c>
      <c r="CB69" s="31">
        <v>-15377.81</v>
      </c>
      <c r="CC69" s="31">
        <v>-57750.02</v>
      </c>
      <c r="CD69" s="31">
        <v>-61413.36</v>
      </c>
      <c r="CE69" s="31">
        <v>-166626.43</v>
      </c>
      <c r="CF69" s="31">
        <v>-47911.03</v>
      </c>
      <c r="CG69" s="31">
        <v>-18166.150000000001</v>
      </c>
      <c r="CH69" s="31">
        <v>-16552.8</v>
      </c>
      <c r="CI69" s="31">
        <v>-22958.92</v>
      </c>
      <c r="CJ69" s="31">
        <v>-13632</v>
      </c>
      <c r="CK69" s="32">
        <f t="shared" si="53"/>
        <v>421.53</v>
      </c>
      <c r="CL69" s="32">
        <f t="shared" si="54"/>
        <v>645.84</v>
      </c>
      <c r="CM69" s="32">
        <f t="shared" si="55"/>
        <v>287.20999999999998</v>
      </c>
      <c r="CN69" s="32">
        <f t="shared" si="56"/>
        <v>233</v>
      </c>
      <c r="CO69" s="32">
        <f t="shared" si="57"/>
        <v>875</v>
      </c>
      <c r="CP69" s="32">
        <f t="shared" si="58"/>
        <v>930.51</v>
      </c>
      <c r="CQ69" s="32">
        <f t="shared" si="59"/>
        <v>2524.64</v>
      </c>
      <c r="CR69" s="32">
        <f t="shared" si="60"/>
        <v>725.92</v>
      </c>
      <c r="CS69" s="32">
        <f t="shared" si="61"/>
        <v>275.24</v>
      </c>
      <c r="CT69" s="32">
        <f t="shared" si="62"/>
        <v>250.8</v>
      </c>
      <c r="CU69" s="32">
        <f t="shared" si="63"/>
        <v>347.86</v>
      </c>
      <c r="CV69" s="32">
        <f t="shared" si="64"/>
        <v>206.55</v>
      </c>
      <c r="CW69" s="31">
        <f t="shared" si="186"/>
        <v>-28303.040000000001</v>
      </c>
      <c r="CX69" s="31">
        <f t="shared" si="187"/>
        <v>-43363.8</v>
      </c>
      <c r="CY69" s="31">
        <f t="shared" si="188"/>
        <v>-19283.890000000003</v>
      </c>
      <c r="CZ69" s="31">
        <f t="shared" si="189"/>
        <v>-15510.949999999999</v>
      </c>
      <c r="DA69" s="31">
        <f t="shared" si="190"/>
        <v>-58250.02</v>
      </c>
      <c r="DB69" s="31">
        <f t="shared" si="191"/>
        <v>-61945.069999999992</v>
      </c>
      <c r="DC69" s="31">
        <f t="shared" si="192"/>
        <v>-178888.99</v>
      </c>
      <c r="DD69" s="31">
        <f t="shared" si="193"/>
        <v>-51436.950000000004</v>
      </c>
      <c r="DE69" s="31">
        <f t="shared" si="194"/>
        <v>-19503.060000000001</v>
      </c>
      <c r="DF69" s="31">
        <f t="shared" si="195"/>
        <v>-19634.050000000003</v>
      </c>
      <c r="DG69" s="31">
        <f t="shared" si="196"/>
        <v>-27232.66</v>
      </c>
      <c r="DH69" s="31">
        <f t="shared" si="197"/>
        <v>-16169.550000000001</v>
      </c>
      <c r="DI69" s="32">
        <f t="shared" si="65"/>
        <v>-1415.15</v>
      </c>
      <c r="DJ69" s="32">
        <f t="shared" si="66"/>
        <v>-2168.19</v>
      </c>
      <c r="DK69" s="32">
        <f t="shared" si="67"/>
        <v>-964.19</v>
      </c>
      <c r="DL69" s="32">
        <f t="shared" si="68"/>
        <v>-775.55</v>
      </c>
      <c r="DM69" s="32">
        <f t="shared" si="69"/>
        <v>-2912.5</v>
      </c>
      <c r="DN69" s="32">
        <f t="shared" si="70"/>
        <v>-3097.25</v>
      </c>
      <c r="DO69" s="32">
        <f t="shared" si="71"/>
        <v>-8944.4500000000007</v>
      </c>
      <c r="DP69" s="32">
        <f t="shared" si="72"/>
        <v>-2571.85</v>
      </c>
      <c r="DQ69" s="32">
        <f t="shared" si="73"/>
        <v>-975.15</v>
      </c>
      <c r="DR69" s="32">
        <f t="shared" si="74"/>
        <v>-981.7</v>
      </c>
      <c r="DS69" s="32">
        <f t="shared" si="75"/>
        <v>-1361.63</v>
      </c>
      <c r="DT69" s="32">
        <f t="shared" si="76"/>
        <v>-808.48</v>
      </c>
      <c r="DU69" s="31">
        <f t="shared" si="77"/>
        <v>-5276.1</v>
      </c>
      <c r="DV69" s="31">
        <f t="shared" si="78"/>
        <v>-7982.36</v>
      </c>
      <c r="DW69" s="31">
        <f t="shared" si="79"/>
        <v>-3509.08</v>
      </c>
      <c r="DX69" s="31">
        <f t="shared" si="80"/>
        <v>-2786.29</v>
      </c>
      <c r="DY69" s="31">
        <f t="shared" si="81"/>
        <v>-10332.01</v>
      </c>
      <c r="DZ69" s="31">
        <f t="shared" si="82"/>
        <v>-10842.73</v>
      </c>
      <c r="EA69" s="31">
        <f t="shared" si="83"/>
        <v>-30908</v>
      </c>
      <c r="EB69" s="31">
        <f t="shared" si="84"/>
        <v>-8767.01</v>
      </c>
      <c r="EC69" s="31">
        <f t="shared" si="85"/>
        <v>-3278.59</v>
      </c>
      <c r="ED69" s="31">
        <f t="shared" si="86"/>
        <v>-3256.23</v>
      </c>
      <c r="EE69" s="31">
        <f t="shared" si="87"/>
        <v>-4452.82</v>
      </c>
      <c r="EF69" s="31">
        <f t="shared" si="88"/>
        <v>-2607.34</v>
      </c>
      <c r="EG69" s="32">
        <f t="shared" si="89"/>
        <v>-34994.29</v>
      </c>
      <c r="EH69" s="32">
        <f t="shared" si="90"/>
        <v>-53514.350000000006</v>
      </c>
      <c r="EI69" s="32">
        <f t="shared" si="91"/>
        <v>-23757.160000000003</v>
      </c>
      <c r="EJ69" s="32">
        <f t="shared" si="92"/>
        <v>-19072.789999999997</v>
      </c>
      <c r="EK69" s="32">
        <f t="shared" si="93"/>
        <v>-71494.53</v>
      </c>
      <c r="EL69" s="32">
        <f t="shared" si="94"/>
        <v>-75885.049999999988</v>
      </c>
      <c r="EM69" s="32">
        <f t="shared" si="95"/>
        <v>-218741.44</v>
      </c>
      <c r="EN69" s="32">
        <f t="shared" si="96"/>
        <v>-62775.810000000005</v>
      </c>
      <c r="EO69" s="32">
        <f t="shared" si="97"/>
        <v>-23756.800000000003</v>
      </c>
      <c r="EP69" s="32">
        <f t="shared" si="98"/>
        <v>-23871.980000000003</v>
      </c>
      <c r="EQ69" s="32">
        <f t="shared" si="99"/>
        <v>-33047.11</v>
      </c>
      <c r="ER69" s="32">
        <f t="shared" si="100"/>
        <v>-19585.370000000003</v>
      </c>
    </row>
    <row r="70" spans="1:148" x14ac:dyDescent="0.25">
      <c r="A70" t="s">
        <v>482</v>
      </c>
      <c r="B70" s="1" t="s">
        <v>46</v>
      </c>
      <c r="C70" t="str">
        <f t="shared" ca="1" si="198"/>
        <v>GN1</v>
      </c>
      <c r="D70" t="str">
        <f t="shared" ca="1" si="199"/>
        <v>Genesee #1</v>
      </c>
      <c r="E70" s="51">
        <v>260107.23854369999</v>
      </c>
      <c r="F70" s="51">
        <v>164491.2001431</v>
      </c>
      <c r="G70" s="51">
        <v>253767.6784191</v>
      </c>
      <c r="H70" s="51">
        <v>271302.36667419999</v>
      </c>
      <c r="I70" s="51">
        <v>241028.95709909999</v>
      </c>
      <c r="J70" s="51">
        <v>258993.48500399999</v>
      </c>
      <c r="K70" s="51">
        <v>290823.17752159998</v>
      </c>
      <c r="L70" s="51">
        <v>289248.6335546</v>
      </c>
      <c r="M70" s="51">
        <v>273874.21476060001</v>
      </c>
      <c r="N70" s="51">
        <v>284925.04804909998</v>
      </c>
      <c r="O70" s="51">
        <v>279277.08543099998</v>
      </c>
      <c r="P70" s="51">
        <v>291908.74676369998</v>
      </c>
      <c r="Q70" s="32">
        <v>11034085.26</v>
      </c>
      <c r="R70" s="32">
        <v>18433860.260000002</v>
      </c>
      <c r="S70" s="32">
        <v>11184772.800000001</v>
      </c>
      <c r="T70" s="32">
        <v>8394800.4499999993</v>
      </c>
      <c r="U70" s="32">
        <v>9342853.4700000007</v>
      </c>
      <c r="V70" s="32">
        <v>11088021.9</v>
      </c>
      <c r="W70" s="32">
        <v>36242571.829999998</v>
      </c>
      <c r="X70" s="32">
        <v>13192044.039999999</v>
      </c>
      <c r="Y70" s="32">
        <v>6605306.3499999996</v>
      </c>
      <c r="Z70" s="32">
        <v>7683923.3700000001</v>
      </c>
      <c r="AA70" s="32">
        <v>10601905.34</v>
      </c>
      <c r="AB70" s="32">
        <v>7854348.6100000003</v>
      </c>
      <c r="AC70" s="2">
        <v>4.3899999999999997</v>
      </c>
      <c r="AD70" s="2">
        <v>4.3899999999999997</v>
      </c>
      <c r="AE70" s="2">
        <v>4.3899999999999997</v>
      </c>
      <c r="AF70" s="2">
        <v>4.3899999999999997</v>
      </c>
      <c r="AG70" s="2">
        <v>4.3899999999999997</v>
      </c>
      <c r="AH70" s="2">
        <v>4.3899999999999997</v>
      </c>
      <c r="AI70" s="2">
        <v>4.3899999999999997</v>
      </c>
      <c r="AJ70" s="2">
        <v>4.3899999999999997</v>
      </c>
      <c r="AK70" s="2">
        <v>4.3899999999999997</v>
      </c>
      <c r="AL70" s="2">
        <v>4.3899999999999997</v>
      </c>
      <c r="AM70" s="2">
        <v>4.3899999999999997</v>
      </c>
      <c r="AN70" s="2">
        <v>4.3899999999999997</v>
      </c>
      <c r="AO70" s="33">
        <v>484396.34</v>
      </c>
      <c r="AP70" s="33">
        <v>809246.47</v>
      </c>
      <c r="AQ70" s="33">
        <v>491011.53</v>
      </c>
      <c r="AR70" s="33">
        <v>368531.74</v>
      </c>
      <c r="AS70" s="33">
        <v>410151.27</v>
      </c>
      <c r="AT70" s="33">
        <v>486764.16</v>
      </c>
      <c r="AU70" s="33">
        <v>1591048.9</v>
      </c>
      <c r="AV70" s="33">
        <v>579130.73</v>
      </c>
      <c r="AW70" s="33">
        <v>289972.95</v>
      </c>
      <c r="AX70" s="33">
        <v>337324.24</v>
      </c>
      <c r="AY70" s="33">
        <v>465423.64</v>
      </c>
      <c r="AZ70" s="33">
        <v>344805.9</v>
      </c>
      <c r="BA70" s="31">
        <f t="shared" si="41"/>
        <v>-12137.49</v>
      </c>
      <c r="BB70" s="31">
        <f t="shared" si="42"/>
        <v>-20277.25</v>
      </c>
      <c r="BC70" s="31">
        <f t="shared" si="43"/>
        <v>-12303.25</v>
      </c>
      <c r="BD70" s="31">
        <f t="shared" si="44"/>
        <v>-12592.2</v>
      </c>
      <c r="BE70" s="31">
        <f t="shared" si="45"/>
        <v>-14014.28</v>
      </c>
      <c r="BF70" s="31">
        <f t="shared" si="46"/>
        <v>-16632.03</v>
      </c>
      <c r="BG70" s="31">
        <f t="shared" si="47"/>
        <v>54363.86</v>
      </c>
      <c r="BH70" s="31">
        <f t="shared" si="48"/>
        <v>19788.07</v>
      </c>
      <c r="BI70" s="31">
        <f t="shared" si="49"/>
        <v>9907.9599999999991</v>
      </c>
      <c r="BJ70" s="31">
        <f t="shared" si="50"/>
        <v>51482.29</v>
      </c>
      <c r="BK70" s="31">
        <f t="shared" si="51"/>
        <v>71032.77</v>
      </c>
      <c r="BL70" s="31">
        <f t="shared" si="52"/>
        <v>52624.14</v>
      </c>
      <c r="BM70" s="6">
        <v>5.7799999999999997E-2</v>
      </c>
      <c r="BN70" s="6">
        <v>5.7799999999999997E-2</v>
      </c>
      <c r="BO70" s="6">
        <v>5.7799999999999997E-2</v>
      </c>
      <c r="BP70" s="6">
        <v>5.7799999999999997E-2</v>
      </c>
      <c r="BQ70" s="6">
        <v>5.7799999999999997E-2</v>
      </c>
      <c r="BR70" s="6">
        <v>5.7799999999999997E-2</v>
      </c>
      <c r="BS70" s="6">
        <v>5.7799999999999997E-2</v>
      </c>
      <c r="BT70" s="6">
        <v>5.7799999999999997E-2</v>
      </c>
      <c r="BU70" s="6">
        <v>5.7799999999999997E-2</v>
      </c>
      <c r="BV70" s="6">
        <v>5.7799999999999997E-2</v>
      </c>
      <c r="BW70" s="6">
        <v>5.7799999999999997E-2</v>
      </c>
      <c r="BX70" s="6">
        <v>5.7799999999999997E-2</v>
      </c>
      <c r="BY70" s="31">
        <v>637770.13</v>
      </c>
      <c r="BZ70" s="31">
        <v>1065477.1200000001</v>
      </c>
      <c r="CA70" s="31">
        <v>646479.87</v>
      </c>
      <c r="CB70" s="31">
        <v>485219.47</v>
      </c>
      <c r="CC70" s="31">
        <v>540016.93000000005</v>
      </c>
      <c r="CD70" s="31">
        <v>640887.67000000004</v>
      </c>
      <c r="CE70" s="31">
        <v>2094820.65</v>
      </c>
      <c r="CF70" s="31">
        <v>762500.15</v>
      </c>
      <c r="CG70" s="31">
        <v>381786.71</v>
      </c>
      <c r="CH70" s="31">
        <v>444130.77</v>
      </c>
      <c r="CI70" s="31">
        <v>612790.13</v>
      </c>
      <c r="CJ70" s="31">
        <v>453981.35</v>
      </c>
      <c r="CK70" s="32">
        <f t="shared" si="53"/>
        <v>7723.86</v>
      </c>
      <c r="CL70" s="32">
        <f t="shared" si="54"/>
        <v>12903.7</v>
      </c>
      <c r="CM70" s="32">
        <f t="shared" si="55"/>
        <v>7829.34</v>
      </c>
      <c r="CN70" s="32">
        <f t="shared" si="56"/>
        <v>5876.36</v>
      </c>
      <c r="CO70" s="32">
        <f t="shared" si="57"/>
        <v>6540</v>
      </c>
      <c r="CP70" s="32">
        <f t="shared" si="58"/>
        <v>7761.62</v>
      </c>
      <c r="CQ70" s="32">
        <f t="shared" si="59"/>
        <v>25369.8</v>
      </c>
      <c r="CR70" s="32">
        <f t="shared" si="60"/>
        <v>9234.43</v>
      </c>
      <c r="CS70" s="32">
        <f t="shared" si="61"/>
        <v>4623.71</v>
      </c>
      <c r="CT70" s="32">
        <f t="shared" si="62"/>
        <v>5378.75</v>
      </c>
      <c r="CU70" s="32">
        <f t="shared" si="63"/>
        <v>7421.33</v>
      </c>
      <c r="CV70" s="32">
        <f t="shared" si="64"/>
        <v>5498.04</v>
      </c>
      <c r="CW70" s="31">
        <f t="shared" si="186"/>
        <v>173235.13999999996</v>
      </c>
      <c r="CX70" s="31">
        <f t="shared" si="187"/>
        <v>289411.60000000009</v>
      </c>
      <c r="CY70" s="31">
        <f t="shared" si="188"/>
        <v>175600.92999999993</v>
      </c>
      <c r="CZ70" s="31">
        <f t="shared" si="189"/>
        <v>135156.28999999998</v>
      </c>
      <c r="DA70" s="31">
        <f t="shared" si="190"/>
        <v>150419.94000000003</v>
      </c>
      <c r="DB70" s="31">
        <f t="shared" si="191"/>
        <v>178517.16000000006</v>
      </c>
      <c r="DC70" s="31">
        <f t="shared" si="192"/>
        <v>474777.68999999983</v>
      </c>
      <c r="DD70" s="31">
        <f t="shared" si="193"/>
        <v>172815.78000000009</v>
      </c>
      <c r="DE70" s="31">
        <f t="shared" si="194"/>
        <v>86529.510000000038</v>
      </c>
      <c r="DF70" s="31">
        <f t="shared" si="195"/>
        <v>60702.990000000027</v>
      </c>
      <c r="DG70" s="31">
        <f t="shared" si="196"/>
        <v>83755.049999999945</v>
      </c>
      <c r="DH70" s="31">
        <f t="shared" si="197"/>
        <v>62049.349999999933</v>
      </c>
      <c r="DI70" s="32">
        <f t="shared" ref="DI70:DI133" si="200">ROUND(CW70*5%,2)</f>
        <v>8661.76</v>
      </c>
      <c r="DJ70" s="32">
        <f t="shared" ref="DJ70:DJ133" si="201">ROUND(CX70*5%,2)</f>
        <v>14470.58</v>
      </c>
      <c r="DK70" s="32">
        <f t="shared" ref="DK70:DK133" si="202">ROUND(CY70*5%,2)</f>
        <v>8780.0499999999993</v>
      </c>
      <c r="DL70" s="32">
        <f t="shared" ref="DL70:DL133" si="203">ROUND(CZ70*5%,2)</f>
        <v>6757.81</v>
      </c>
      <c r="DM70" s="32">
        <f t="shared" ref="DM70:DM133" si="204">ROUND(DA70*5%,2)</f>
        <v>7521</v>
      </c>
      <c r="DN70" s="32">
        <f t="shared" ref="DN70:DN133" si="205">ROUND(DB70*5%,2)</f>
        <v>8925.86</v>
      </c>
      <c r="DO70" s="32">
        <f t="shared" ref="DO70:DO133" si="206">ROUND(DC70*5%,2)</f>
        <v>23738.880000000001</v>
      </c>
      <c r="DP70" s="32">
        <f t="shared" ref="DP70:DP133" si="207">ROUND(DD70*5%,2)</f>
        <v>8640.7900000000009</v>
      </c>
      <c r="DQ70" s="32">
        <f t="shared" ref="DQ70:DQ133" si="208">ROUND(DE70*5%,2)</f>
        <v>4326.4799999999996</v>
      </c>
      <c r="DR70" s="32">
        <f t="shared" ref="DR70:DR133" si="209">ROUND(DF70*5%,2)</f>
        <v>3035.15</v>
      </c>
      <c r="DS70" s="32">
        <f t="shared" ref="DS70:DS133" si="210">ROUND(DG70*5%,2)</f>
        <v>4187.75</v>
      </c>
      <c r="DT70" s="32">
        <f t="shared" ref="DT70:DT133" si="211">ROUND(DH70*5%,2)</f>
        <v>3102.47</v>
      </c>
      <c r="DU70" s="31">
        <f t="shared" ref="DU70:DU133" si="212">ROUND(CW70*DU$3,2)</f>
        <v>32293.55</v>
      </c>
      <c r="DV70" s="31">
        <f t="shared" ref="DV70:DV133" si="213">ROUND(CX70*DV$3,2)</f>
        <v>53274.58</v>
      </c>
      <c r="DW70" s="31">
        <f t="shared" ref="DW70:DW133" si="214">ROUND(CY70*DW$3,2)</f>
        <v>31953.99</v>
      </c>
      <c r="DX70" s="31">
        <f t="shared" ref="DX70:DX133" si="215">ROUND(CZ70*DX$3,2)</f>
        <v>24278.63</v>
      </c>
      <c r="DY70" s="31">
        <f t="shared" ref="DY70:DY133" si="216">ROUND(DA70*DY$3,2)</f>
        <v>26680.5</v>
      </c>
      <c r="DZ70" s="31">
        <f t="shared" ref="DZ70:DZ133" si="217">ROUND(DB70*DZ$3,2)</f>
        <v>31247.26</v>
      </c>
      <c r="EA70" s="31">
        <f t="shared" ref="EA70:EA133" si="218">ROUND(DC70*EA$3,2)</f>
        <v>82030.929999999993</v>
      </c>
      <c r="EB70" s="31">
        <f t="shared" ref="EB70:EB133" si="219">ROUND(DD70*EB$3,2)</f>
        <v>29455.06</v>
      </c>
      <c r="EC70" s="31">
        <f t="shared" ref="EC70:EC133" si="220">ROUND(DE70*EC$3,2)</f>
        <v>14546.16</v>
      </c>
      <c r="ED70" s="31">
        <f t="shared" ref="ED70:ED133" si="221">ROUND(DF70*ED$3,2)</f>
        <v>10067.35</v>
      </c>
      <c r="EE70" s="31">
        <f t="shared" ref="EE70:EE133" si="222">ROUND(DG70*EE$3,2)</f>
        <v>13694.83</v>
      </c>
      <c r="EF70" s="31">
        <f t="shared" ref="EF70:EF133" si="223">ROUND(DH70*EF$3,2)</f>
        <v>10005.469999999999</v>
      </c>
      <c r="EG70" s="32">
        <f t="shared" ref="EG70:EG133" si="224">CW70+DI70+DU70</f>
        <v>214190.44999999995</v>
      </c>
      <c r="EH70" s="32">
        <f t="shared" ref="EH70:EH133" si="225">CX70+DJ70+DV70</f>
        <v>357156.76000000013</v>
      </c>
      <c r="EI70" s="32">
        <f t="shared" ref="EI70:EI133" si="226">CY70+DK70+DW70</f>
        <v>216334.96999999991</v>
      </c>
      <c r="EJ70" s="32">
        <f t="shared" ref="EJ70:EJ133" si="227">CZ70+DL70+DX70</f>
        <v>166192.72999999998</v>
      </c>
      <c r="EK70" s="32">
        <f t="shared" ref="EK70:EK133" si="228">DA70+DM70+DY70</f>
        <v>184621.44000000003</v>
      </c>
      <c r="EL70" s="32">
        <f t="shared" ref="EL70:EL133" si="229">DB70+DN70+DZ70</f>
        <v>218690.28000000009</v>
      </c>
      <c r="EM70" s="32">
        <f t="shared" ref="EM70:EM133" si="230">DC70+DO70+EA70</f>
        <v>580547.49999999977</v>
      </c>
      <c r="EN70" s="32">
        <f t="shared" ref="EN70:EN133" si="231">DD70+DP70+EB70</f>
        <v>210911.63000000009</v>
      </c>
      <c r="EO70" s="32">
        <f t="shared" ref="EO70:EO133" si="232">DE70+DQ70+EC70</f>
        <v>105402.15000000004</v>
      </c>
      <c r="EP70" s="32">
        <f t="shared" ref="EP70:EP133" si="233">DF70+DR70+ED70</f>
        <v>73805.490000000034</v>
      </c>
      <c r="EQ70" s="32">
        <f t="shared" ref="EQ70:EQ133" si="234">DG70+DS70+EE70</f>
        <v>101637.62999999995</v>
      </c>
      <c r="ER70" s="32">
        <f t="shared" ref="ER70:ER133" si="235">DH70+DT70+EF70</f>
        <v>75157.289999999935</v>
      </c>
    </row>
    <row r="71" spans="1:148" x14ac:dyDescent="0.25">
      <c r="A71" t="s">
        <v>482</v>
      </c>
      <c r="B71" s="1" t="s">
        <v>47</v>
      </c>
      <c r="C71" t="str">
        <f t="shared" ca="1" si="198"/>
        <v>GN2</v>
      </c>
      <c r="D71" t="str">
        <f t="shared" ca="1" si="199"/>
        <v>Genesee #2</v>
      </c>
      <c r="E71" s="51">
        <v>286652.21555630001</v>
      </c>
      <c r="F71" s="51">
        <v>262624.89105690003</v>
      </c>
      <c r="G71" s="51">
        <v>282212.72168090002</v>
      </c>
      <c r="H71" s="51">
        <v>153746.30692579999</v>
      </c>
      <c r="I71" s="51">
        <v>144455.44800090001</v>
      </c>
      <c r="J71" s="51">
        <v>248288.59659599999</v>
      </c>
      <c r="K71" s="51">
        <v>290170.51367840002</v>
      </c>
      <c r="L71" s="51">
        <v>275240.98724540003</v>
      </c>
      <c r="M71" s="51">
        <v>275545.23843939998</v>
      </c>
      <c r="N71" s="51">
        <v>286525.52205119998</v>
      </c>
      <c r="O71" s="51">
        <v>277460.88896900002</v>
      </c>
      <c r="P71" s="51">
        <v>292265.3348363</v>
      </c>
      <c r="Q71" s="32">
        <v>12695173.01</v>
      </c>
      <c r="R71" s="32">
        <v>25408615.469999999</v>
      </c>
      <c r="S71" s="32">
        <v>12422524.01</v>
      </c>
      <c r="T71" s="32">
        <v>4425184.63</v>
      </c>
      <c r="U71" s="32">
        <v>10326015.460000001</v>
      </c>
      <c r="V71" s="32">
        <v>8237011.3700000001</v>
      </c>
      <c r="W71" s="32">
        <v>36171256.490000002</v>
      </c>
      <c r="X71" s="32">
        <v>12498387.380000001</v>
      </c>
      <c r="Y71" s="32">
        <v>6638259.1200000001</v>
      </c>
      <c r="Z71" s="32">
        <v>7730954.5800000001</v>
      </c>
      <c r="AA71" s="32">
        <v>10507058.01</v>
      </c>
      <c r="AB71" s="32">
        <v>7864596.4500000002</v>
      </c>
      <c r="AC71" s="2">
        <v>4.3899999999999997</v>
      </c>
      <c r="AD71" s="2">
        <v>4.3899999999999997</v>
      </c>
      <c r="AE71" s="2">
        <v>4.3899999999999997</v>
      </c>
      <c r="AF71" s="2">
        <v>4.3899999999999997</v>
      </c>
      <c r="AG71" s="2">
        <v>4.3899999999999997</v>
      </c>
      <c r="AH71" s="2">
        <v>4.3899999999999997</v>
      </c>
      <c r="AI71" s="2">
        <v>4.3899999999999997</v>
      </c>
      <c r="AJ71" s="2">
        <v>4.3899999999999997</v>
      </c>
      <c r="AK71" s="2">
        <v>4.3899999999999997</v>
      </c>
      <c r="AL71" s="2">
        <v>4.3899999999999997</v>
      </c>
      <c r="AM71" s="2">
        <v>4.3899999999999997</v>
      </c>
      <c r="AN71" s="2">
        <v>4.3899999999999997</v>
      </c>
      <c r="AO71" s="33">
        <v>557318.1</v>
      </c>
      <c r="AP71" s="33">
        <v>1115438.22</v>
      </c>
      <c r="AQ71" s="33">
        <v>545348.80000000005</v>
      </c>
      <c r="AR71" s="33">
        <v>194265.61</v>
      </c>
      <c r="AS71" s="33">
        <v>453312.08</v>
      </c>
      <c r="AT71" s="33">
        <v>361604.8</v>
      </c>
      <c r="AU71" s="33">
        <v>1587918.16</v>
      </c>
      <c r="AV71" s="33">
        <v>548679.21</v>
      </c>
      <c r="AW71" s="33">
        <v>291419.58</v>
      </c>
      <c r="AX71" s="33">
        <v>339388.91</v>
      </c>
      <c r="AY71" s="33">
        <v>461259.85</v>
      </c>
      <c r="AZ71" s="33">
        <v>345255.78</v>
      </c>
      <c r="BA71" s="31">
        <f t="shared" si="41"/>
        <v>-13964.69</v>
      </c>
      <c r="BB71" s="31">
        <f t="shared" si="42"/>
        <v>-27949.48</v>
      </c>
      <c r="BC71" s="31">
        <f t="shared" si="43"/>
        <v>-13664.78</v>
      </c>
      <c r="BD71" s="31">
        <f t="shared" si="44"/>
        <v>-6637.78</v>
      </c>
      <c r="BE71" s="31">
        <f t="shared" si="45"/>
        <v>-15489.02</v>
      </c>
      <c r="BF71" s="31">
        <f t="shared" si="46"/>
        <v>-12355.52</v>
      </c>
      <c r="BG71" s="31">
        <f t="shared" si="47"/>
        <v>54256.88</v>
      </c>
      <c r="BH71" s="31">
        <f t="shared" si="48"/>
        <v>18747.580000000002</v>
      </c>
      <c r="BI71" s="31">
        <f t="shared" si="49"/>
        <v>9957.39</v>
      </c>
      <c r="BJ71" s="31">
        <f t="shared" si="50"/>
        <v>51797.4</v>
      </c>
      <c r="BK71" s="31">
        <f t="shared" si="51"/>
        <v>70397.289999999994</v>
      </c>
      <c r="BL71" s="31">
        <f t="shared" si="52"/>
        <v>52692.800000000003</v>
      </c>
      <c r="BM71" s="6">
        <v>5.8000000000000003E-2</v>
      </c>
      <c r="BN71" s="6">
        <v>5.8000000000000003E-2</v>
      </c>
      <c r="BO71" s="6">
        <v>5.8000000000000003E-2</v>
      </c>
      <c r="BP71" s="6">
        <v>5.8000000000000003E-2</v>
      </c>
      <c r="BQ71" s="6">
        <v>5.8000000000000003E-2</v>
      </c>
      <c r="BR71" s="6">
        <v>5.8000000000000003E-2</v>
      </c>
      <c r="BS71" s="6">
        <v>5.8000000000000003E-2</v>
      </c>
      <c r="BT71" s="6">
        <v>5.8000000000000003E-2</v>
      </c>
      <c r="BU71" s="6">
        <v>5.8000000000000003E-2</v>
      </c>
      <c r="BV71" s="6">
        <v>5.8000000000000003E-2</v>
      </c>
      <c r="BW71" s="6">
        <v>5.8000000000000003E-2</v>
      </c>
      <c r="BX71" s="6">
        <v>5.8000000000000003E-2</v>
      </c>
      <c r="BY71" s="31">
        <v>736320.03</v>
      </c>
      <c r="BZ71" s="31">
        <v>1473699.7</v>
      </c>
      <c r="CA71" s="31">
        <v>720506.39</v>
      </c>
      <c r="CB71" s="31">
        <v>256660.71</v>
      </c>
      <c r="CC71" s="31">
        <v>598908.9</v>
      </c>
      <c r="CD71" s="31">
        <v>477746.66</v>
      </c>
      <c r="CE71" s="31">
        <v>2097932.88</v>
      </c>
      <c r="CF71" s="31">
        <v>724906.47</v>
      </c>
      <c r="CG71" s="31">
        <v>385019.03</v>
      </c>
      <c r="CH71" s="31">
        <v>448395.37</v>
      </c>
      <c r="CI71" s="31">
        <v>609409.36</v>
      </c>
      <c r="CJ71" s="31">
        <v>456146.59</v>
      </c>
      <c r="CK71" s="32">
        <f t="shared" si="53"/>
        <v>8886.6200000000008</v>
      </c>
      <c r="CL71" s="32">
        <f t="shared" si="54"/>
        <v>17786.03</v>
      </c>
      <c r="CM71" s="32">
        <f t="shared" si="55"/>
        <v>8695.77</v>
      </c>
      <c r="CN71" s="32">
        <f t="shared" si="56"/>
        <v>3097.63</v>
      </c>
      <c r="CO71" s="32">
        <f t="shared" si="57"/>
        <v>7228.21</v>
      </c>
      <c r="CP71" s="32">
        <f t="shared" si="58"/>
        <v>5765.91</v>
      </c>
      <c r="CQ71" s="32">
        <f t="shared" si="59"/>
        <v>25319.88</v>
      </c>
      <c r="CR71" s="32">
        <f t="shared" si="60"/>
        <v>8748.8700000000008</v>
      </c>
      <c r="CS71" s="32">
        <f t="shared" si="61"/>
        <v>4646.78</v>
      </c>
      <c r="CT71" s="32">
        <f t="shared" si="62"/>
        <v>5411.67</v>
      </c>
      <c r="CU71" s="32">
        <f t="shared" si="63"/>
        <v>7354.94</v>
      </c>
      <c r="CV71" s="32">
        <f t="shared" si="64"/>
        <v>5505.22</v>
      </c>
      <c r="CW71" s="31">
        <f t="shared" si="186"/>
        <v>201853.24000000005</v>
      </c>
      <c r="CX71" s="31">
        <f t="shared" si="187"/>
        <v>403996.99</v>
      </c>
      <c r="CY71" s="31">
        <f t="shared" si="188"/>
        <v>197518.13999999998</v>
      </c>
      <c r="CZ71" s="31">
        <f t="shared" si="189"/>
        <v>72130.510000000009</v>
      </c>
      <c r="DA71" s="31">
        <f t="shared" si="190"/>
        <v>168314.04999999996</v>
      </c>
      <c r="DB71" s="31">
        <f t="shared" si="191"/>
        <v>134263.28999999995</v>
      </c>
      <c r="DC71" s="31">
        <f t="shared" si="192"/>
        <v>481077.71999999986</v>
      </c>
      <c r="DD71" s="31">
        <f t="shared" si="193"/>
        <v>166228.54999999999</v>
      </c>
      <c r="DE71" s="31">
        <f t="shared" si="194"/>
        <v>88288.84000000004</v>
      </c>
      <c r="DF71" s="31">
        <f t="shared" si="195"/>
        <v>62620.73</v>
      </c>
      <c r="DG71" s="31">
        <f t="shared" si="196"/>
        <v>85107.15999999996</v>
      </c>
      <c r="DH71" s="31">
        <f t="shared" si="197"/>
        <v>63703.229999999967</v>
      </c>
      <c r="DI71" s="32">
        <f t="shared" si="200"/>
        <v>10092.66</v>
      </c>
      <c r="DJ71" s="32">
        <f t="shared" si="201"/>
        <v>20199.849999999999</v>
      </c>
      <c r="DK71" s="32">
        <f t="shared" si="202"/>
        <v>9875.91</v>
      </c>
      <c r="DL71" s="32">
        <f t="shared" si="203"/>
        <v>3606.53</v>
      </c>
      <c r="DM71" s="32">
        <f t="shared" si="204"/>
        <v>8415.7000000000007</v>
      </c>
      <c r="DN71" s="32">
        <f t="shared" si="205"/>
        <v>6713.16</v>
      </c>
      <c r="DO71" s="32">
        <f t="shared" si="206"/>
        <v>24053.89</v>
      </c>
      <c r="DP71" s="32">
        <f t="shared" si="207"/>
        <v>8311.43</v>
      </c>
      <c r="DQ71" s="32">
        <f t="shared" si="208"/>
        <v>4414.4399999999996</v>
      </c>
      <c r="DR71" s="32">
        <f t="shared" si="209"/>
        <v>3131.04</v>
      </c>
      <c r="DS71" s="32">
        <f t="shared" si="210"/>
        <v>4255.3599999999997</v>
      </c>
      <c r="DT71" s="32">
        <f t="shared" si="211"/>
        <v>3185.16</v>
      </c>
      <c r="DU71" s="31">
        <f t="shared" si="212"/>
        <v>37628.379999999997</v>
      </c>
      <c r="DV71" s="31">
        <f t="shared" si="213"/>
        <v>74367.34</v>
      </c>
      <c r="DW71" s="31">
        <f t="shared" si="214"/>
        <v>35942.25</v>
      </c>
      <c r="DX71" s="31">
        <f t="shared" si="215"/>
        <v>12957.07</v>
      </c>
      <c r="DY71" s="31">
        <f t="shared" si="216"/>
        <v>29854.44</v>
      </c>
      <c r="DZ71" s="31">
        <f t="shared" si="217"/>
        <v>23501.16</v>
      </c>
      <c r="EA71" s="31">
        <f t="shared" si="218"/>
        <v>83119.44</v>
      </c>
      <c r="EB71" s="31">
        <f t="shared" si="219"/>
        <v>28332.32</v>
      </c>
      <c r="EC71" s="31">
        <f t="shared" si="220"/>
        <v>14841.91</v>
      </c>
      <c r="ED71" s="31">
        <f t="shared" si="221"/>
        <v>10385.4</v>
      </c>
      <c r="EE71" s="31">
        <f t="shared" si="222"/>
        <v>13915.91</v>
      </c>
      <c r="EF71" s="31">
        <f t="shared" si="223"/>
        <v>10272.16</v>
      </c>
      <c r="EG71" s="32">
        <f t="shared" si="224"/>
        <v>249574.28000000006</v>
      </c>
      <c r="EH71" s="32">
        <f t="shared" si="225"/>
        <v>498564.17999999993</v>
      </c>
      <c r="EI71" s="32">
        <f t="shared" si="226"/>
        <v>243336.3</v>
      </c>
      <c r="EJ71" s="32">
        <f t="shared" si="227"/>
        <v>88694.110000000015</v>
      </c>
      <c r="EK71" s="32">
        <f t="shared" si="228"/>
        <v>206584.18999999997</v>
      </c>
      <c r="EL71" s="32">
        <f t="shared" si="229"/>
        <v>164477.60999999996</v>
      </c>
      <c r="EM71" s="32">
        <f t="shared" si="230"/>
        <v>588251.04999999981</v>
      </c>
      <c r="EN71" s="32">
        <f t="shared" si="231"/>
        <v>202872.3</v>
      </c>
      <c r="EO71" s="32">
        <f t="shared" si="232"/>
        <v>107545.19000000005</v>
      </c>
      <c r="EP71" s="32">
        <f t="shared" si="233"/>
        <v>76137.17</v>
      </c>
      <c r="EQ71" s="32">
        <f t="shared" si="234"/>
        <v>103278.42999999996</v>
      </c>
      <c r="ER71" s="32">
        <f t="shared" si="235"/>
        <v>77160.549999999974</v>
      </c>
    </row>
    <row r="72" spans="1:148" x14ac:dyDescent="0.25">
      <c r="A72" t="s">
        <v>483</v>
      </c>
      <c r="B72" s="1" t="s">
        <v>79</v>
      </c>
      <c r="C72" t="str">
        <f t="shared" ca="1" si="198"/>
        <v>GN3</v>
      </c>
      <c r="D72" t="str">
        <f t="shared" ca="1" si="199"/>
        <v>Genesee #3</v>
      </c>
      <c r="E72" s="51">
        <v>324202.28820000001</v>
      </c>
      <c r="F72" s="51">
        <v>305146.64159999997</v>
      </c>
      <c r="G72" s="51">
        <v>294395.97580000001</v>
      </c>
      <c r="H72" s="51">
        <v>322564.26809999999</v>
      </c>
      <c r="I72" s="51">
        <v>236344.54380000001</v>
      </c>
      <c r="J72" s="51">
        <v>311194.65490000002</v>
      </c>
      <c r="K72" s="51">
        <v>322472.7671</v>
      </c>
      <c r="L72" s="51">
        <v>334525.15870000003</v>
      </c>
      <c r="M72" s="51">
        <v>286468.72560000001</v>
      </c>
      <c r="N72" s="51">
        <v>68605.939299999998</v>
      </c>
      <c r="O72" s="51">
        <v>329025.4325</v>
      </c>
      <c r="P72" s="51">
        <v>340434.00679999997</v>
      </c>
      <c r="Q72" s="32">
        <v>14506873.01</v>
      </c>
      <c r="R72" s="32">
        <v>29458393.460000001</v>
      </c>
      <c r="S72" s="32">
        <v>12553145.85</v>
      </c>
      <c r="T72" s="32">
        <v>9878256.8000000007</v>
      </c>
      <c r="U72" s="32">
        <v>12662804.57</v>
      </c>
      <c r="V72" s="32">
        <v>13413955.77</v>
      </c>
      <c r="W72" s="32">
        <v>40511954.770000003</v>
      </c>
      <c r="X72" s="32">
        <v>15160191.140000001</v>
      </c>
      <c r="Y72" s="32">
        <v>6555455.8899999997</v>
      </c>
      <c r="Z72" s="32">
        <v>1556757.46</v>
      </c>
      <c r="AA72" s="32">
        <v>12418735.23</v>
      </c>
      <c r="AB72" s="32">
        <v>9157357.0700000003</v>
      </c>
      <c r="AC72" s="2">
        <v>4.3899999999999997</v>
      </c>
      <c r="AD72" s="2">
        <v>4.3899999999999997</v>
      </c>
      <c r="AE72" s="2">
        <v>4.3899999999999997</v>
      </c>
      <c r="AF72" s="2">
        <v>4.3899999999999997</v>
      </c>
      <c r="AG72" s="2">
        <v>4.3899999999999997</v>
      </c>
      <c r="AH72" s="2">
        <v>4.3899999999999997</v>
      </c>
      <c r="AI72" s="2">
        <v>4.3899999999999997</v>
      </c>
      <c r="AJ72" s="2">
        <v>4.3899999999999997</v>
      </c>
      <c r="AK72" s="2">
        <v>4.3899999999999997</v>
      </c>
      <c r="AL72" s="2">
        <v>4.3899999999999997</v>
      </c>
      <c r="AM72" s="2">
        <v>4.3899999999999997</v>
      </c>
      <c r="AN72" s="2">
        <v>4.3899999999999997</v>
      </c>
      <c r="AO72" s="33">
        <v>636851.73</v>
      </c>
      <c r="AP72" s="33">
        <v>1293223.47</v>
      </c>
      <c r="AQ72" s="33">
        <v>551083.1</v>
      </c>
      <c r="AR72" s="33">
        <v>433655.47</v>
      </c>
      <c r="AS72" s="33">
        <v>555897.12</v>
      </c>
      <c r="AT72" s="33">
        <v>588872.66</v>
      </c>
      <c r="AU72" s="33">
        <v>1778474.81</v>
      </c>
      <c r="AV72" s="33">
        <v>665532.39</v>
      </c>
      <c r="AW72" s="33">
        <v>287784.51</v>
      </c>
      <c r="AX72" s="33">
        <v>68341.649999999994</v>
      </c>
      <c r="AY72" s="33">
        <v>545182.48</v>
      </c>
      <c r="AZ72" s="33">
        <v>402007.98</v>
      </c>
      <c r="BA72" s="31">
        <f t="shared" ref="BA72:BA135" si="236">ROUND(Q72*BA$3,2)</f>
        <v>-15957.56</v>
      </c>
      <c r="BB72" s="31">
        <f t="shared" ref="BB72:BB135" si="237">ROUND(R72*BB$3,2)</f>
        <v>-32404.23</v>
      </c>
      <c r="BC72" s="31">
        <f t="shared" ref="BC72:BC135" si="238">ROUND(S72*BC$3,2)</f>
        <v>-13808.46</v>
      </c>
      <c r="BD72" s="31">
        <f t="shared" ref="BD72:BD135" si="239">ROUND(T72*BD$3,2)</f>
        <v>-14817.39</v>
      </c>
      <c r="BE72" s="31">
        <f t="shared" ref="BE72:BE135" si="240">ROUND(U72*BE$3,2)</f>
        <v>-18994.21</v>
      </c>
      <c r="BF72" s="31">
        <f t="shared" ref="BF72:BF135" si="241">ROUND(V72*BF$3,2)</f>
        <v>-20120.93</v>
      </c>
      <c r="BG72" s="31">
        <f t="shared" ref="BG72:BG135" si="242">ROUND(W72*BG$3,2)</f>
        <v>60767.93</v>
      </c>
      <c r="BH72" s="31">
        <f t="shared" ref="BH72:BH135" si="243">ROUND(X72*BH$3,2)</f>
        <v>22740.29</v>
      </c>
      <c r="BI72" s="31">
        <f t="shared" ref="BI72:BI135" si="244">ROUND(Y72*BI$3,2)</f>
        <v>9833.18</v>
      </c>
      <c r="BJ72" s="31">
        <f t="shared" ref="BJ72:BJ135" si="245">ROUND(Z72*BJ$3,2)</f>
        <v>10430.27</v>
      </c>
      <c r="BK72" s="31">
        <f t="shared" ref="BK72:BK135" si="246">ROUND(AA72*BK$3,2)</f>
        <v>83205.53</v>
      </c>
      <c r="BL72" s="31">
        <f t="shared" ref="BL72:BL135" si="247">ROUND(AB72*BL$3,2)</f>
        <v>61354.29</v>
      </c>
      <c r="BM72" s="6">
        <v>5.7099999999999998E-2</v>
      </c>
      <c r="BN72" s="6">
        <v>5.7099999999999998E-2</v>
      </c>
      <c r="BO72" s="6">
        <v>5.7099999999999998E-2</v>
      </c>
      <c r="BP72" s="6">
        <v>5.7099999999999998E-2</v>
      </c>
      <c r="BQ72" s="6">
        <v>5.7099999999999998E-2</v>
      </c>
      <c r="BR72" s="6">
        <v>5.7099999999999998E-2</v>
      </c>
      <c r="BS72" s="6">
        <v>5.7099999999999998E-2</v>
      </c>
      <c r="BT72" s="6">
        <v>5.7099999999999998E-2</v>
      </c>
      <c r="BU72" s="6">
        <v>5.7099999999999998E-2</v>
      </c>
      <c r="BV72" s="6">
        <v>5.7099999999999998E-2</v>
      </c>
      <c r="BW72" s="6">
        <v>5.7099999999999998E-2</v>
      </c>
      <c r="BX72" s="6">
        <v>5.7099999999999998E-2</v>
      </c>
      <c r="BY72" s="31">
        <v>828342.45</v>
      </c>
      <c r="BZ72" s="31">
        <v>1682074.27</v>
      </c>
      <c r="CA72" s="31">
        <v>716784.63</v>
      </c>
      <c r="CB72" s="31">
        <v>564048.46</v>
      </c>
      <c r="CC72" s="31">
        <v>723046.14</v>
      </c>
      <c r="CD72" s="31">
        <v>765936.87</v>
      </c>
      <c r="CE72" s="31">
        <v>2313232.62</v>
      </c>
      <c r="CF72" s="31">
        <v>865646.91</v>
      </c>
      <c r="CG72" s="31">
        <v>374316.53</v>
      </c>
      <c r="CH72" s="31">
        <v>88890.85</v>
      </c>
      <c r="CI72" s="31">
        <v>709109.78</v>
      </c>
      <c r="CJ72" s="31">
        <v>522885.09</v>
      </c>
      <c r="CK72" s="32">
        <f t="shared" ref="CK72:CK135" si="248">ROUND(Q72*$CV$3,2)</f>
        <v>10154.81</v>
      </c>
      <c r="CL72" s="32">
        <f t="shared" ref="CL72:CL135" si="249">ROUND(R72*$CV$3,2)</f>
        <v>20620.88</v>
      </c>
      <c r="CM72" s="32">
        <f t="shared" ref="CM72:CM135" si="250">ROUND(S72*$CV$3,2)</f>
        <v>8787.2000000000007</v>
      </c>
      <c r="CN72" s="32">
        <f t="shared" ref="CN72:CN135" si="251">ROUND(T72*$CV$3,2)</f>
        <v>6914.78</v>
      </c>
      <c r="CO72" s="32">
        <f t="shared" ref="CO72:CO135" si="252">ROUND(U72*$CV$3,2)</f>
        <v>8863.9599999999991</v>
      </c>
      <c r="CP72" s="32">
        <f t="shared" ref="CP72:CP135" si="253">ROUND(V72*$CV$3,2)</f>
        <v>9389.77</v>
      </c>
      <c r="CQ72" s="32">
        <f t="shared" ref="CQ72:CQ135" si="254">ROUND(W72*$CV$3,2)</f>
        <v>28358.37</v>
      </c>
      <c r="CR72" s="32">
        <f t="shared" ref="CR72:CR135" si="255">ROUND(X72*$CV$3,2)</f>
        <v>10612.13</v>
      </c>
      <c r="CS72" s="32">
        <f t="shared" ref="CS72:CS135" si="256">ROUND(Y72*$CV$3,2)</f>
        <v>4588.82</v>
      </c>
      <c r="CT72" s="32">
        <f t="shared" ref="CT72:CT135" si="257">ROUND(Z72*$CV$3,2)</f>
        <v>1089.73</v>
      </c>
      <c r="CU72" s="32">
        <f t="shared" ref="CU72:CU135" si="258">ROUND(AA72*$CV$3,2)</f>
        <v>8693.11</v>
      </c>
      <c r="CV72" s="32">
        <f t="shared" ref="CV72:CV135" si="259">ROUND(AB72*$CV$3,2)</f>
        <v>6410.15</v>
      </c>
      <c r="CW72" s="31">
        <f t="shared" ref="CW72:CW135" si="260">BY72+CK72-AO72-BA72</f>
        <v>217603.09000000003</v>
      </c>
      <c r="CX72" s="31">
        <f t="shared" ref="CX72:CX135" si="261">BZ72+CL72-AP72-BB72</f>
        <v>441875.90999999992</v>
      </c>
      <c r="CY72" s="31">
        <f t="shared" ref="CY72:CY135" si="262">CA72+CM72-AQ72-BC72</f>
        <v>188297.18999999997</v>
      </c>
      <c r="CZ72" s="31">
        <f t="shared" ref="CZ72:CZ135" si="263">CB72+CN72-AR72-BD72</f>
        <v>152125.16000000003</v>
      </c>
      <c r="DA72" s="31">
        <f t="shared" ref="DA72:DA135" si="264">CC72+CO72-AS72-BE72</f>
        <v>195007.18999999997</v>
      </c>
      <c r="DB72" s="31">
        <f t="shared" ref="DB72:DB135" si="265">CD72+CP72-AT72-BF72</f>
        <v>206574.90999999997</v>
      </c>
      <c r="DC72" s="31">
        <f t="shared" ref="DC72:DC135" si="266">CE72+CQ72-AU72-BG72</f>
        <v>502348.25000000017</v>
      </c>
      <c r="DD72" s="31">
        <f t="shared" ref="DD72:DD135" si="267">CF72+CR72-AV72-BH72</f>
        <v>187986.36000000002</v>
      </c>
      <c r="DE72" s="31">
        <f t="shared" ref="DE72:DE135" si="268">CG72+CS72-AW72-BI72</f>
        <v>81287.660000000033</v>
      </c>
      <c r="DF72" s="31">
        <f t="shared" ref="DF72:DF135" si="269">CH72+CT72-AX72-BJ72</f>
        <v>11208.660000000007</v>
      </c>
      <c r="DG72" s="31">
        <f t="shared" ref="DG72:DG135" si="270">CI72+CU72-AY72-BK72</f>
        <v>89414.880000000034</v>
      </c>
      <c r="DH72" s="31">
        <f t="shared" ref="DH72:DH135" si="271">CJ72+CV72-AZ72-BL72</f>
        <v>65932.97</v>
      </c>
      <c r="DI72" s="32">
        <f t="shared" si="200"/>
        <v>10880.15</v>
      </c>
      <c r="DJ72" s="32">
        <f t="shared" si="201"/>
        <v>22093.8</v>
      </c>
      <c r="DK72" s="32">
        <f t="shared" si="202"/>
        <v>9414.86</v>
      </c>
      <c r="DL72" s="32">
        <f t="shared" si="203"/>
        <v>7606.26</v>
      </c>
      <c r="DM72" s="32">
        <f t="shared" si="204"/>
        <v>9750.36</v>
      </c>
      <c r="DN72" s="32">
        <f t="shared" si="205"/>
        <v>10328.75</v>
      </c>
      <c r="DO72" s="32">
        <f t="shared" si="206"/>
        <v>25117.41</v>
      </c>
      <c r="DP72" s="32">
        <f t="shared" si="207"/>
        <v>9399.32</v>
      </c>
      <c r="DQ72" s="32">
        <f t="shared" si="208"/>
        <v>4064.38</v>
      </c>
      <c r="DR72" s="32">
        <f t="shared" si="209"/>
        <v>560.42999999999995</v>
      </c>
      <c r="DS72" s="32">
        <f t="shared" si="210"/>
        <v>4470.74</v>
      </c>
      <c r="DT72" s="32">
        <f t="shared" si="211"/>
        <v>3296.65</v>
      </c>
      <c r="DU72" s="31">
        <f t="shared" si="212"/>
        <v>40564.379999999997</v>
      </c>
      <c r="DV72" s="31">
        <f t="shared" si="213"/>
        <v>81340.05</v>
      </c>
      <c r="DW72" s="31">
        <f t="shared" si="214"/>
        <v>34264.32</v>
      </c>
      <c r="DX72" s="31">
        <f t="shared" si="215"/>
        <v>27326.81</v>
      </c>
      <c r="DY72" s="31">
        <f t="shared" si="216"/>
        <v>34589.1</v>
      </c>
      <c r="DZ72" s="31">
        <f t="shared" si="217"/>
        <v>36158.43</v>
      </c>
      <c r="EA72" s="31">
        <f t="shared" si="218"/>
        <v>86794.51</v>
      </c>
      <c r="EB72" s="31">
        <f t="shared" si="219"/>
        <v>32040.76</v>
      </c>
      <c r="EC72" s="31">
        <f t="shared" si="220"/>
        <v>13664.97</v>
      </c>
      <c r="ED72" s="31">
        <f t="shared" si="221"/>
        <v>1858.91</v>
      </c>
      <c r="EE72" s="31">
        <f t="shared" si="222"/>
        <v>14620.27</v>
      </c>
      <c r="EF72" s="31">
        <f t="shared" si="223"/>
        <v>10631.7</v>
      </c>
      <c r="EG72" s="32">
        <f t="shared" si="224"/>
        <v>269047.62</v>
      </c>
      <c r="EH72" s="32">
        <f t="shared" si="225"/>
        <v>545309.75999999989</v>
      </c>
      <c r="EI72" s="32">
        <f t="shared" si="226"/>
        <v>231976.37</v>
      </c>
      <c r="EJ72" s="32">
        <f t="shared" si="227"/>
        <v>187058.23000000004</v>
      </c>
      <c r="EK72" s="32">
        <f t="shared" si="228"/>
        <v>239346.65</v>
      </c>
      <c r="EL72" s="32">
        <f t="shared" si="229"/>
        <v>253062.08999999997</v>
      </c>
      <c r="EM72" s="32">
        <f t="shared" si="230"/>
        <v>614260.17000000016</v>
      </c>
      <c r="EN72" s="32">
        <f t="shared" si="231"/>
        <v>229426.44000000003</v>
      </c>
      <c r="EO72" s="32">
        <f t="shared" si="232"/>
        <v>99017.010000000038</v>
      </c>
      <c r="EP72" s="32">
        <f t="shared" si="233"/>
        <v>13628.000000000007</v>
      </c>
      <c r="EQ72" s="32">
        <f t="shared" si="234"/>
        <v>108505.89000000004</v>
      </c>
      <c r="ER72" s="32">
        <f t="shared" si="235"/>
        <v>79861.319999999992</v>
      </c>
    </row>
    <row r="73" spans="1:148" x14ac:dyDescent="0.25">
      <c r="A73" t="s">
        <v>484</v>
      </c>
      <c r="B73" s="1" t="s">
        <v>43</v>
      </c>
      <c r="C73" t="str">
        <f t="shared" ref="C73:C104" ca="1" si="272">VLOOKUP($B73,LocationLookup,2,FALSE)</f>
        <v>GPEC</v>
      </c>
      <c r="D73" t="str">
        <f t="shared" ref="D73:D104" ca="1" si="273">VLOOKUP($C73,LossFactorLookup,2,FALSE)</f>
        <v>Grande Prairie EcoPower Industrial System</v>
      </c>
      <c r="E73" s="51">
        <v>5786.2203</v>
      </c>
      <c r="F73" s="51">
        <v>5123.5293000000001</v>
      </c>
      <c r="G73" s="51">
        <v>6374.2788</v>
      </c>
      <c r="H73" s="51">
        <v>6658.9105</v>
      </c>
      <c r="I73" s="51">
        <v>3528.0191</v>
      </c>
      <c r="J73" s="51">
        <v>5051.4713000000002</v>
      </c>
      <c r="K73" s="51">
        <v>5963.2529999999997</v>
      </c>
      <c r="L73" s="51">
        <v>5439.9957999999997</v>
      </c>
      <c r="M73" s="51">
        <v>5828.3633</v>
      </c>
      <c r="N73" s="51">
        <v>5396.6976999999997</v>
      </c>
      <c r="O73" s="51">
        <v>5430.7413999999999</v>
      </c>
      <c r="P73" s="51">
        <v>6055.3607000000002</v>
      </c>
      <c r="Q73" s="32">
        <v>271329.33</v>
      </c>
      <c r="R73" s="32">
        <v>478221.98</v>
      </c>
      <c r="S73" s="32">
        <v>266853.88</v>
      </c>
      <c r="T73" s="32">
        <v>198294.21</v>
      </c>
      <c r="U73" s="32">
        <v>178391.77</v>
      </c>
      <c r="V73" s="32">
        <v>229001.60000000001</v>
      </c>
      <c r="W73" s="32">
        <v>641779.51</v>
      </c>
      <c r="X73" s="32">
        <v>168227.03</v>
      </c>
      <c r="Y73" s="32">
        <v>137821.73000000001</v>
      </c>
      <c r="Z73" s="32">
        <v>139568.84</v>
      </c>
      <c r="AA73" s="32">
        <v>212160.21</v>
      </c>
      <c r="AB73" s="32">
        <v>158436.26999999999</v>
      </c>
      <c r="AC73" s="2">
        <v>-6.01</v>
      </c>
      <c r="AD73" s="2">
        <v>-6.01</v>
      </c>
      <c r="AE73" s="2">
        <v>-6.01</v>
      </c>
      <c r="AF73" s="2">
        <v>-6.01</v>
      </c>
      <c r="AG73" s="2">
        <v>-6.01</v>
      </c>
      <c r="AH73" s="2">
        <v>-6.01</v>
      </c>
      <c r="AI73" s="2">
        <v>-6.01</v>
      </c>
      <c r="AJ73" s="2">
        <v>-6.01</v>
      </c>
      <c r="AK73" s="2">
        <v>-6.01</v>
      </c>
      <c r="AL73" s="2">
        <v>-6.01</v>
      </c>
      <c r="AM73" s="2">
        <v>-6.01</v>
      </c>
      <c r="AN73" s="2">
        <v>-6.01</v>
      </c>
      <c r="AO73" s="33">
        <v>-16306.89</v>
      </c>
      <c r="AP73" s="33">
        <v>-28741.14</v>
      </c>
      <c r="AQ73" s="33">
        <v>-16037.92</v>
      </c>
      <c r="AR73" s="33">
        <v>-11917.48</v>
      </c>
      <c r="AS73" s="33">
        <v>-10721.35</v>
      </c>
      <c r="AT73" s="33">
        <v>-13763</v>
      </c>
      <c r="AU73" s="33">
        <v>-38570.949999999997</v>
      </c>
      <c r="AV73" s="33">
        <v>-10110.44</v>
      </c>
      <c r="AW73" s="33">
        <v>-8283.09</v>
      </c>
      <c r="AX73" s="33">
        <v>-8388.09</v>
      </c>
      <c r="AY73" s="33">
        <v>-12750.83</v>
      </c>
      <c r="AZ73" s="33">
        <v>-9522.02</v>
      </c>
      <c r="BA73" s="31">
        <f t="shared" si="236"/>
        <v>-298.45999999999998</v>
      </c>
      <c r="BB73" s="31">
        <f t="shared" si="237"/>
        <v>-526.04</v>
      </c>
      <c r="BC73" s="31">
        <f t="shared" si="238"/>
        <v>-293.54000000000002</v>
      </c>
      <c r="BD73" s="31">
        <f t="shared" si="239"/>
        <v>-297.44</v>
      </c>
      <c r="BE73" s="31">
        <f t="shared" si="240"/>
        <v>-267.58999999999997</v>
      </c>
      <c r="BF73" s="31">
        <f t="shared" si="241"/>
        <v>-343.5</v>
      </c>
      <c r="BG73" s="31">
        <f t="shared" si="242"/>
        <v>962.67</v>
      </c>
      <c r="BH73" s="31">
        <f t="shared" si="243"/>
        <v>252.34</v>
      </c>
      <c r="BI73" s="31">
        <f t="shared" si="244"/>
        <v>206.73</v>
      </c>
      <c r="BJ73" s="31">
        <f t="shared" si="245"/>
        <v>935.11</v>
      </c>
      <c r="BK73" s="31">
        <f t="shared" si="246"/>
        <v>1421.47</v>
      </c>
      <c r="BL73" s="31">
        <f t="shared" si="247"/>
        <v>1061.52</v>
      </c>
      <c r="BM73" s="6">
        <v>-0.12</v>
      </c>
      <c r="BN73" s="6">
        <v>-0.12</v>
      </c>
      <c r="BO73" s="6">
        <v>-0.12</v>
      </c>
      <c r="BP73" s="6">
        <v>-0.12</v>
      </c>
      <c r="BQ73" s="6">
        <v>-0.12</v>
      </c>
      <c r="BR73" s="6">
        <v>-0.12</v>
      </c>
      <c r="BS73" s="6">
        <v>-0.12</v>
      </c>
      <c r="BT73" s="6">
        <v>-0.12</v>
      </c>
      <c r="BU73" s="6">
        <v>-0.12</v>
      </c>
      <c r="BV73" s="6">
        <v>-0.12</v>
      </c>
      <c r="BW73" s="6">
        <v>-0.12</v>
      </c>
      <c r="BX73" s="6">
        <v>-0.12</v>
      </c>
      <c r="BY73" s="31">
        <v>-32559.52</v>
      </c>
      <c r="BZ73" s="31">
        <v>-57386.64</v>
      </c>
      <c r="CA73" s="31">
        <v>-32022.47</v>
      </c>
      <c r="CB73" s="31">
        <v>-23795.31</v>
      </c>
      <c r="CC73" s="31">
        <v>-21407.01</v>
      </c>
      <c r="CD73" s="31">
        <v>-27480.19</v>
      </c>
      <c r="CE73" s="31">
        <v>-77013.539999999994</v>
      </c>
      <c r="CF73" s="31">
        <v>-20187.240000000002</v>
      </c>
      <c r="CG73" s="31">
        <v>-16538.61</v>
      </c>
      <c r="CH73" s="31">
        <v>-16748.259999999998</v>
      </c>
      <c r="CI73" s="31">
        <v>-25459.23</v>
      </c>
      <c r="CJ73" s="31">
        <v>-19012.349999999999</v>
      </c>
      <c r="CK73" s="32">
        <f t="shared" si="248"/>
        <v>189.93</v>
      </c>
      <c r="CL73" s="32">
        <f t="shared" si="249"/>
        <v>334.76</v>
      </c>
      <c r="CM73" s="32">
        <f t="shared" si="250"/>
        <v>186.8</v>
      </c>
      <c r="CN73" s="32">
        <f t="shared" si="251"/>
        <v>138.81</v>
      </c>
      <c r="CO73" s="32">
        <f t="shared" si="252"/>
        <v>124.87</v>
      </c>
      <c r="CP73" s="32">
        <f t="shared" si="253"/>
        <v>160.30000000000001</v>
      </c>
      <c r="CQ73" s="32">
        <f t="shared" si="254"/>
        <v>449.25</v>
      </c>
      <c r="CR73" s="32">
        <f t="shared" si="255"/>
        <v>117.76</v>
      </c>
      <c r="CS73" s="32">
        <f t="shared" si="256"/>
        <v>96.48</v>
      </c>
      <c r="CT73" s="32">
        <f t="shared" si="257"/>
        <v>97.7</v>
      </c>
      <c r="CU73" s="32">
        <f t="shared" si="258"/>
        <v>148.51</v>
      </c>
      <c r="CV73" s="32">
        <f t="shared" si="259"/>
        <v>110.91</v>
      </c>
      <c r="CW73" s="31">
        <f t="shared" si="260"/>
        <v>-15764.240000000002</v>
      </c>
      <c r="CX73" s="31">
        <f t="shared" si="261"/>
        <v>-27784.699999999997</v>
      </c>
      <c r="CY73" s="31">
        <f t="shared" si="262"/>
        <v>-15504.210000000001</v>
      </c>
      <c r="CZ73" s="31">
        <f t="shared" si="263"/>
        <v>-11441.58</v>
      </c>
      <c r="DA73" s="31">
        <f t="shared" si="264"/>
        <v>-10293.199999999999</v>
      </c>
      <c r="DB73" s="31">
        <f t="shared" si="265"/>
        <v>-13213.39</v>
      </c>
      <c r="DC73" s="31">
        <f t="shared" si="266"/>
        <v>-38956.009999999995</v>
      </c>
      <c r="DD73" s="31">
        <f t="shared" si="267"/>
        <v>-10211.380000000003</v>
      </c>
      <c r="DE73" s="31">
        <f t="shared" si="268"/>
        <v>-8365.77</v>
      </c>
      <c r="DF73" s="31">
        <f t="shared" si="269"/>
        <v>-9197.5799999999981</v>
      </c>
      <c r="DG73" s="31">
        <f t="shared" si="270"/>
        <v>-13981.36</v>
      </c>
      <c r="DH73" s="31">
        <f t="shared" si="271"/>
        <v>-10440.939999999999</v>
      </c>
      <c r="DI73" s="32">
        <f t="shared" si="200"/>
        <v>-788.21</v>
      </c>
      <c r="DJ73" s="32">
        <f t="shared" si="201"/>
        <v>-1389.24</v>
      </c>
      <c r="DK73" s="32">
        <f t="shared" si="202"/>
        <v>-775.21</v>
      </c>
      <c r="DL73" s="32">
        <f t="shared" si="203"/>
        <v>-572.08000000000004</v>
      </c>
      <c r="DM73" s="32">
        <f t="shared" si="204"/>
        <v>-514.66</v>
      </c>
      <c r="DN73" s="32">
        <f t="shared" si="205"/>
        <v>-660.67</v>
      </c>
      <c r="DO73" s="32">
        <f t="shared" si="206"/>
        <v>-1947.8</v>
      </c>
      <c r="DP73" s="32">
        <f t="shared" si="207"/>
        <v>-510.57</v>
      </c>
      <c r="DQ73" s="32">
        <f t="shared" si="208"/>
        <v>-418.29</v>
      </c>
      <c r="DR73" s="32">
        <f t="shared" si="209"/>
        <v>-459.88</v>
      </c>
      <c r="DS73" s="32">
        <f t="shared" si="210"/>
        <v>-699.07</v>
      </c>
      <c r="DT73" s="32">
        <f t="shared" si="211"/>
        <v>-522.04999999999995</v>
      </c>
      <c r="DU73" s="31">
        <f t="shared" si="212"/>
        <v>-2938.68</v>
      </c>
      <c r="DV73" s="31">
        <f t="shared" si="213"/>
        <v>-5114.58</v>
      </c>
      <c r="DW73" s="31">
        <f t="shared" si="214"/>
        <v>-2821.29</v>
      </c>
      <c r="DX73" s="31">
        <f t="shared" si="215"/>
        <v>-2055.29</v>
      </c>
      <c r="DY73" s="31">
        <f t="shared" si="216"/>
        <v>-1825.74</v>
      </c>
      <c r="DZ73" s="31">
        <f t="shared" si="217"/>
        <v>-2312.84</v>
      </c>
      <c r="EA73" s="31">
        <f t="shared" si="218"/>
        <v>-6730.72</v>
      </c>
      <c r="EB73" s="31">
        <f t="shared" si="219"/>
        <v>-1740.45</v>
      </c>
      <c r="EC73" s="31">
        <f t="shared" si="220"/>
        <v>-1406.34</v>
      </c>
      <c r="ED73" s="31">
        <f t="shared" si="221"/>
        <v>-1525.38</v>
      </c>
      <c r="EE73" s="31">
        <f t="shared" si="222"/>
        <v>-2286.1</v>
      </c>
      <c r="EF73" s="31">
        <f t="shared" si="223"/>
        <v>-1683.6</v>
      </c>
      <c r="EG73" s="32">
        <f t="shared" si="224"/>
        <v>-19491.13</v>
      </c>
      <c r="EH73" s="32">
        <f t="shared" si="225"/>
        <v>-34288.519999999997</v>
      </c>
      <c r="EI73" s="32">
        <f t="shared" si="226"/>
        <v>-19100.710000000003</v>
      </c>
      <c r="EJ73" s="32">
        <f t="shared" si="227"/>
        <v>-14068.95</v>
      </c>
      <c r="EK73" s="32">
        <f t="shared" si="228"/>
        <v>-12633.599999999999</v>
      </c>
      <c r="EL73" s="32">
        <f t="shared" si="229"/>
        <v>-16186.9</v>
      </c>
      <c r="EM73" s="32">
        <f t="shared" si="230"/>
        <v>-47634.53</v>
      </c>
      <c r="EN73" s="32">
        <f t="shared" si="231"/>
        <v>-12462.400000000003</v>
      </c>
      <c r="EO73" s="32">
        <f t="shared" si="232"/>
        <v>-10190.400000000001</v>
      </c>
      <c r="EP73" s="32">
        <f t="shared" si="233"/>
        <v>-11182.839999999997</v>
      </c>
      <c r="EQ73" s="32">
        <f t="shared" si="234"/>
        <v>-16966.53</v>
      </c>
      <c r="ER73" s="32">
        <f t="shared" si="235"/>
        <v>-12646.589999999998</v>
      </c>
    </row>
    <row r="74" spans="1:148" x14ac:dyDescent="0.25">
      <c r="A74" t="s">
        <v>500</v>
      </c>
      <c r="B74" s="1" t="s">
        <v>119</v>
      </c>
      <c r="C74" t="str">
        <f t="shared" ca="1" si="272"/>
        <v>GWW1</v>
      </c>
      <c r="D74" t="str">
        <f t="shared" ca="1" si="273"/>
        <v>Soderglen Wind Facility</v>
      </c>
      <c r="E74" s="51">
        <v>25386.441699999999</v>
      </c>
      <c r="F74" s="51">
        <v>14946.900900000001</v>
      </c>
      <c r="G74" s="51">
        <v>15174.8027</v>
      </c>
      <c r="H74" s="51">
        <v>23412.430400000001</v>
      </c>
      <c r="I74" s="51">
        <v>11749.857099999999</v>
      </c>
      <c r="J74" s="51">
        <v>13070.9413</v>
      </c>
      <c r="K74" s="51">
        <v>10592.2155</v>
      </c>
      <c r="L74" s="51">
        <v>10039.4179</v>
      </c>
      <c r="M74" s="51">
        <v>14622.5412</v>
      </c>
      <c r="N74" s="51">
        <v>22932.386299999998</v>
      </c>
      <c r="O74" s="51">
        <v>15198.4138</v>
      </c>
      <c r="P74" s="51">
        <v>22735.132699999998</v>
      </c>
      <c r="Q74" s="32">
        <v>782101.07</v>
      </c>
      <c r="R74" s="32">
        <v>866782.2</v>
      </c>
      <c r="S74" s="32">
        <v>384748.2</v>
      </c>
      <c r="T74" s="32">
        <v>614852.37</v>
      </c>
      <c r="U74" s="32">
        <v>607571.94999999995</v>
      </c>
      <c r="V74" s="32">
        <v>347704.74</v>
      </c>
      <c r="W74" s="32">
        <v>706064.67</v>
      </c>
      <c r="X74" s="32">
        <v>322568.81</v>
      </c>
      <c r="Y74" s="32">
        <v>295017.26</v>
      </c>
      <c r="Z74" s="32">
        <v>554748.69999999995</v>
      </c>
      <c r="AA74" s="32">
        <v>404297.2</v>
      </c>
      <c r="AB74" s="32">
        <v>559060.06000000006</v>
      </c>
      <c r="AC74" s="2">
        <v>3.93</v>
      </c>
      <c r="AD74" s="2">
        <v>3.93</v>
      </c>
      <c r="AE74" s="2">
        <v>3.93</v>
      </c>
      <c r="AF74" s="2">
        <v>3.93</v>
      </c>
      <c r="AG74" s="2">
        <v>3.93</v>
      </c>
      <c r="AH74" s="2">
        <v>3.93</v>
      </c>
      <c r="AI74" s="2">
        <v>3.93</v>
      </c>
      <c r="AJ74" s="2">
        <v>3.93</v>
      </c>
      <c r="AK74" s="2">
        <v>3.93</v>
      </c>
      <c r="AL74" s="2">
        <v>3.93</v>
      </c>
      <c r="AM74" s="2">
        <v>3.93</v>
      </c>
      <c r="AN74" s="2">
        <v>3.93</v>
      </c>
      <c r="AO74" s="33">
        <v>30736.57</v>
      </c>
      <c r="AP74" s="33">
        <v>34064.54</v>
      </c>
      <c r="AQ74" s="33">
        <v>15120.6</v>
      </c>
      <c r="AR74" s="33">
        <v>24163.7</v>
      </c>
      <c r="AS74" s="33">
        <v>23877.58</v>
      </c>
      <c r="AT74" s="33">
        <v>13664.8</v>
      </c>
      <c r="AU74" s="33">
        <v>27748.34</v>
      </c>
      <c r="AV74" s="33">
        <v>12676.95</v>
      </c>
      <c r="AW74" s="33">
        <v>11594.18</v>
      </c>
      <c r="AX74" s="33">
        <v>21801.62</v>
      </c>
      <c r="AY74" s="33">
        <v>15888.88</v>
      </c>
      <c r="AZ74" s="33">
        <v>21971.06</v>
      </c>
      <c r="BA74" s="31">
        <f t="shared" si="236"/>
        <v>-860.31</v>
      </c>
      <c r="BB74" s="31">
        <f t="shared" si="237"/>
        <v>-953.46</v>
      </c>
      <c r="BC74" s="31">
        <f t="shared" si="238"/>
        <v>-423.22</v>
      </c>
      <c r="BD74" s="31">
        <f t="shared" si="239"/>
        <v>-922.28</v>
      </c>
      <c r="BE74" s="31">
        <f t="shared" si="240"/>
        <v>-911.36</v>
      </c>
      <c r="BF74" s="31">
        <f t="shared" si="241"/>
        <v>-521.55999999999995</v>
      </c>
      <c r="BG74" s="31">
        <f t="shared" si="242"/>
        <v>1059.0999999999999</v>
      </c>
      <c r="BH74" s="31">
        <f t="shared" si="243"/>
        <v>483.85</v>
      </c>
      <c r="BI74" s="31">
        <f t="shared" si="244"/>
        <v>442.53</v>
      </c>
      <c r="BJ74" s="31">
        <f t="shared" si="245"/>
        <v>3716.82</v>
      </c>
      <c r="BK74" s="31">
        <f t="shared" si="246"/>
        <v>2708.79</v>
      </c>
      <c r="BL74" s="31">
        <f t="shared" si="247"/>
        <v>3745.7</v>
      </c>
      <c r="BM74" s="6">
        <v>3.8399999999999997E-2</v>
      </c>
      <c r="BN74" s="6">
        <v>3.8399999999999997E-2</v>
      </c>
      <c r="BO74" s="6">
        <v>3.8399999999999997E-2</v>
      </c>
      <c r="BP74" s="6">
        <v>3.8399999999999997E-2</v>
      </c>
      <c r="BQ74" s="6">
        <v>3.8399999999999997E-2</v>
      </c>
      <c r="BR74" s="6">
        <v>3.8399999999999997E-2</v>
      </c>
      <c r="BS74" s="6">
        <v>3.8399999999999997E-2</v>
      </c>
      <c r="BT74" s="6">
        <v>3.8399999999999997E-2</v>
      </c>
      <c r="BU74" s="6">
        <v>3.8399999999999997E-2</v>
      </c>
      <c r="BV74" s="6">
        <v>3.8399999999999997E-2</v>
      </c>
      <c r="BW74" s="6">
        <v>3.8399999999999997E-2</v>
      </c>
      <c r="BX74" s="6">
        <v>3.8399999999999997E-2</v>
      </c>
      <c r="BY74" s="31">
        <v>30032.68</v>
      </c>
      <c r="BZ74" s="31">
        <v>33284.44</v>
      </c>
      <c r="CA74" s="31">
        <v>14774.33</v>
      </c>
      <c r="CB74" s="31">
        <v>23610.33</v>
      </c>
      <c r="CC74" s="31">
        <v>23330.76</v>
      </c>
      <c r="CD74" s="31">
        <v>13351.86</v>
      </c>
      <c r="CE74" s="31">
        <v>27112.880000000001</v>
      </c>
      <c r="CF74" s="31">
        <v>12386.64</v>
      </c>
      <c r="CG74" s="31">
        <v>11328.66</v>
      </c>
      <c r="CH74" s="31">
        <v>21302.35</v>
      </c>
      <c r="CI74" s="31">
        <v>15525.01</v>
      </c>
      <c r="CJ74" s="31">
        <v>21467.91</v>
      </c>
      <c r="CK74" s="32">
        <f t="shared" si="248"/>
        <v>547.47</v>
      </c>
      <c r="CL74" s="32">
        <f t="shared" si="249"/>
        <v>606.75</v>
      </c>
      <c r="CM74" s="32">
        <f t="shared" si="250"/>
        <v>269.32</v>
      </c>
      <c r="CN74" s="32">
        <f t="shared" si="251"/>
        <v>430.4</v>
      </c>
      <c r="CO74" s="32">
        <f t="shared" si="252"/>
        <v>425.3</v>
      </c>
      <c r="CP74" s="32">
        <f t="shared" si="253"/>
        <v>243.39</v>
      </c>
      <c r="CQ74" s="32">
        <f t="shared" si="254"/>
        <v>494.25</v>
      </c>
      <c r="CR74" s="32">
        <f t="shared" si="255"/>
        <v>225.8</v>
      </c>
      <c r="CS74" s="32">
        <f t="shared" si="256"/>
        <v>206.51</v>
      </c>
      <c r="CT74" s="32">
        <f t="shared" si="257"/>
        <v>388.32</v>
      </c>
      <c r="CU74" s="32">
        <f t="shared" si="258"/>
        <v>283.01</v>
      </c>
      <c r="CV74" s="32">
        <f t="shared" si="259"/>
        <v>391.34</v>
      </c>
      <c r="CW74" s="31">
        <f t="shared" si="260"/>
        <v>703.89000000000169</v>
      </c>
      <c r="CX74" s="31">
        <f t="shared" si="261"/>
        <v>780.11000000000149</v>
      </c>
      <c r="CY74" s="31">
        <f t="shared" si="262"/>
        <v>346.2699999999993</v>
      </c>
      <c r="CZ74" s="31">
        <f t="shared" si="263"/>
        <v>799.31000000000245</v>
      </c>
      <c r="DA74" s="31">
        <f t="shared" si="264"/>
        <v>789.83999999999594</v>
      </c>
      <c r="DB74" s="31">
        <f t="shared" si="265"/>
        <v>452.01000000000067</v>
      </c>
      <c r="DC74" s="31">
        <f t="shared" si="266"/>
        <v>-1200.309999999999</v>
      </c>
      <c r="DD74" s="31">
        <f t="shared" si="267"/>
        <v>-548.36000000000206</v>
      </c>
      <c r="DE74" s="31">
        <f t="shared" si="268"/>
        <v>-501.54000000000019</v>
      </c>
      <c r="DF74" s="31">
        <f t="shared" si="269"/>
        <v>-3827.7700000000009</v>
      </c>
      <c r="DG74" s="31">
        <f t="shared" si="270"/>
        <v>-2789.6499999999987</v>
      </c>
      <c r="DH74" s="31">
        <f t="shared" si="271"/>
        <v>-3857.5100000000011</v>
      </c>
      <c r="DI74" s="32">
        <f t="shared" si="200"/>
        <v>35.19</v>
      </c>
      <c r="DJ74" s="32">
        <f t="shared" si="201"/>
        <v>39.01</v>
      </c>
      <c r="DK74" s="32">
        <f t="shared" si="202"/>
        <v>17.309999999999999</v>
      </c>
      <c r="DL74" s="32">
        <f t="shared" si="203"/>
        <v>39.97</v>
      </c>
      <c r="DM74" s="32">
        <f t="shared" si="204"/>
        <v>39.49</v>
      </c>
      <c r="DN74" s="32">
        <f t="shared" si="205"/>
        <v>22.6</v>
      </c>
      <c r="DO74" s="32">
        <f t="shared" si="206"/>
        <v>-60.02</v>
      </c>
      <c r="DP74" s="32">
        <f t="shared" si="207"/>
        <v>-27.42</v>
      </c>
      <c r="DQ74" s="32">
        <f t="shared" si="208"/>
        <v>-25.08</v>
      </c>
      <c r="DR74" s="32">
        <f t="shared" si="209"/>
        <v>-191.39</v>
      </c>
      <c r="DS74" s="32">
        <f t="shared" si="210"/>
        <v>-139.47999999999999</v>
      </c>
      <c r="DT74" s="32">
        <f t="shared" si="211"/>
        <v>-192.88</v>
      </c>
      <c r="DU74" s="31">
        <f t="shared" si="212"/>
        <v>131.22</v>
      </c>
      <c r="DV74" s="31">
        <f t="shared" si="213"/>
        <v>143.6</v>
      </c>
      <c r="DW74" s="31">
        <f t="shared" si="214"/>
        <v>63.01</v>
      </c>
      <c r="DX74" s="31">
        <f t="shared" si="215"/>
        <v>143.58000000000001</v>
      </c>
      <c r="DY74" s="31">
        <f t="shared" si="216"/>
        <v>140.1</v>
      </c>
      <c r="DZ74" s="31">
        <f t="shared" si="217"/>
        <v>79.12</v>
      </c>
      <c r="EA74" s="31">
        <f t="shared" si="218"/>
        <v>-207.39</v>
      </c>
      <c r="EB74" s="31">
        <f t="shared" si="219"/>
        <v>-93.46</v>
      </c>
      <c r="EC74" s="31">
        <f t="shared" si="220"/>
        <v>-84.31</v>
      </c>
      <c r="ED74" s="31">
        <f t="shared" si="221"/>
        <v>-634.82000000000005</v>
      </c>
      <c r="EE74" s="31">
        <f t="shared" si="222"/>
        <v>-456.14</v>
      </c>
      <c r="EF74" s="31">
        <f t="shared" si="223"/>
        <v>-622.02</v>
      </c>
      <c r="EG74" s="32">
        <f t="shared" si="224"/>
        <v>870.30000000000177</v>
      </c>
      <c r="EH74" s="32">
        <f t="shared" si="225"/>
        <v>962.72000000000151</v>
      </c>
      <c r="EI74" s="32">
        <f t="shared" si="226"/>
        <v>426.58999999999929</v>
      </c>
      <c r="EJ74" s="32">
        <f t="shared" si="227"/>
        <v>982.86000000000251</v>
      </c>
      <c r="EK74" s="32">
        <f t="shared" si="228"/>
        <v>969.42999999999597</v>
      </c>
      <c r="EL74" s="32">
        <f t="shared" si="229"/>
        <v>553.7300000000007</v>
      </c>
      <c r="EM74" s="32">
        <f t="shared" si="230"/>
        <v>-1467.7199999999989</v>
      </c>
      <c r="EN74" s="32">
        <f t="shared" si="231"/>
        <v>-669.24000000000206</v>
      </c>
      <c r="EO74" s="32">
        <f t="shared" si="232"/>
        <v>-610.93000000000029</v>
      </c>
      <c r="EP74" s="32">
        <f t="shared" si="233"/>
        <v>-4653.9800000000005</v>
      </c>
      <c r="EQ74" s="32">
        <f t="shared" si="234"/>
        <v>-3385.2699999999986</v>
      </c>
      <c r="ER74" s="32">
        <f t="shared" si="235"/>
        <v>-4672.4100000000017</v>
      </c>
    </row>
    <row r="75" spans="1:148" x14ac:dyDescent="0.25">
      <c r="A75" t="s">
        <v>485</v>
      </c>
      <c r="B75" s="1" t="s">
        <v>84</v>
      </c>
      <c r="C75" t="str">
        <f t="shared" ca="1" si="272"/>
        <v>HAL1</v>
      </c>
      <c r="D75" t="str">
        <f t="shared" ca="1" si="273"/>
        <v>Halkirk Wind Facility</v>
      </c>
      <c r="E75" s="51">
        <v>66460.729900000006</v>
      </c>
      <c r="F75" s="51">
        <v>36017.356699999997</v>
      </c>
      <c r="G75" s="51">
        <v>35044.460800000001</v>
      </c>
      <c r="H75" s="51">
        <v>33440.705900000001</v>
      </c>
      <c r="I75" s="51">
        <v>25802.235400000001</v>
      </c>
      <c r="J75" s="51">
        <v>33278.638299999999</v>
      </c>
      <c r="K75" s="51">
        <v>34574.075700000001</v>
      </c>
      <c r="L75" s="51">
        <v>16706.524700000002</v>
      </c>
      <c r="M75" s="51">
        <v>34330.977400000003</v>
      </c>
      <c r="N75" s="51">
        <v>55648.674700000003</v>
      </c>
      <c r="O75" s="51">
        <v>41451.998500000002</v>
      </c>
      <c r="P75" s="51">
        <v>48896.846700000002</v>
      </c>
      <c r="Q75" s="32">
        <v>2748917.41</v>
      </c>
      <c r="R75" s="32">
        <v>2847295.47</v>
      </c>
      <c r="S75" s="32">
        <v>1176395.25</v>
      </c>
      <c r="T75" s="32">
        <v>986006.84</v>
      </c>
      <c r="U75" s="32">
        <v>690179.13</v>
      </c>
      <c r="V75" s="32">
        <v>954970.31</v>
      </c>
      <c r="W75" s="32">
        <v>1859902.66</v>
      </c>
      <c r="X75" s="32">
        <v>441934.32</v>
      </c>
      <c r="Y75" s="32">
        <v>789831.86</v>
      </c>
      <c r="Z75" s="32">
        <v>1460588.14</v>
      </c>
      <c r="AA75" s="32">
        <v>1171462.5900000001</v>
      </c>
      <c r="AB75" s="32">
        <v>1259071.08</v>
      </c>
      <c r="AC75" s="2">
        <v>5.68</v>
      </c>
      <c r="AD75" s="2">
        <v>5.68</v>
      </c>
      <c r="AE75" s="2">
        <v>5.68</v>
      </c>
      <c r="AF75" s="2">
        <v>5.68</v>
      </c>
      <c r="AG75" s="2">
        <v>5.68</v>
      </c>
      <c r="AH75" s="2">
        <v>5.68</v>
      </c>
      <c r="AI75" s="2">
        <v>5.68</v>
      </c>
      <c r="AJ75" s="2">
        <v>5.68</v>
      </c>
      <c r="AK75" s="2">
        <v>5.68</v>
      </c>
      <c r="AL75" s="2">
        <v>5.68</v>
      </c>
      <c r="AM75" s="2">
        <v>5.68</v>
      </c>
      <c r="AN75" s="2">
        <v>5.68</v>
      </c>
      <c r="AO75" s="33">
        <v>156138.51</v>
      </c>
      <c r="AP75" s="33">
        <v>161726.38</v>
      </c>
      <c r="AQ75" s="33">
        <v>66819.25</v>
      </c>
      <c r="AR75" s="33">
        <v>56005.19</v>
      </c>
      <c r="AS75" s="33">
        <v>39202.17</v>
      </c>
      <c r="AT75" s="33">
        <v>54242.31</v>
      </c>
      <c r="AU75" s="33">
        <v>105642.47</v>
      </c>
      <c r="AV75" s="33">
        <v>25101.87</v>
      </c>
      <c r="AW75" s="33">
        <v>44862.45</v>
      </c>
      <c r="AX75" s="33">
        <v>82961.41</v>
      </c>
      <c r="AY75" s="33">
        <v>66539.070000000007</v>
      </c>
      <c r="AZ75" s="33">
        <v>71515.240000000005</v>
      </c>
      <c r="BA75" s="31">
        <f t="shared" si="236"/>
        <v>-3023.81</v>
      </c>
      <c r="BB75" s="31">
        <f t="shared" si="237"/>
        <v>-3132.03</v>
      </c>
      <c r="BC75" s="31">
        <f t="shared" si="238"/>
        <v>-1294.03</v>
      </c>
      <c r="BD75" s="31">
        <f t="shared" si="239"/>
        <v>-1479.01</v>
      </c>
      <c r="BE75" s="31">
        <f t="shared" si="240"/>
        <v>-1035.27</v>
      </c>
      <c r="BF75" s="31">
        <f t="shared" si="241"/>
        <v>-1432.46</v>
      </c>
      <c r="BG75" s="31">
        <f t="shared" si="242"/>
        <v>2789.85</v>
      </c>
      <c r="BH75" s="31">
        <f t="shared" si="243"/>
        <v>662.9</v>
      </c>
      <c r="BI75" s="31">
        <f t="shared" si="244"/>
        <v>1184.75</v>
      </c>
      <c r="BJ75" s="31">
        <f t="shared" si="245"/>
        <v>9785.94</v>
      </c>
      <c r="BK75" s="31">
        <f t="shared" si="246"/>
        <v>7848.8</v>
      </c>
      <c r="BL75" s="31">
        <f t="shared" si="247"/>
        <v>8435.7800000000007</v>
      </c>
      <c r="BM75" s="6">
        <v>4.7699999999999999E-2</v>
      </c>
      <c r="BN75" s="6">
        <v>4.7699999999999999E-2</v>
      </c>
      <c r="BO75" s="6">
        <v>4.7699999999999999E-2</v>
      </c>
      <c r="BP75" s="6">
        <v>4.7699999999999999E-2</v>
      </c>
      <c r="BQ75" s="6">
        <v>4.7699999999999999E-2</v>
      </c>
      <c r="BR75" s="6">
        <v>4.7699999999999999E-2</v>
      </c>
      <c r="BS75" s="6">
        <v>4.7699999999999999E-2</v>
      </c>
      <c r="BT75" s="6">
        <v>4.7699999999999999E-2</v>
      </c>
      <c r="BU75" s="6">
        <v>4.7699999999999999E-2</v>
      </c>
      <c r="BV75" s="6">
        <v>4.7699999999999999E-2</v>
      </c>
      <c r="BW75" s="6">
        <v>4.7699999999999999E-2</v>
      </c>
      <c r="BX75" s="6">
        <v>4.7699999999999999E-2</v>
      </c>
      <c r="BY75" s="31">
        <v>131123.35999999999</v>
      </c>
      <c r="BZ75" s="31">
        <v>135815.99</v>
      </c>
      <c r="CA75" s="31">
        <v>56114.05</v>
      </c>
      <c r="CB75" s="31">
        <v>47032.53</v>
      </c>
      <c r="CC75" s="31">
        <v>32921.54</v>
      </c>
      <c r="CD75" s="31">
        <v>45552.08</v>
      </c>
      <c r="CE75" s="31">
        <v>88717.36</v>
      </c>
      <c r="CF75" s="31">
        <v>21080.27</v>
      </c>
      <c r="CG75" s="31">
        <v>37674.980000000003</v>
      </c>
      <c r="CH75" s="31">
        <v>69670.05</v>
      </c>
      <c r="CI75" s="31">
        <v>55878.77</v>
      </c>
      <c r="CJ75" s="31">
        <v>60057.69</v>
      </c>
      <c r="CK75" s="32">
        <f t="shared" si="248"/>
        <v>1924.24</v>
      </c>
      <c r="CL75" s="32">
        <f t="shared" si="249"/>
        <v>1993.11</v>
      </c>
      <c r="CM75" s="32">
        <f t="shared" si="250"/>
        <v>823.48</v>
      </c>
      <c r="CN75" s="32">
        <f t="shared" si="251"/>
        <v>690.2</v>
      </c>
      <c r="CO75" s="32">
        <f t="shared" si="252"/>
        <v>483.13</v>
      </c>
      <c r="CP75" s="32">
        <f t="shared" si="253"/>
        <v>668.48</v>
      </c>
      <c r="CQ75" s="32">
        <f t="shared" si="254"/>
        <v>1301.93</v>
      </c>
      <c r="CR75" s="32">
        <f t="shared" si="255"/>
        <v>309.35000000000002</v>
      </c>
      <c r="CS75" s="32">
        <f t="shared" si="256"/>
        <v>552.88</v>
      </c>
      <c r="CT75" s="32">
        <f t="shared" si="257"/>
        <v>1022.41</v>
      </c>
      <c r="CU75" s="32">
        <f t="shared" si="258"/>
        <v>820.02</v>
      </c>
      <c r="CV75" s="32">
        <f t="shared" si="259"/>
        <v>881.35</v>
      </c>
      <c r="CW75" s="31">
        <f t="shared" si="260"/>
        <v>-20067.100000000031</v>
      </c>
      <c r="CX75" s="31">
        <f t="shared" si="261"/>
        <v>-20785.250000000029</v>
      </c>
      <c r="CY75" s="31">
        <f t="shared" si="262"/>
        <v>-8587.6899999999932</v>
      </c>
      <c r="CZ75" s="31">
        <f t="shared" si="263"/>
        <v>-6803.4500000000062</v>
      </c>
      <c r="DA75" s="31">
        <f t="shared" si="264"/>
        <v>-4762.2299999999996</v>
      </c>
      <c r="DB75" s="31">
        <f t="shared" si="265"/>
        <v>-6589.2899999999927</v>
      </c>
      <c r="DC75" s="31">
        <f t="shared" si="266"/>
        <v>-18413.030000000006</v>
      </c>
      <c r="DD75" s="31">
        <f t="shared" si="267"/>
        <v>-4375.1499999999996</v>
      </c>
      <c r="DE75" s="31">
        <f t="shared" si="268"/>
        <v>-7819.3399999999965</v>
      </c>
      <c r="DF75" s="31">
        <f t="shared" si="269"/>
        <v>-22054.89</v>
      </c>
      <c r="DG75" s="31">
        <f t="shared" si="270"/>
        <v>-17689.080000000013</v>
      </c>
      <c r="DH75" s="31">
        <f t="shared" si="271"/>
        <v>-19011.980000000003</v>
      </c>
      <c r="DI75" s="32">
        <f t="shared" si="200"/>
        <v>-1003.36</v>
      </c>
      <c r="DJ75" s="32">
        <f t="shared" si="201"/>
        <v>-1039.26</v>
      </c>
      <c r="DK75" s="32">
        <f t="shared" si="202"/>
        <v>-429.38</v>
      </c>
      <c r="DL75" s="32">
        <f t="shared" si="203"/>
        <v>-340.17</v>
      </c>
      <c r="DM75" s="32">
        <f t="shared" si="204"/>
        <v>-238.11</v>
      </c>
      <c r="DN75" s="32">
        <f t="shared" si="205"/>
        <v>-329.46</v>
      </c>
      <c r="DO75" s="32">
        <f t="shared" si="206"/>
        <v>-920.65</v>
      </c>
      <c r="DP75" s="32">
        <f t="shared" si="207"/>
        <v>-218.76</v>
      </c>
      <c r="DQ75" s="32">
        <f t="shared" si="208"/>
        <v>-390.97</v>
      </c>
      <c r="DR75" s="32">
        <f t="shared" si="209"/>
        <v>-1102.74</v>
      </c>
      <c r="DS75" s="32">
        <f t="shared" si="210"/>
        <v>-884.45</v>
      </c>
      <c r="DT75" s="32">
        <f t="shared" si="211"/>
        <v>-950.6</v>
      </c>
      <c r="DU75" s="31">
        <f t="shared" si="212"/>
        <v>-3740.8</v>
      </c>
      <c r="DV75" s="31">
        <f t="shared" si="213"/>
        <v>-3826.13</v>
      </c>
      <c r="DW75" s="31">
        <f t="shared" si="214"/>
        <v>-1562.7</v>
      </c>
      <c r="DX75" s="31">
        <f t="shared" si="215"/>
        <v>-1222.1300000000001</v>
      </c>
      <c r="DY75" s="31">
        <f t="shared" si="216"/>
        <v>-844.69</v>
      </c>
      <c r="DZ75" s="31">
        <f t="shared" si="217"/>
        <v>-1153.3800000000001</v>
      </c>
      <c r="EA75" s="31">
        <f t="shared" si="218"/>
        <v>-3181.36</v>
      </c>
      <c r="EB75" s="31">
        <f t="shared" si="219"/>
        <v>-745.71</v>
      </c>
      <c r="EC75" s="31">
        <f t="shared" si="220"/>
        <v>-1314.48</v>
      </c>
      <c r="ED75" s="31">
        <f t="shared" si="221"/>
        <v>-3657.72</v>
      </c>
      <c r="EE75" s="31">
        <f t="shared" si="222"/>
        <v>-2892.35</v>
      </c>
      <c r="EF75" s="31">
        <f t="shared" si="223"/>
        <v>-3065.68</v>
      </c>
      <c r="EG75" s="32">
        <f t="shared" si="224"/>
        <v>-24811.260000000031</v>
      </c>
      <c r="EH75" s="32">
        <f t="shared" si="225"/>
        <v>-25650.640000000029</v>
      </c>
      <c r="EI75" s="32">
        <f t="shared" si="226"/>
        <v>-10579.769999999993</v>
      </c>
      <c r="EJ75" s="32">
        <f t="shared" si="227"/>
        <v>-8365.7500000000073</v>
      </c>
      <c r="EK75" s="32">
        <f t="shared" si="228"/>
        <v>-5845.0299999999988</v>
      </c>
      <c r="EL75" s="32">
        <f t="shared" si="229"/>
        <v>-8072.1299999999928</v>
      </c>
      <c r="EM75" s="32">
        <f t="shared" si="230"/>
        <v>-22515.040000000008</v>
      </c>
      <c r="EN75" s="32">
        <f t="shared" si="231"/>
        <v>-5339.62</v>
      </c>
      <c r="EO75" s="32">
        <f t="shared" si="232"/>
        <v>-9524.7899999999954</v>
      </c>
      <c r="EP75" s="32">
        <f t="shared" si="233"/>
        <v>-26815.350000000002</v>
      </c>
      <c r="EQ75" s="32">
        <f t="shared" si="234"/>
        <v>-21465.880000000012</v>
      </c>
      <c r="ER75" s="32">
        <f t="shared" si="235"/>
        <v>-23028.260000000002</v>
      </c>
    </row>
    <row r="76" spans="1:148" x14ac:dyDescent="0.25">
      <c r="A76" t="s">
        <v>486</v>
      </c>
      <c r="B76" s="1" t="s">
        <v>92</v>
      </c>
      <c r="C76" t="str">
        <f t="shared" ca="1" si="272"/>
        <v>HRM</v>
      </c>
      <c r="D76" t="str">
        <f t="shared" ca="1" si="273"/>
        <v>H. R. Milner</v>
      </c>
      <c r="E76" s="51">
        <v>48590.832632999998</v>
      </c>
      <c r="F76" s="51">
        <v>81081.634812999997</v>
      </c>
      <c r="G76" s="51">
        <v>54124.123779000001</v>
      </c>
      <c r="H76" s="51">
        <v>58660.073602999997</v>
      </c>
      <c r="I76" s="51">
        <v>67974.940919000001</v>
      </c>
      <c r="J76" s="51">
        <v>64661.602974000001</v>
      </c>
      <c r="K76" s="51">
        <v>64064.171122</v>
      </c>
      <c r="L76" s="51">
        <v>38885.310179</v>
      </c>
      <c r="M76" s="51">
        <v>37263.215136999999</v>
      </c>
      <c r="N76" s="51">
        <v>51849.314187999997</v>
      </c>
      <c r="O76" s="51">
        <v>58877.874028999999</v>
      </c>
      <c r="P76" s="51">
        <v>46532.266503999999</v>
      </c>
      <c r="Q76" s="32">
        <v>2770894.4</v>
      </c>
      <c r="R76" s="32">
        <v>8506306.5500000007</v>
      </c>
      <c r="S76" s="32">
        <v>2868117.37</v>
      </c>
      <c r="T76" s="32">
        <v>1857021.55</v>
      </c>
      <c r="U76" s="32">
        <v>4383665.21</v>
      </c>
      <c r="V76" s="32">
        <v>3033985.72</v>
      </c>
      <c r="W76" s="32">
        <v>10334117.33</v>
      </c>
      <c r="X76" s="32">
        <v>1146351.02</v>
      </c>
      <c r="Y76" s="32">
        <v>820930.43</v>
      </c>
      <c r="Z76" s="32">
        <v>1470421.3</v>
      </c>
      <c r="AA76" s="32">
        <v>2624727.85</v>
      </c>
      <c r="AB76" s="32">
        <v>1311980.1599999999</v>
      </c>
      <c r="AC76" s="2">
        <v>-3.33</v>
      </c>
      <c r="AD76" s="2">
        <v>-3.33</v>
      </c>
      <c r="AE76" s="2">
        <v>-3.33</v>
      </c>
      <c r="AF76" s="2">
        <v>-3.33</v>
      </c>
      <c r="AG76" s="2">
        <v>-3.33</v>
      </c>
      <c r="AH76" s="2">
        <v>-3.33</v>
      </c>
      <c r="AI76" s="2">
        <v>-3.33</v>
      </c>
      <c r="AJ76" s="2">
        <v>-3.33</v>
      </c>
      <c r="AK76" s="2">
        <v>-3.33</v>
      </c>
      <c r="AL76" s="2">
        <v>-3.33</v>
      </c>
      <c r="AM76" s="2">
        <v>-3.33</v>
      </c>
      <c r="AN76" s="2">
        <v>-3.33</v>
      </c>
      <c r="AO76" s="33">
        <v>-92270.78</v>
      </c>
      <c r="AP76" s="33">
        <v>-283260.01</v>
      </c>
      <c r="AQ76" s="33">
        <v>-95508.31</v>
      </c>
      <c r="AR76" s="33">
        <v>-61838.82</v>
      </c>
      <c r="AS76" s="33">
        <v>-145976.04999999999</v>
      </c>
      <c r="AT76" s="33">
        <v>-101031.72</v>
      </c>
      <c r="AU76" s="33">
        <v>-344126.11</v>
      </c>
      <c r="AV76" s="33">
        <v>-38173.49</v>
      </c>
      <c r="AW76" s="33">
        <v>-27336.98</v>
      </c>
      <c r="AX76" s="33">
        <v>-48965.03</v>
      </c>
      <c r="AY76" s="33">
        <v>-87403.44</v>
      </c>
      <c r="AZ76" s="33">
        <v>-43688.94</v>
      </c>
      <c r="BA76" s="31">
        <f t="shared" si="236"/>
        <v>-3047.98</v>
      </c>
      <c r="BB76" s="31">
        <f t="shared" si="237"/>
        <v>-9356.94</v>
      </c>
      <c r="BC76" s="31">
        <f t="shared" si="238"/>
        <v>-3154.93</v>
      </c>
      <c r="BD76" s="31">
        <f t="shared" si="239"/>
        <v>-2785.53</v>
      </c>
      <c r="BE76" s="31">
        <f t="shared" si="240"/>
        <v>-6575.5</v>
      </c>
      <c r="BF76" s="31">
        <f t="shared" si="241"/>
        <v>-4550.9799999999996</v>
      </c>
      <c r="BG76" s="31">
        <f t="shared" si="242"/>
        <v>15501.18</v>
      </c>
      <c r="BH76" s="31">
        <f t="shared" si="243"/>
        <v>1719.53</v>
      </c>
      <c r="BI76" s="31">
        <f t="shared" si="244"/>
        <v>1231.4000000000001</v>
      </c>
      <c r="BJ76" s="31">
        <f t="shared" si="245"/>
        <v>9851.82</v>
      </c>
      <c r="BK76" s="31">
        <f t="shared" si="246"/>
        <v>17585.68</v>
      </c>
      <c r="BL76" s="31">
        <f t="shared" si="247"/>
        <v>8790.27</v>
      </c>
      <c r="BM76" s="6">
        <v>-0.1135</v>
      </c>
      <c r="BN76" s="6">
        <v>-0.1135</v>
      </c>
      <c r="BO76" s="6">
        <v>-0.1135</v>
      </c>
      <c r="BP76" s="6">
        <v>-0.1135</v>
      </c>
      <c r="BQ76" s="6">
        <v>-0.1135</v>
      </c>
      <c r="BR76" s="6">
        <v>-0.1135</v>
      </c>
      <c r="BS76" s="6">
        <v>-0.1135</v>
      </c>
      <c r="BT76" s="6">
        <v>-0.1135</v>
      </c>
      <c r="BU76" s="6">
        <v>-0.1135</v>
      </c>
      <c r="BV76" s="6">
        <v>-0.1135</v>
      </c>
      <c r="BW76" s="6">
        <v>-0.1135</v>
      </c>
      <c r="BX76" s="6">
        <v>-0.1135</v>
      </c>
      <c r="BY76" s="31">
        <v>-314496.51</v>
      </c>
      <c r="BZ76" s="31">
        <v>-965465.79</v>
      </c>
      <c r="CA76" s="31">
        <v>-325531.32</v>
      </c>
      <c r="CB76" s="31">
        <v>-210771.95</v>
      </c>
      <c r="CC76" s="31">
        <v>-497546</v>
      </c>
      <c r="CD76" s="31">
        <v>-344357.38</v>
      </c>
      <c r="CE76" s="31">
        <v>-1172922.32</v>
      </c>
      <c r="CF76" s="31">
        <v>-130110.84</v>
      </c>
      <c r="CG76" s="31">
        <v>-93175.6</v>
      </c>
      <c r="CH76" s="31">
        <v>-166892.82</v>
      </c>
      <c r="CI76" s="31">
        <v>-297906.61</v>
      </c>
      <c r="CJ76" s="31">
        <v>-148909.75</v>
      </c>
      <c r="CK76" s="32">
        <f t="shared" si="248"/>
        <v>1939.63</v>
      </c>
      <c r="CL76" s="32">
        <f t="shared" si="249"/>
        <v>5954.41</v>
      </c>
      <c r="CM76" s="32">
        <f t="shared" si="250"/>
        <v>2007.68</v>
      </c>
      <c r="CN76" s="32">
        <f t="shared" si="251"/>
        <v>1299.92</v>
      </c>
      <c r="CO76" s="32">
        <f t="shared" si="252"/>
        <v>3068.57</v>
      </c>
      <c r="CP76" s="32">
        <f t="shared" si="253"/>
        <v>2123.79</v>
      </c>
      <c r="CQ76" s="32">
        <f t="shared" si="254"/>
        <v>7233.88</v>
      </c>
      <c r="CR76" s="32">
        <f t="shared" si="255"/>
        <v>802.45</v>
      </c>
      <c r="CS76" s="32">
        <f t="shared" si="256"/>
        <v>574.65</v>
      </c>
      <c r="CT76" s="32">
        <f t="shared" si="257"/>
        <v>1029.29</v>
      </c>
      <c r="CU76" s="32">
        <f t="shared" si="258"/>
        <v>1837.31</v>
      </c>
      <c r="CV76" s="32">
        <f t="shared" si="259"/>
        <v>918.39</v>
      </c>
      <c r="CW76" s="31">
        <f t="shared" si="260"/>
        <v>-217238.12</v>
      </c>
      <c r="CX76" s="31">
        <f t="shared" si="261"/>
        <v>-666894.43000000005</v>
      </c>
      <c r="CY76" s="31">
        <f t="shared" si="262"/>
        <v>-224860.40000000002</v>
      </c>
      <c r="CZ76" s="31">
        <f t="shared" si="263"/>
        <v>-144847.67999999999</v>
      </c>
      <c r="DA76" s="31">
        <f t="shared" si="264"/>
        <v>-341925.88</v>
      </c>
      <c r="DB76" s="31">
        <f t="shared" si="265"/>
        <v>-236650.89</v>
      </c>
      <c r="DC76" s="31">
        <f t="shared" si="266"/>
        <v>-837063.51000000024</v>
      </c>
      <c r="DD76" s="31">
        <f t="shared" si="267"/>
        <v>-92854.43</v>
      </c>
      <c r="DE76" s="31">
        <f t="shared" si="268"/>
        <v>-66495.37000000001</v>
      </c>
      <c r="DF76" s="31">
        <f t="shared" si="269"/>
        <v>-126750.32</v>
      </c>
      <c r="DG76" s="31">
        <f t="shared" si="270"/>
        <v>-226251.53999999998</v>
      </c>
      <c r="DH76" s="31">
        <f t="shared" si="271"/>
        <v>-113092.68999999999</v>
      </c>
      <c r="DI76" s="32">
        <f t="shared" si="200"/>
        <v>-10861.91</v>
      </c>
      <c r="DJ76" s="32">
        <f t="shared" si="201"/>
        <v>-33344.720000000001</v>
      </c>
      <c r="DK76" s="32">
        <f t="shared" si="202"/>
        <v>-11243.02</v>
      </c>
      <c r="DL76" s="32">
        <f t="shared" si="203"/>
        <v>-7242.38</v>
      </c>
      <c r="DM76" s="32">
        <f t="shared" si="204"/>
        <v>-17096.29</v>
      </c>
      <c r="DN76" s="32">
        <f t="shared" si="205"/>
        <v>-11832.54</v>
      </c>
      <c r="DO76" s="32">
        <f t="shared" si="206"/>
        <v>-41853.18</v>
      </c>
      <c r="DP76" s="32">
        <f t="shared" si="207"/>
        <v>-4642.72</v>
      </c>
      <c r="DQ76" s="32">
        <f t="shared" si="208"/>
        <v>-3324.77</v>
      </c>
      <c r="DR76" s="32">
        <f t="shared" si="209"/>
        <v>-6337.52</v>
      </c>
      <c r="DS76" s="32">
        <f t="shared" si="210"/>
        <v>-11312.58</v>
      </c>
      <c r="DT76" s="32">
        <f t="shared" si="211"/>
        <v>-5654.63</v>
      </c>
      <c r="DU76" s="31">
        <f t="shared" si="212"/>
        <v>-40496.35</v>
      </c>
      <c r="DV76" s="31">
        <f t="shared" si="213"/>
        <v>-122761.22</v>
      </c>
      <c r="DW76" s="31">
        <f t="shared" si="214"/>
        <v>-40917.699999999997</v>
      </c>
      <c r="DX76" s="31">
        <f t="shared" si="215"/>
        <v>-26019.53</v>
      </c>
      <c r="DY76" s="31">
        <f t="shared" si="216"/>
        <v>-60648.58</v>
      </c>
      <c r="DZ76" s="31">
        <f t="shared" si="217"/>
        <v>-41422.86</v>
      </c>
      <c r="EA76" s="31">
        <f t="shared" si="218"/>
        <v>-144625.79999999999</v>
      </c>
      <c r="EB76" s="31">
        <f t="shared" si="219"/>
        <v>-15826.29</v>
      </c>
      <c r="EC76" s="31">
        <f t="shared" si="220"/>
        <v>-11178.29</v>
      </c>
      <c r="ED76" s="31">
        <f t="shared" si="221"/>
        <v>-21021.040000000001</v>
      </c>
      <c r="EE76" s="31">
        <f t="shared" si="222"/>
        <v>-36994.49</v>
      </c>
      <c r="EF76" s="31">
        <f t="shared" si="223"/>
        <v>-18236.22</v>
      </c>
      <c r="EG76" s="32">
        <f t="shared" si="224"/>
        <v>-268596.38</v>
      </c>
      <c r="EH76" s="32">
        <f t="shared" si="225"/>
        <v>-823000.37</v>
      </c>
      <c r="EI76" s="32">
        <f t="shared" si="226"/>
        <v>-277021.12</v>
      </c>
      <c r="EJ76" s="32">
        <f t="shared" si="227"/>
        <v>-178109.59</v>
      </c>
      <c r="EK76" s="32">
        <f t="shared" si="228"/>
        <v>-419670.75</v>
      </c>
      <c r="EL76" s="32">
        <f t="shared" si="229"/>
        <v>-289906.29000000004</v>
      </c>
      <c r="EM76" s="32">
        <f t="shared" si="230"/>
        <v>-1023542.4900000002</v>
      </c>
      <c r="EN76" s="32">
        <f t="shared" si="231"/>
        <v>-113323.44</v>
      </c>
      <c r="EO76" s="32">
        <f t="shared" si="232"/>
        <v>-80998.430000000022</v>
      </c>
      <c r="EP76" s="32">
        <f t="shared" si="233"/>
        <v>-154108.88</v>
      </c>
      <c r="EQ76" s="32">
        <f t="shared" si="234"/>
        <v>-274558.61</v>
      </c>
      <c r="ER76" s="32">
        <f t="shared" si="235"/>
        <v>-136983.53999999998</v>
      </c>
    </row>
    <row r="77" spans="1:148" x14ac:dyDescent="0.25">
      <c r="A77" t="s">
        <v>461</v>
      </c>
      <c r="B77" s="1" t="s">
        <v>128</v>
      </c>
      <c r="C77" t="str">
        <f t="shared" ca="1" si="272"/>
        <v>HSH</v>
      </c>
      <c r="D77" t="str">
        <f t="shared" ca="1" si="273"/>
        <v>Horseshoe Hydro Facility</v>
      </c>
      <c r="E77" s="51">
        <v>5829.4196204</v>
      </c>
      <c r="F77" s="51">
        <v>4979.6008694000002</v>
      </c>
      <c r="G77" s="51">
        <v>5290.1729069000003</v>
      </c>
      <c r="H77" s="51">
        <v>5626.7222656000004</v>
      </c>
      <c r="I77" s="51">
        <v>6553.7804775000004</v>
      </c>
      <c r="J77" s="51">
        <v>9391.1629929999999</v>
      </c>
      <c r="K77" s="51">
        <v>10855.506493000001</v>
      </c>
      <c r="L77" s="51">
        <v>10140.574953200001</v>
      </c>
      <c r="M77" s="51">
        <v>3105.3120767</v>
      </c>
      <c r="N77" s="51">
        <v>4110.5317158999997</v>
      </c>
      <c r="O77" s="51">
        <v>3493.5950333000001</v>
      </c>
      <c r="P77" s="51">
        <v>2322.2294941</v>
      </c>
      <c r="Q77" s="32">
        <v>255782.82</v>
      </c>
      <c r="R77" s="32">
        <v>471138.9</v>
      </c>
      <c r="S77" s="32">
        <v>212578.35</v>
      </c>
      <c r="T77" s="32">
        <v>170142.59</v>
      </c>
      <c r="U77" s="32">
        <v>446729.73</v>
      </c>
      <c r="V77" s="32">
        <v>410192.38</v>
      </c>
      <c r="W77" s="32">
        <v>1336111.01</v>
      </c>
      <c r="X77" s="32">
        <v>471003.84</v>
      </c>
      <c r="Y77" s="32">
        <v>77203.95</v>
      </c>
      <c r="Z77" s="32">
        <v>112455.07</v>
      </c>
      <c r="AA77" s="32">
        <v>141549.25</v>
      </c>
      <c r="AB77" s="32">
        <v>52609.71</v>
      </c>
      <c r="AC77" s="2">
        <v>0.44</v>
      </c>
      <c r="AD77" s="2">
        <v>0.44</v>
      </c>
      <c r="AE77" s="2">
        <v>0.44</v>
      </c>
      <c r="AF77" s="2">
        <v>0.44</v>
      </c>
      <c r="AG77" s="2">
        <v>0.44</v>
      </c>
      <c r="AH77" s="2">
        <v>0.44</v>
      </c>
      <c r="AI77" s="2">
        <v>0.44</v>
      </c>
      <c r="AJ77" s="2">
        <v>0.44</v>
      </c>
      <c r="AK77" s="2">
        <v>0.44</v>
      </c>
      <c r="AL77" s="2">
        <v>0.44</v>
      </c>
      <c r="AM77" s="2">
        <v>0.44</v>
      </c>
      <c r="AN77" s="2">
        <v>0.44</v>
      </c>
      <c r="AO77" s="33">
        <v>1125.44</v>
      </c>
      <c r="AP77" s="33">
        <v>2073.0100000000002</v>
      </c>
      <c r="AQ77" s="33">
        <v>935.34</v>
      </c>
      <c r="AR77" s="33">
        <v>748.63</v>
      </c>
      <c r="AS77" s="33">
        <v>1965.61</v>
      </c>
      <c r="AT77" s="33">
        <v>1804.85</v>
      </c>
      <c r="AU77" s="33">
        <v>5878.89</v>
      </c>
      <c r="AV77" s="33">
        <v>2072.42</v>
      </c>
      <c r="AW77" s="33">
        <v>339.7</v>
      </c>
      <c r="AX77" s="33">
        <v>494.8</v>
      </c>
      <c r="AY77" s="33">
        <v>622.82000000000005</v>
      </c>
      <c r="AZ77" s="33">
        <v>231.48</v>
      </c>
      <c r="BA77" s="31">
        <f t="shared" si="236"/>
        <v>-281.36</v>
      </c>
      <c r="BB77" s="31">
        <f t="shared" si="237"/>
        <v>-518.25</v>
      </c>
      <c r="BC77" s="31">
        <f t="shared" si="238"/>
        <v>-233.84</v>
      </c>
      <c r="BD77" s="31">
        <f t="shared" si="239"/>
        <v>-255.21</v>
      </c>
      <c r="BE77" s="31">
        <f t="shared" si="240"/>
        <v>-670.09</v>
      </c>
      <c r="BF77" s="31">
        <f t="shared" si="241"/>
        <v>-615.29</v>
      </c>
      <c r="BG77" s="31">
        <f t="shared" si="242"/>
        <v>2004.17</v>
      </c>
      <c r="BH77" s="31">
        <f t="shared" si="243"/>
        <v>706.51</v>
      </c>
      <c r="BI77" s="31">
        <f t="shared" si="244"/>
        <v>115.81</v>
      </c>
      <c r="BJ77" s="31">
        <f t="shared" si="245"/>
        <v>753.45</v>
      </c>
      <c r="BK77" s="31">
        <f t="shared" si="246"/>
        <v>948.38</v>
      </c>
      <c r="BL77" s="31">
        <f t="shared" si="247"/>
        <v>352.49</v>
      </c>
      <c r="BM77" s="6">
        <v>-3.8300000000000001E-2</v>
      </c>
      <c r="BN77" s="6">
        <v>-3.8300000000000001E-2</v>
      </c>
      <c r="BO77" s="6">
        <v>-3.8300000000000001E-2</v>
      </c>
      <c r="BP77" s="6">
        <v>-3.8300000000000001E-2</v>
      </c>
      <c r="BQ77" s="6">
        <v>-3.8300000000000001E-2</v>
      </c>
      <c r="BR77" s="6">
        <v>-3.8300000000000001E-2</v>
      </c>
      <c r="BS77" s="6">
        <v>-3.8300000000000001E-2</v>
      </c>
      <c r="BT77" s="6">
        <v>-3.8300000000000001E-2</v>
      </c>
      <c r="BU77" s="6">
        <v>-3.8300000000000001E-2</v>
      </c>
      <c r="BV77" s="6">
        <v>-3.8300000000000001E-2</v>
      </c>
      <c r="BW77" s="6">
        <v>-3.8300000000000001E-2</v>
      </c>
      <c r="BX77" s="6">
        <v>-3.8300000000000001E-2</v>
      </c>
      <c r="BY77" s="31">
        <v>-9796.48</v>
      </c>
      <c r="BZ77" s="31">
        <v>-18044.62</v>
      </c>
      <c r="CA77" s="31">
        <v>-8141.75</v>
      </c>
      <c r="CB77" s="31">
        <v>-6516.46</v>
      </c>
      <c r="CC77" s="31">
        <v>-17109.75</v>
      </c>
      <c r="CD77" s="31">
        <v>-15710.37</v>
      </c>
      <c r="CE77" s="31">
        <v>-51173.05</v>
      </c>
      <c r="CF77" s="31">
        <v>-18039.45</v>
      </c>
      <c r="CG77" s="31">
        <v>-2956.91</v>
      </c>
      <c r="CH77" s="31">
        <v>-4307.03</v>
      </c>
      <c r="CI77" s="31">
        <v>-5421.34</v>
      </c>
      <c r="CJ77" s="31">
        <v>-2014.95</v>
      </c>
      <c r="CK77" s="32">
        <f t="shared" si="248"/>
        <v>179.05</v>
      </c>
      <c r="CL77" s="32">
        <f t="shared" si="249"/>
        <v>329.8</v>
      </c>
      <c r="CM77" s="32">
        <f t="shared" si="250"/>
        <v>148.80000000000001</v>
      </c>
      <c r="CN77" s="32">
        <f t="shared" si="251"/>
        <v>119.1</v>
      </c>
      <c r="CO77" s="32">
        <f t="shared" si="252"/>
        <v>312.70999999999998</v>
      </c>
      <c r="CP77" s="32">
        <f t="shared" si="253"/>
        <v>287.13</v>
      </c>
      <c r="CQ77" s="32">
        <f t="shared" si="254"/>
        <v>935.28</v>
      </c>
      <c r="CR77" s="32">
        <f t="shared" si="255"/>
        <v>329.7</v>
      </c>
      <c r="CS77" s="32">
        <f t="shared" si="256"/>
        <v>54.04</v>
      </c>
      <c r="CT77" s="32">
        <f t="shared" si="257"/>
        <v>78.72</v>
      </c>
      <c r="CU77" s="32">
        <f t="shared" si="258"/>
        <v>99.08</v>
      </c>
      <c r="CV77" s="32">
        <f t="shared" si="259"/>
        <v>36.83</v>
      </c>
      <c r="CW77" s="31">
        <f t="shared" si="260"/>
        <v>-10461.51</v>
      </c>
      <c r="CX77" s="31">
        <f t="shared" si="261"/>
        <v>-19269.580000000002</v>
      </c>
      <c r="CY77" s="31">
        <f t="shared" si="262"/>
        <v>-8694.4499999999989</v>
      </c>
      <c r="CZ77" s="31">
        <f t="shared" si="263"/>
        <v>-6890.78</v>
      </c>
      <c r="DA77" s="31">
        <f t="shared" si="264"/>
        <v>-18092.560000000001</v>
      </c>
      <c r="DB77" s="31">
        <f t="shared" si="265"/>
        <v>-16612.8</v>
      </c>
      <c r="DC77" s="31">
        <f t="shared" si="266"/>
        <v>-58120.83</v>
      </c>
      <c r="DD77" s="31">
        <f t="shared" si="267"/>
        <v>-20488.679999999997</v>
      </c>
      <c r="DE77" s="31">
        <f t="shared" si="268"/>
        <v>-3358.3799999999997</v>
      </c>
      <c r="DF77" s="31">
        <f t="shared" si="269"/>
        <v>-5476.5599999999995</v>
      </c>
      <c r="DG77" s="31">
        <f t="shared" si="270"/>
        <v>-6893.46</v>
      </c>
      <c r="DH77" s="31">
        <f t="shared" si="271"/>
        <v>-2562.09</v>
      </c>
      <c r="DI77" s="32">
        <f t="shared" si="200"/>
        <v>-523.08000000000004</v>
      </c>
      <c r="DJ77" s="32">
        <f t="shared" si="201"/>
        <v>-963.48</v>
      </c>
      <c r="DK77" s="32">
        <f t="shared" si="202"/>
        <v>-434.72</v>
      </c>
      <c r="DL77" s="32">
        <f t="shared" si="203"/>
        <v>-344.54</v>
      </c>
      <c r="DM77" s="32">
        <f t="shared" si="204"/>
        <v>-904.63</v>
      </c>
      <c r="DN77" s="32">
        <f t="shared" si="205"/>
        <v>-830.64</v>
      </c>
      <c r="DO77" s="32">
        <f t="shared" si="206"/>
        <v>-2906.04</v>
      </c>
      <c r="DP77" s="32">
        <f t="shared" si="207"/>
        <v>-1024.43</v>
      </c>
      <c r="DQ77" s="32">
        <f t="shared" si="208"/>
        <v>-167.92</v>
      </c>
      <c r="DR77" s="32">
        <f t="shared" si="209"/>
        <v>-273.83</v>
      </c>
      <c r="DS77" s="32">
        <f t="shared" si="210"/>
        <v>-344.67</v>
      </c>
      <c r="DT77" s="32">
        <f t="shared" si="211"/>
        <v>-128.1</v>
      </c>
      <c r="DU77" s="31">
        <f t="shared" si="212"/>
        <v>-1950.18</v>
      </c>
      <c r="DV77" s="31">
        <f t="shared" si="213"/>
        <v>-3547.12</v>
      </c>
      <c r="DW77" s="31">
        <f t="shared" si="214"/>
        <v>-1582.12</v>
      </c>
      <c r="DX77" s="31">
        <f t="shared" si="215"/>
        <v>-1237.82</v>
      </c>
      <c r="DY77" s="31">
        <f t="shared" si="216"/>
        <v>-3209.14</v>
      </c>
      <c r="DZ77" s="31">
        <f t="shared" si="217"/>
        <v>-2907.87</v>
      </c>
      <c r="EA77" s="31">
        <f t="shared" si="218"/>
        <v>-10041.98</v>
      </c>
      <c r="EB77" s="31">
        <f t="shared" si="219"/>
        <v>-3492.13</v>
      </c>
      <c r="EC77" s="31">
        <f t="shared" si="220"/>
        <v>-564.55999999999995</v>
      </c>
      <c r="ED77" s="31">
        <f t="shared" si="221"/>
        <v>-908.27</v>
      </c>
      <c r="EE77" s="31">
        <f t="shared" si="222"/>
        <v>-1127.1500000000001</v>
      </c>
      <c r="EF77" s="31">
        <f t="shared" si="223"/>
        <v>-413.14</v>
      </c>
      <c r="EG77" s="32">
        <f t="shared" si="224"/>
        <v>-12934.77</v>
      </c>
      <c r="EH77" s="32">
        <f t="shared" si="225"/>
        <v>-23780.18</v>
      </c>
      <c r="EI77" s="32">
        <f t="shared" si="226"/>
        <v>-10711.289999999997</v>
      </c>
      <c r="EJ77" s="32">
        <f t="shared" si="227"/>
        <v>-8473.14</v>
      </c>
      <c r="EK77" s="32">
        <f t="shared" si="228"/>
        <v>-22206.33</v>
      </c>
      <c r="EL77" s="32">
        <f t="shared" si="229"/>
        <v>-20351.309999999998</v>
      </c>
      <c r="EM77" s="32">
        <f t="shared" si="230"/>
        <v>-71068.850000000006</v>
      </c>
      <c r="EN77" s="32">
        <f t="shared" si="231"/>
        <v>-25005.239999999998</v>
      </c>
      <c r="EO77" s="32">
        <f t="shared" si="232"/>
        <v>-4090.8599999999997</v>
      </c>
      <c r="EP77" s="32">
        <f t="shared" si="233"/>
        <v>-6658.66</v>
      </c>
      <c r="EQ77" s="32">
        <f t="shared" si="234"/>
        <v>-8365.2800000000007</v>
      </c>
      <c r="ER77" s="32">
        <f t="shared" si="235"/>
        <v>-3103.33</v>
      </c>
    </row>
    <row r="78" spans="1:148" x14ac:dyDescent="0.25">
      <c r="A78" t="s">
        <v>460</v>
      </c>
      <c r="B78" s="1" t="s">
        <v>161</v>
      </c>
      <c r="C78" t="str">
        <f t="shared" ca="1" si="272"/>
        <v>IEW1</v>
      </c>
      <c r="D78" t="str">
        <f t="shared" ca="1" si="273"/>
        <v>Summerview 1 Wind Facility</v>
      </c>
      <c r="E78" s="51">
        <v>20745.146700000001</v>
      </c>
      <c r="F78" s="51">
        <v>11855.7819</v>
      </c>
      <c r="G78" s="51">
        <v>13305.900100000001</v>
      </c>
      <c r="H78" s="51">
        <v>18705.5782</v>
      </c>
      <c r="I78" s="51">
        <v>5790.3095000000003</v>
      </c>
      <c r="J78" s="51">
        <v>8662.1298000000006</v>
      </c>
      <c r="K78" s="51">
        <v>7982.9196000000002</v>
      </c>
      <c r="L78" s="51">
        <v>7522.8208999999997</v>
      </c>
      <c r="M78" s="51">
        <v>10971.0728</v>
      </c>
      <c r="N78" s="51">
        <v>22229.841799999998</v>
      </c>
      <c r="O78" s="51">
        <v>16733.103599999999</v>
      </c>
      <c r="P78" s="51">
        <v>24838.5137</v>
      </c>
      <c r="Q78" s="32">
        <v>610861.37</v>
      </c>
      <c r="R78" s="32">
        <v>650613.66</v>
      </c>
      <c r="S78" s="32">
        <v>329410.73</v>
      </c>
      <c r="T78" s="32">
        <v>473512.31</v>
      </c>
      <c r="U78" s="32">
        <v>154011.12</v>
      </c>
      <c r="V78" s="32">
        <v>251500.47</v>
      </c>
      <c r="W78" s="32">
        <v>527653.29</v>
      </c>
      <c r="X78" s="32">
        <v>234030.75</v>
      </c>
      <c r="Y78" s="32">
        <v>224817.48</v>
      </c>
      <c r="Z78" s="32">
        <v>519205.08</v>
      </c>
      <c r="AA78" s="32">
        <v>442338.29</v>
      </c>
      <c r="AB78" s="32">
        <v>601770.68999999994</v>
      </c>
      <c r="AC78" s="2">
        <v>3.33</v>
      </c>
      <c r="AD78" s="2">
        <v>3.33</v>
      </c>
      <c r="AE78" s="2">
        <v>3.33</v>
      </c>
      <c r="AF78" s="2">
        <v>3.33</v>
      </c>
      <c r="AG78" s="2">
        <v>3.33</v>
      </c>
      <c r="AH78" s="2">
        <v>3.86</v>
      </c>
      <c r="AI78" s="2">
        <v>3.86</v>
      </c>
      <c r="AJ78" s="2">
        <v>3.86</v>
      </c>
      <c r="AK78" s="2">
        <v>3.86</v>
      </c>
      <c r="AL78" s="2">
        <v>3.86</v>
      </c>
      <c r="AM78" s="2">
        <v>3.86</v>
      </c>
      <c r="AN78" s="2">
        <v>3.86</v>
      </c>
      <c r="AO78" s="33">
        <v>20341.68</v>
      </c>
      <c r="AP78" s="33">
        <v>21665.43</v>
      </c>
      <c r="AQ78" s="33">
        <v>10969.38</v>
      </c>
      <c r="AR78" s="33">
        <v>15767.96</v>
      </c>
      <c r="AS78" s="33">
        <v>5128.57</v>
      </c>
      <c r="AT78" s="33">
        <v>9707.92</v>
      </c>
      <c r="AU78" s="33">
        <v>20367.419999999998</v>
      </c>
      <c r="AV78" s="33">
        <v>9033.59</v>
      </c>
      <c r="AW78" s="33">
        <v>8677.9500000000007</v>
      </c>
      <c r="AX78" s="33">
        <v>20041.32</v>
      </c>
      <c r="AY78" s="33">
        <v>17074.259999999998</v>
      </c>
      <c r="AZ78" s="33">
        <v>23228.35</v>
      </c>
      <c r="BA78" s="31">
        <f t="shared" si="236"/>
        <v>-671.95</v>
      </c>
      <c r="BB78" s="31">
        <f t="shared" si="237"/>
        <v>-715.68</v>
      </c>
      <c r="BC78" s="31">
        <f t="shared" si="238"/>
        <v>-362.35</v>
      </c>
      <c r="BD78" s="31">
        <f t="shared" si="239"/>
        <v>-710.27</v>
      </c>
      <c r="BE78" s="31">
        <f t="shared" si="240"/>
        <v>-231.02</v>
      </c>
      <c r="BF78" s="31">
        <f t="shared" si="241"/>
        <v>-377.25</v>
      </c>
      <c r="BG78" s="31">
        <f t="shared" si="242"/>
        <v>791.48</v>
      </c>
      <c r="BH78" s="31">
        <f t="shared" si="243"/>
        <v>351.05</v>
      </c>
      <c r="BI78" s="31">
        <f t="shared" si="244"/>
        <v>337.23</v>
      </c>
      <c r="BJ78" s="31">
        <f t="shared" si="245"/>
        <v>3478.67</v>
      </c>
      <c r="BK78" s="31">
        <f t="shared" si="246"/>
        <v>2963.67</v>
      </c>
      <c r="BL78" s="31">
        <f t="shared" si="247"/>
        <v>4031.86</v>
      </c>
      <c r="BM78" s="6">
        <v>4.3799999999999999E-2</v>
      </c>
      <c r="BN78" s="6">
        <v>4.3799999999999999E-2</v>
      </c>
      <c r="BO78" s="6">
        <v>4.3799999999999999E-2</v>
      </c>
      <c r="BP78" s="6">
        <v>4.3799999999999999E-2</v>
      </c>
      <c r="BQ78" s="6">
        <v>4.3799999999999999E-2</v>
      </c>
      <c r="BR78" s="6">
        <v>4.3799999999999999E-2</v>
      </c>
      <c r="BS78" s="6">
        <v>4.3799999999999999E-2</v>
      </c>
      <c r="BT78" s="6">
        <v>4.3799999999999999E-2</v>
      </c>
      <c r="BU78" s="6">
        <v>4.3799999999999999E-2</v>
      </c>
      <c r="BV78" s="6">
        <v>4.3799999999999999E-2</v>
      </c>
      <c r="BW78" s="6">
        <v>4.3799999999999999E-2</v>
      </c>
      <c r="BX78" s="6">
        <v>4.3799999999999999E-2</v>
      </c>
      <c r="BY78" s="31">
        <v>26755.73</v>
      </c>
      <c r="BZ78" s="31">
        <v>28496.880000000001</v>
      </c>
      <c r="CA78" s="31">
        <v>14428.19</v>
      </c>
      <c r="CB78" s="31">
        <v>20739.84</v>
      </c>
      <c r="CC78" s="31">
        <v>6745.69</v>
      </c>
      <c r="CD78" s="31">
        <v>11015.72</v>
      </c>
      <c r="CE78" s="31">
        <v>23111.21</v>
      </c>
      <c r="CF78" s="31">
        <v>10250.549999999999</v>
      </c>
      <c r="CG78" s="31">
        <v>9847.01</v>
      </c>
      <c r="CH78" s="31">
        <v>22741.18</v>
      </c>
      <c r="CI78" s="31">
        <v>19374.419999999998</v>
      </c>
      <c r="CJ78" s="31">
        <v>26357.56</v>
      </c>
      <c r="CK78" s="32">
        <f t="shared" si="248"/>
        <v>427.6</v>
      </c>
      <c r="CL78" s="32">
        <f t="shared" si="249"/>
        <v>455.43</v>
      </c>
      <c r="CM78" s="32">
        <f t="shared" si="250"/>
        <v>230.59</v>
      </c>
      <c r="CN78" s="32">
        <f t="shared" si="251"/>
        <v>331.46</v>
      </c>
      <c r="CO78" s="32">
        <f t="shared" si="252"/>
        <v>107.81</v>
      </c>
      <c r="CP78" s="32">
        <f t="shared" si="253"/>
        <v>176.05</v>
      </c>
      <c r="CQ78" s="32">
        <f t="shared" si="254"/>
        <v>369.36</v>
      </c>
      <c r="CR78" s="32">
        <f t="shared" si="255"/>
        <v>163.82</v>
      </c>
      <c r="CS78" s="32">
        <f t="shared" si="256"/>
        <v>157.37</v>
      </c>
      <c r="CT78" s="32">
        <f t="shared" si="257"/>
        <v>363.44</v>
      </c>
      <c r="CU78" s="32">
        <f t="shared" si="258"/>
        <v>309.64</v>
      </c>
      <c r="CV78" s="32">
        <f t="shared" si="259"/>
        <v>421.24</v>
      </c>
      <c r="CW78" s="31">
        <f t="shared" si="260"/>
        <v>7513.5999999999976</v>
      </c>
      <c r="CX78" s="31">
        <f t="shared" si="261"/>
        <v>8002.5600000000013</v>
      </c>
      <c r="CY78" s="31">
        <f t="shared" si="262"/>
        <v>4051.7500000000014</v>
      </c>
      <c r="CZ78" s="31">
        <f t="shared" si="263"/>
        <v>6013.6100000000006</v>
      </c>
      <c r="DA78" s="31">
        <f t="shared" si="264"/>
        <v>1955.9500000000003</v>
      </c>
      <c r="DB78" s="31">
        <f t="shared" si="265"/>
        <v>1861.0999999999985</v>
      </c>
      <c r="DC78" s="31">
        <f t="shared" si="266"/>
        <v>2321.6700000000014</v>
      </c>
      <c r="DD78" s="31">
        <f t="shared" si="267"/>
        <v>1029.7299999999989</v>
      </c>
      <c r="DE78" s="31">
        <f t="shared" si="268"/>
        <v>989.20000000000027</v>
      </c>
      <c r="DF78" s="31">
        <f t="shared" si="269"/>
        <v>-415.3700000000008</v>
      </c>
      <c r="DG78" s="31">
        <f t="shared" si="270"/>
        <v>-353.8700000000008</v>
      </c>
      <c r="DH78" s="31">
        <f t="shared" si="271"/>
        <v>-481.40999999999576</v>
      </c>
      <c r="DI78" s="32">
        <f t="shared" si="200"/>
        <v>375.68</v>
      </c>
      <c r="DJ78" s="32">
        <f t="shared" si="201"/>
        <v>400.13</v>
      </c>
      <c r="DK78" s="32">
        <f t="shared" si="202"/>
        <v>202.59</v>
      </c>
      <c r="DL78" s="32">
        <f t="shared" si="203"/>
        <v>300.68</v>
      </c>
      <c r="DM78" s="32">
        <f t="shared" si="204"/>
        <v>97.8</v>
      </c>
      <c r="DN78" s="32">
        <f t="shared" si="205"/>
        <v>93.05</v>
      </c>
      <c r="DO78" s="32">
        <f t="shared" si="206"/>
        <v>116.08</v>
      </c>
      <c r="DP78" s="32">
        <f t="shared" si="207"/>
        <v>51.49</v>
      </c>
      <c r="DQ78" s="32">
        <f t="shared" si="208"/>
        <v>49.46</v>
      </c>
      <c r="DR78" s="32">
        <f t="shared" si="209"/>
        <v>-20.77</v>
      </c>
      <c r="DS78" s="32">
        <f t="shared" si="210"/>
        <v>-17.690000000000001</v>
      </c>
      <c r="DT78" s="32">
        <f t="shared" si="211"/>
        <v>-24.07</v>
      </c>
      <c r="DU78" s="31">
        <f t="shared" si="212"/>
        <v>1400.64</v>
      </c>
      <c r="DV78" s="31">
        <f t="shared" si="213"/>
        <v>1473.1</v>
      </c>
      <c r="DW78" s="31">
        <f t="shared" si="214"/>
        <v>737.29</v>
      </c>
      <c r="DX78" s="31">
        <f t="shared" si="215"/>
        <v>1080.25</v>
      </c>
      <c r="DY78" s="31">
        <f t="shared" si="216"/>
        <v>346.93</v>
      </c>
      <c r="DZ78" s="31">
        <f t="shared" si="217"/>
        <v>325.76</v>
      </c>
      <c r="EA78" s="31">
        <f t="shared" si="218"/>
        <v>401.13</v>
      </c>
      <c r="EB78" s="31">
        <f t="shared" si="219"/>
        <v>175.51</v>
      </c>
      <c r="EC78" s="31">
        <f t="shared" si="220"/>
        <v>166.29</v>
      </c>
      <c r="ED78" s="31">
        <f t="shared" si="221"/>
        <v>-68.89</v>
      </c>
      <c r="EE78" s="31">
        <f t="shared" si="222"/>
        <v>-57.86</v>
      </c>
      <c r="EF78" s="31">
        <f t="shared" si="223"/>
        <v>-77.63</v>
      </c>
      <c r="EG78" s="32">
        <f t="shared" si="224"/>
        <v>9289.9199999999983</v>
      </c>
      <c r="EH78" s="32">
        <f t="shared" si="225"/>
        <v>9875.7900000000009</v>
      </c>
      <c r="EI78" s="32">
        <f t="shared" si="226"/>
        <v>4991.630000000001</v>
      </c>
      <c r="EJ78" s="32">
        <f t="shared" si="227"/>
        <v>7394.5400000000009</v>
      </c>
      <c r="EK78" s="32">
        <f t="shared" si="228"/>
        <v>2400.6800000000003</v>
      </c>
      <c r="EL78" s="32">
        <f t="shared" si="229"/>
        <v>2279.9099999999985</v>
      </c>
      <c r="EM78" s="32">
        <f t="shared" si="230"/>
        <v>2838.8800000000015</v>
      </c>
      <c r="EN78" s="32">
        <f t="shared" si="231"/>
        <v>1256.7299999999989</v>
      </c>
      <c r="EO78" s="32">
        <f t="shared" si="232"/>
        <v>1204.9500000000003</v>
      </c>
      <c r="EP78" s="32">
        <f t="shared" si="233"/>
        <v>-505.03000000000077</v>
      </c>
      <c r="EQ78" s="32">
        <f t="shared" si="234"/>
        <v>-429.42000000000081</v>
      </c>
      <c r="ER78" s="32">
        <f t="shared" si="235"/>
        <v>-583.10999999999581</v>
      </c>
    </row>
    <row r="79" spans="1:148" x14ac:dyDescent="0.25">
      <c r="A79" t="s">
        <v>460</v>
      </c>
      <c r="B79" s="1" t="s">
        <v>162</v>
      </c>
      <c r="C79" t="str">
        <f t="shared" ca="1" si="272"/>
        <v>IEW2</v>
      </c>
      <c r="D79" t="str">
        <f t="shared" ca="1" si="273"/>
        <v>Summerview 2 Wind Facility</v>
      </c>
      <c r="E79" s="51">
        <v>19983.6891</v>
      </c>
      <c r="F79" s="51">
        <v>10236.34</v>
      </c>
      <c r="G79" s="51">
        <v>12401.684499999999</v>
      </c>
      <c r="H79" s="51">
        <v>16262.488499999999</v>
      </c>
      <c r="I79" s="51">
        <v>5758.9564</v>
      </c>
      <c r="J79" s="51">
        <v>8445.2471999999998</v>
      </c>
      <c r="K79" s="51">
        <v>6887.1215000000002</v>
      </c>
      <c r="L79" s="51">
        <v>5746.6696000000002</v>
      </c>
      <c r="M79" s="51">
        <v>9038.0275999999994</v>
      </c>
      <c r="N79" s="51">
        <v>18824.3331</v>
      </c>
      <c r="O79" s="51">
        <v>15133.687599999999</v>
      </c>
      <c r="P79" s="51">
        <v>19747.286199999999</v>
      </c>
      <c r="Q79" s="32">
        <v>598756.47</v>
      </c>
      <c r="R79" s="32">
        <v>571433.4</v>
      </c>
      <c r="S79" s="32">
        <v>314604.15999999997</v>
      </c>
      <c r="T79" s="32">
        <v>409692.23</v>
      </c>
      <c r="U79" s="32">
        <v>168144.8</v>
      </c>
      <c r="V79" s="32">
        <v>230289.89</v>
      </c>
      <c r="W79" s="32">
        <v>461763.87</v>
      </c>
      <c r="X79" s="32">
        <v>186327.7</v>
      </c>
      <c r="Y79" s="32">
        <v>188021.57</v>
      </c>
      <c r="Z79" s="32">
        <v>434810.68</v>
      </c>
      <c r="AA79" s="32">
        <v>400410.89</v>
      </c>
      <c r="AB79" s="32">
        <v>473477.87</v>
      </c>
      <c r="AC79" s="2">
        <v>3.33</v>
      </c>
      <c r="AD79" s="2">
        <v>3.33</v>
      </c>
      <c r="AE79" s="2">
        <v>3.33</v>
      </c>
      <c r="AF79" s="2">
        <v>3.33</v>
      </c>
      <c r="AG79" s="2">
        <v>3.33</v>
      </c>
      <c r="AH79" s="2">
        <v>3.86</v>
      </c>
      <c r="AI79" s="2">
        <v>3.86</v>
      </c>
      <c r="AJ79" s="2">
        <v>3.86</v>
      </c>
      <c r="AK79" s="2">
        <v>3.86</v>
      </c>
      <c r="AL79" s="2">
        <v>3.86</v>
      </c>
      <c r="AM79" s="2">
        <v>3.86</v>
      </c>
      <c r="AN79" s="2">
        <v>3.86</v>
      </c>
      <c r="AO79" s="33">
        <v>19938.59</v>
      </c>
      <c r="AP79" s="33">
        <v>19028.73</v>
      </c>
      <c r="AQ79" s="33">
        <v>10476.32</v>
      </c>
      <c r="AR79" s="33">
        <v>13642.75</v>
      </c>
      <c r="AS79" s="33">
        <v>5599.22</v>
      </c>
      <c r="AT79" s="33">
        <v>8889.19</v>
      </c>
      <c r="AU79" s="33">
        <v>17824.09</v>
      </c>
      <c r="AV79" s="33">
        <v>7192.25</v>
      </c>
      <c r="AW79" s="33">
        <v>7257.63</v>
      </c>
      <c r="AX79" s="33">
        <v>16783.689999999999</v>
      </c>
      <c r="AY79" s="33">
        <v>15455.86</v>
      </c>
      <c r="AZ79" s="33">
        <v>18276.25</v>
      </c>
      <c r="BA79" s="31">
        <f t="shared" si="236"/>
        <v>-658.63</v>
      </c>
      <c r="BB79" s="31">
        <f t="shared" si="237"/>
        <v>-628.58000000000004</v>
      </c>
      <c r="BC79" s="31">
        <f t="shared" si="238"/>
        <v>-346.06</v>
      </c>
      <c r="BD79" s="31">
        <f t="shared" si="239"/>
        <v>-614.54</v>
      </c>
      <c r="BE79" s="31">
        <f t="shared" si="240"/>
        <v>-252.22</v>
      </c>
      <c r="BF79" s="31">
        <f t="shared" si="241"/>
        <v>-345.43</v>
      </c>
      <c r="BG79" s="31">
        <f t="shared" si="242"/>
        <v>692.65</v>
      </c>
      <c r="BH79" s="31">
        <f t="shared" si="243"/>
        <v>279.49</v>
      </c>
      <c r="BI79" s="31">
        <f t="shared" si="244"/>
        <v>282.02999999999997</v>
      </c>
      <c r="BJ79" s="31">
        <f t="shared" si="245"/>
        <v>2913.23</v>
      </c>
      <c r="BK79" s="31">
        <f t="shared" si="246"/>
        <v>2682.75</v>
      </c>
      <c r="BL79" s="31">
        <f t="shared" si="247"/>
        <v>3172.3</v>
      </c>
      <c r="BM79" s="6">
        <v>4.7300000000000002E-2</v>
      </c>
      <c r="BN79" s="6">
        <v>4.7300000000000002E-2</v>
      </c>
      <c r="BO79" s="6">
        <v>4.7300000000000002E-2</v>
      </c>
      <c r="BP79" s="6">
        <v>4.7300000000000002E-2</v>
      </c>
      <c r="BQ79" s="6">
        <v>4.7300000000000002E-2</v>
      </c>
      <c r="BR79" s="6">
        <v>4.7300000000000002E-2</v>
      </c>
      <c r="BS79" s="6">
        <v>4.7300000000000002E-2</v>
      </c>
      <c r="BT79" s="6">
        <v>4.7300000000000002E-2</v>
      </c>
      <c r="BU79" s="6">
        <v>4.7300000000000002E-2</v>
      </c>
      <c r="BV79" s="6">
        <v>4.7300000000000002E-2</v>
      </c>
      <c r="BW79" s="6">
        <v>4.7300000000000002E-2</v>
      </c>
      <c r="BX79" s="6">
        <v>4.7300000000000002E-2</v>
      </c>
      <c r="BY79" s="31">
        <v>28321.18</v>
      </c>
      <c r="BZ79" s="31">
        <v>27028.799999999999</v>
      </c>
      <c r="CA79" s="31">
        <v>14880.78</v>
      </c>
      <c r="CB79" s="31">
        <v>19378.439999999999</v>
      </c>
      <c r="CC79" s="31">
        <v>7953.25</v>
      </c>
      <c r="CD79" s="31">
        <v>10892.71</v>
      </c>
      <c r="CE79" s="31">
        <v>21841.43</v>
      </c>
      <c r="CF79" s="31">
        <v>8813.2999999999993</v>
      </c>
      <c r="CG79" s="31">
        <v>8893.42</v>
      </c>
      <c r="CH79" s="31">
        <v>20566.55</v>
      </c>
      <c r="CI79" s="31">
        <v>18939.439999999999</v>
      </c>
      <c r="CJ79" s="31">
        <v>22395.5</v>
      </c>
      <c r="CK79" s="32">
        <f t="shared" si="248"/>
        <v>419.13</v>
      </c>
      <c r="CL79" s="32">
        <f t="shared" si="249"/>
        <v>400</v>
      </c>
      <c r="CM79" s="32">
        <f t="shared" si="250"/>
        <v>220.22</v>
      </c>
      <c r="CN79" s="32">
        <f t="shared" si="251"/>
        <v>286.77999999999997</v>
      </c>
      <c r="CO79" s="32">
        <f t="shared" si="252"/>
        <v>117.7</v>
      </c>
      <c r="CP79" s="32">
        <f t="shared" si="253"/>
        <v>161.19999999999999</v>
      </c>
      <c r="CQ79" s="32">
        <f t="shared" si="254"/>
        <v>323.23</v>
      </c>
      <c r="CR79" s="32">
        <f t="shared" si="255"/>
        <v>130.43</v>
      </c>
      <c r="CS79" s="32">
        <f t="shared" si="256"/>
        <v>131.62</v>
      </c>
      <c r="CT79" s="32">
        <f t="shared" si="257"/>
        <v>304.37</v>
      </c>
      <c r="CU79" s="32">
        <f t="shared" si="258"/>
        <v>280.29000000000002</v>
      </c>
      <c r="CV79" s="32">
        <f t="shared" si="259"/>
        <v>331.43</v>
      </c>
      <c r="CW79" s="31">
        <f t="shared" si="260"/>
        <v>9460.35</v>
      </c>
      <c r="CX79" s="31">
        <f t="shared" si="261"/>
        <v>9028.65</v>
      </c>
      <c r="CY79" s="31">
        <f t="shared" si="262"/>
        <v>4970.7400000000007</v>
      </c>
      <c r="CZ79" s="31">
        <f t="shared" si="263"/>
        <v>6637.0099999999975</v>
      </c>
      <c r="DA79" s="31">
        <f t="shared" si="264"/>
        <v>2723.9499999999994</v>
      </c>
      <c r="DB79" s="31">
        <f t="shared" si="265"/>
        <v>2510.1499999999992</v>
      </c>
      <c r="DC79" s="31">
        <f t="shared" si="266"/>
        <v>3647.9199999999996</v>
      </c>
      <c r="DD79" s="31">
        <f t="shared" si="267"/>
        <v>1471.9899999999996</v>
      </c>
      <c r="DE79" s="31">
        <f t="shared" si="268"/>
        <v>1485.3800000000008</v>
      </c>
      <c r="DF79" s="31">
        <f t="shared" si="269"/>
        <v>1173.9999999999995</v>
      </c>
      <c r="DG79" s="31">
        <f t="shared" si="270"/>
        <v>1081.119999999999</v>
      </c>
      <c r="DH79" s="31">
        <f t="shared" si="271"/>
        <v>1278.3800000000001</v>
      </c>
      <c r="DI79" s="32">
        <f t="shared" si="200"/>
        <v>473.02</v>
      </c>
      <c r="DJ79" s="32">
        <f t="shared" si="201"/>
        <v>451.43</v>
      </c>
      <c r="DK79" s="32">
        <f t="shared" si="202"/>
        <v>248.54</v>
      </c>
      <c r="DL79" s="32">
        <f t="shared" si="203"/>
        <v>331.85</v>
      </c>
      <c r="DM79" s="32">
        <f t="shared" si="204"/>
        <v>136.19999999999999</v>
      </c>
      <c r="DN79" s="32">
        <f t="shared" si="205"/>
        <v>125.51</v>
      </c>
      <c r="DO79" s="32">
        <f t="shared" si="206"/>
        <v>182.4</v>
      </c>
      <c r="DP79" s="32">
        <f t="shared" si="207"/>
        <v>73.599999999999994</v>
      </c>
      <c r="DQ79" s="32">
        <f t="shared" si="208"/>
        <v>74.27</v>
      </c>
      <c r="DR79" s="32">
        <f t="shared" si="209"/>
        <v>58.7</v>
      </c>
      <c r="DS79" s="32">
        <f t="shared" si="210"/>
        <v>54.06</v>
      </c>
      <c r="DT79" s="32">
        <f t="shared" si="211"/>
        <v>63.92</v>
      </c>
      <c r="DU79" s="31">
        <f t="shared" si="212"/>
        <v>1763.55</v>
      </c>
      <c r="DV79" s="31">
        <f t="shared" si="213"/>
        <v>1661.98</v>
      </c>
      <c r="DW79" s="31">
        <f t="shared" si="214"/>
        <v>904.52</v>
      </c>
      <c r="DX79" s="31">
        <f t="shared" si="215"/>
        <v>1192.23</v>
      </c>
      <c r="DY79" s="31">
        <f t="shared" si="216"/>
        <v>483.16</v>
      </c>
      <c r="DZ79" s="31">
        <f t="shared" si="217"/>
        <v>439.37</v>
      </c>
      <c r="EA79" s="31">
        <f t="shared" si="218"/>
        <v>630.28</v>
      </c>
      <c r="EB79" s="31">
        <f t="shared" si="219"/>
        <v>250.89</v>
      </c>
      <c r="EC79" s="31">
        <f t="shared" si="220"/>
        <v>249.7</v>
      </c>
      <c r="ED79" s="31">
        <f t="shared" si="221"/>
        <v>194.7</v>
      </c>
      <c r="EE79" s="31">
        <f t="shared" si="222"/>
        <v>176.77</v>
      </c>
      <c r="EF79" s="31">
        <f t="shared" si="223"/>
        <v>206.14</v>
      </c>
      <c r="EG79" s="32">
        <f t="shared" si="224"/>
        <v>11696.92</v>
      </c>
      <c r="EH79" s="32">
        <f t="shared" si="225"/>
        <v>11142.06</v>
      </c>
      <c r="EI79" s="32">
        <f t="shared" si="226"/>
        <v>6123.8000000000011</v>
      </c>
      <c r="EJ79" s="32">
        <f t="shared" si="227"/>
        <v>8161.0899999999983</v>
      </c>
      <c r="EK79" s="32">
        <f t="shared" si="228"/>
        <v>3343.309999999999</v>
      </c>
      <c r="EL79" s="32">
        <f t="shared" si="229"/>
        <v>3075.0299999999993</v>
      </c>
      <c r="EM79" s="32">
        <f t="shared" si="230"/>
        <v>4460.5999999999995</v>
      </c>
      <c r="EN79" s="32">
        <f t="shared" si="231"/>
        <v>1796.4799999999996</v>
      </c>
      <c r="EO79" s="32">
        <f t="shared" si="232"/>
        <v>1809.3500000000008</v>
      </c>
      <c r="EP79" s="32">
        <f t="shared" si="233"/>
        <v>1427.3999999999996</v>
      </c>
      <c r="EQ79" s="32">
        <f t="shared" si="234"/>
        <v>1311.9499999999989</v>
      </c>
      <c r="ER79" s="32">
        <f t="shared" si="235"/>
        <v>1548.44</v>
      </c>
    </row>
    <row r="80" spans="1:148" x14ac:dyDescent="0.25">
      <c r="A80" t="s">
        <v>461</v>
      </c>
      <c r="B80" s="1" t="s">
        <v>129</v>
      </c>
      <c r="C80" t="str">
        <f t="shared" ca="1" si="272"/>
        <v>INT</v>
      </c>
      <c r="D80" t="str">
        <f t="shared" ca="1" si="273"/>
        <v>Interlakes Hydro Facility</v>
      </c>
      <c r="E80" s="51">
        <v>1113.7166138</v>
      </c>
      <c r="F80" s="51">
        <v>696.09158119999995</v>
      </c>
      <c r="G80" s="51">
        <v>700.49063750000005</v>
      </c>
      <c r="H80" s="51">
        <v>632.88332290000005</v>
      </c>
      <c r="I80" s="51">
        <v>516.57197580000002</v>
      </c>
      <c r="J80" s="51">
        <v>278.77137599999998</v>
      </c>
      <c r="K80" s="51">
        <v>850.98901069999999</v>
      </c>
      <c r="L80" s="51">
        <v>874.39297680000004</v>
      </c>
      <c r="M80" s="51">
        <v>782.73818679999999</v>
      </c>
      <c r="N80" s="51">
        <v>559.76354289999995</v>
      </c>
      <c r="O80" s="51">
        <v>584.17886390000001</v>
      </c>
      <c r="P80" s="51">
        <v>540.71729440000001</v>
      </c>
      <c r="Q80" s="32">
        <v>62747.24</v>
      </c>
      <c r="R80" s="32">
        <v>87766.09</v>
      </c>
      <c r="S80" s="32">
        <v>36967.15</v>
      </c>
      <c r="T80" s="32">
        <v>22641.94</v>
      </c>
      <c r="U80" s="32">
        <v>47035.28</v>
      </c>
      <c r="V80" s="32">
        <v>23389.439999999999</v>
      </c>
      <c r="W80" s="32">
        <v>223765.75</v>
      </c>
      <c r="X80" s="32">
        <v>64350.31</v>
      </c>
      <c r="Y80" s="32">
        <v>22212.66</v>
      </c>
      <c r="Z80" s="32">
        <v>17342.93</v>
      </c>
      <c r="AA80" s="32">
        <v>38189.56</v>
      </c>
      <c r="AB80" s="32">
        <v>19218.400000000001</v>
      </c>
      <c r="AC80" s="2">
        <v>2.2000000000000002</v>
      </c>
      <c r="AD80" s="2">
        <v>2.2000000000000002</v>
      </c>
      <c r="AE80" s="2">
        <v>2.2000000000000002</v>
      </c>
      <c r="AF80" s="2">
        <v>2.2000000000000002</v>
      </c>
      <c r="AG80" s="2">
        <v>2.2000000000000002</v>
      </c>
      <c r="AH80" s="2">
        <v>2.2000000000000002</v>
      </c>
      <c r="AI80" s="2">
        <v>2.2000000000000002</v>
      </c>
      <c r="AJ80" s="2">
        <v>2.2000000000000002</v>
      </c>
      <c r="AK80" s="2">
        <v>2.2000000000000002</v>
      </c>
      <c r="AL80" s="2">
        <v>2.2000000000000002</v>
      </c>
      <c r="AM80" s="2">
        <v>2.2000000000000002</v>
      </c>
      <c r="AN80" s="2">
        <v>2.2000000000000002</v>
      </c>
      <c r="AO80" s="33">
        <v>1380.44</v>
      </c>
      <c r="AP80" s="33">
        <v>1930.85</v>
      </c>
      <c r="AQ80" s="33">
        <v>813.28</v>
      </c>
      <c r="AR80" s="33">
        <v>498.12</v>
      </c>
      <c r="AS80" s="33">
        <v>1034.78</v>
      </c>
      <c r="AT80" s="33">
        <v>514.57000000000005</v>
      </c>
      <c r="AU80" s="33">
        <v>4922.8500000000004</v>
      </c>
      <c r="AV80" s="33">
        <v>1415.71</v>
      </c>
      <c r="AW80" s="33">
        <v>488.68</v>
      </c>
      <c r="AX80" s="33">
        <v>381.54</v>
      </c>
      <c r="AY80" s="33">
        <v>840.17</v>
      </c>
      <c r="AZ80" s="33">
        <v>422.8</v>
      </c>
      <c r="BA80" s="31">
        <f t="shared" si="236"/>
        <v>-69.02</v>
      </c>
      <c r="BB80" s="31">
        <f t="shared" si="237"/>
        <v>-96.54</v>
      </c>
      <c r="BC80" s="31">
        <f t="shared" si="238"/>
        <v>-40.659999999999997</v>
      </c>
      <c r="BD80" s="31">
        <f t="shared" si="239"/>
        <v>-33.96</v>
      </c>
      <c r="BE80" s="31">
        <f t="shared" si="240"/>
        <v>-70.55</v>
      </c>
      <c r="BF80" s="31">
        <f t="shared" si="241"/>
        <v>-35.08</v>
      </c>
      <c r="BG80" s="31">
        <f t="shared" si="242"/>
        <v>335.65</v>
      </c>
      <c r="BH80" s="31">
        <f t="shared" si="243"/>
        <v>96.53</v>
      </c>
      <c r="BI80" s="31">
        <f t="shared" si="244"/>
        <v>33.32</v>
      </c>
      <c r="BJ80" s="31">
        <f t="shared" si="245"/>
        <v>116.2</v>
      </c>
      <c r="BK80" s="31">
        <f t="shared" si="246"/>
        <v>255.87</v>
      </c>
      <c r="BL80" s="31">
        <f t="shared" si="247"/>
        <v>128.76</v>
      </c>
      <c r="BM80" s="6">
        <v>7.7999999999999996E-3</v>
      </c>
      <c r="BN80" s="6">
        <v>7.7999999999999996E-3</v>
      </c>
      <c r="BO80" s="6">
        <v>7.7999999999999996E-3</v>
      </c>
      <c r="BP80" s="6">
        <v>7.7999999999999996E-3</v>
      </c>
      <c r="BQ80" s="6">
        <v>7.7999999999999996E-3</v>
      </c>
      <c r="BR80" s="6">
        <v>7.7999999999999996E-3</v>
      </c>
      <c r="BS80" s="6">
        <v>7.7999999999999996E-3</v>
      </c>
      <c r="BT80" s="6">
        <v>7.7999999999999996E-3</v>
      </c>
      <c r="BU80" s="6">
        <v>7.7999999999999996E-3</v>
      </c>
      <c r="BV80" s="6">
        <v>7.7999999999999996E-3</v>
      </c>
      <c r="BW80" s="6">
        <v>7.7999999999999996E-3</v>
      </c>
      <c r="BX80" s="6">
        <v>7.7999999999999996E-3</v>
      </c>
      <c r="BY80" s="31">
        <v>489.43</v>
      </c>
      <c r="BZ80" s="31">
        <v>684.58</v>
      </c>
      <c r="CA80" s="31">
        <v>288.33999999999997</v>
      </c>
      <c r="CB80" s="31">
        <v>176.61</v>
      </c>
      <c r="CC80" s="31">
        <v>366.88</v>
      </c>
      <c r="CD80" s="31">
        <v>182.44</v>
      </c>
      <c r="CE80" s="31">
        <v>1745.37</v>
      </c>
      <c r="CF80" s="31">
        <v>501.93</v>
      </c>
      <c r="CG80" s="31">
        <v>173.26</v>
      </c>
      <c r="CH80" s="31">
        <v>135.27000000000001</v>
      </c>
      <c r="CI80" s="31">
        <v>297.88</v>
      </c>
      <c r="CJ80" s="31">
        <v>149.9</v>
      </c>
      <c r="CK80" s="32">
        <f t="shared" si="248"/>
        <v>43.92</v>
      </c>
      <c r="CL80" s="32">
        <f t="shared" si="249"/>
        <v>61.44</v>
      </c>
      <c r="CM80" s="32">
        <f t="shared" si="250"/>
        <v>25.88</v>
      </c>
      <c r="CN80" s="32">
        <f t="shared" si="251"/>
        <v>15.85</v>
      </c>
      <c r="CO80" s="32">
        <f t="shared" si="252"/>
        <v>32.92</v>
      </c>
      <c r="CP80" s="32">
        <f t="shared" si="253"/>
        <v>16.37</v>
      </c>
      <c r="CQ80" s="32">
        <f t="shared" si="254"/>
        <v>156.63999999999999</v>
      </c>
      <c r="CR80" s="32">
        <f t="shared" si="255"/>
        <v>45.05</v>
      </c>
      <c r="CS80" s="32">
        <f t="shared" si="256"/>
        <v>15.55</v>
      </c>
      <c r="CT80" s="32">
        <f t="shared" si="257"/>
        <v>12.14</v>
      </c>
      <c r="CU80" s="32">
        <f t="shared" si="258"/>
        <v>26.73</v>
      </c>
      <c r="CV80" s="32">
        <f t="shared" si="259"/>
        <v>13.45</v>
      </c>
      <c r="CW80" s="31">
        <f t="shared" si="260"/>
        <v>-778.07</v>
      </c>
      <c r="CX80" s="31">
        <f t="shared" si="261"/>
        <v>-1088.29</v>
      </c>
      <c r="CY80" s="31">
        <f t="shared" si="262"/>
        <v>-458.4</v>
      </c>
      <c r="CZ80" s="31">
        <f t="shared" si="263"/>
        <v>-271.7</v>
      </c>
      <c r="DA80" s="31">
        <f t="shared" si="264"/>
        <v>-564.43000000000006</v>
      </c>
      <c r="DB80" s="31">
        <f t="shared" si="265"/>
        <v>-280.68000000000006</v>
      </c>
      <c r="DC80" s="31">
        <f t="shared" si="266"/>
        <v>-3356.4900000000007</v>
      </c>
      <c r="DD80" s="31">
        <f t="shared" si="267"/>
        <v>-965.26</v>
      </c>
      <c r="DE80" s="31">
        <f t="shared" si="268"/>
        <v>-333.19</v>
      </c>
      <c r="DF80" s="31">
        <f t="shared" si="269"/>
        <v>-350.33</v>
      </c>
      <c r="DG80" s="31">
        <f t="shared" si="270"/>
        <v>-771.43</v>
      </c>
      <c r="DH80" s="31">
        <f t="shared" si="271"/>
        <v>-388.21000000000004</v>
      </c>
      <c r="DI80" s="32">
        <f t="shared" si="200"/>
        <v>-38.9</v>
      </c>
      <c r="DJ80" s="32">
        <f t="shared" si="201"/>
        <v>-54.41</v>
      </c>
      <c r="DK80" s="32">
        <f t="shared" si="202"/>
        <v>-22.92</v>
      </c>
      <c r="DL80" s="32">
        <f t="shared" si="203"/>
        <v>-13.59</v>
      </c>
      <c r="DM80" s="32">
        <f t="shared" si="204"/>
        <v>-28.22</v>
      </c>
      <c r="DN80" s="32">
        <f t="shared" si="205"/>
        <v>-14.03</v>
      </c>
      <c r="DO80" s="32">
        <f t="shared" si="206"/>
        <v>-167.82</v>
      </c>
      <c r="DP80" s="32">
        <f t="shared" si="207"/>
        <v>-48.26</v>
      </c>
      <c r="DQ80" s="32">
        <f t="shared" si="208"/>
        <v>-16.66</v>
      </c>
      <c r="DR80" s="32">
        <f t="shared" si="209"/>
        <v>-17.52</v>
      </c>
      <c r="DS80" s="32">
        <f t="shared" si="210"/>
        <v>-38.57</v>
      </c>
      <c r="DT80" s="32">
        <f t="shared" si="211"/>
        <v>-19.41</v>
      </c>
      <c r="DU80" s="31">
        <f t="shared" si="212"/>
        <v>-145.04</v>
      </c>
      <c r="DV80" s="31">
        <f t="shared" si="213"/>
        <v>-200.33</v>
      </c>
      <c r="DW80" s="31">
        <f t="shared" si="214"/>
        <v>-83.41</v>
      </c>
      <c r="DX80" s="31">
        <f t="shared" si="215"/>
        <v>-48.81</v>
      </c>
      <c r="DY80" s="31">
        <f t="shared" si="216"/>
        <v>-100.11</v>
      </c>
      <c r="DZ80" s="31">
        <f t="shared" si="217"/>
        <v>-49.13</v>
      </c>
      <c r="EA80" s="31">
        <f t="shared" si="218"/>
        <v>-579.92999999999995</v>
      </c>
      <c r="EB80" s="31">
        <f t="shared" si="219"/>
        <v>-164.52</v>
      </c>
      <c r="EC80" s="31">
        <f t="shared" si="220"/>
        <v>-56.01</v>
      </c>
      <c r="ED80" s="31">
        <f t="shared" si="221"/>
        <v>-58.1</v>
      </c>
      <c r="EE80" s="31">
        <f t="shared" si="222"/>
        <v>-126.14</v>
      </c>
      <c r="EF80" s="31">
        <f t="shared" si="223"/>
        <v>-62.6</v>
      </c>
      <c r="EG80" s="32">
        <f t="shared" si="224"/>
        <v>-962.01</v>
      </c>
      <c r="EH80" s="32">
        <f t="shared" si="225"/>
        <v>-1343.03</v>
      </c>
      <c r="EI80" s="32">
        <f t="shared" si="226"/>
        <v>-564.73</v>
      </c>
      <c r="EJ80" s="32">
        <f t="shared" si="227"/>
        <v>-334.09999999999997</v>
      </c>
      <c r="EK80" s="32">
        <f t="shared" si="228"/>
        <v>-692.7600000000001</v>
      </c>
      <c r="EL80" s="32">
        <f t="shared" si="229"/>
        <v>-343.84000000000003</v>
      </c>
      <c r="EM80" s="32">
        <f t="shared" si="230"/>
        <v>-4104.2400000000007</v>
      </c>
      <c r="EN80" s="32">
        <f t="shared" si="231"/>
        <v>-1178.04</v>
      </c>
      <c r="EO80" s="32">
        <f t="shared" si="232"/>
        <v>-405.86</v>
      </c>
      <c r="EP80" s="32">
        <f t="shared" si="233"/>
        <v>-425.95</v>
      </c>
      <c r="EQ80" s="32">
        <f t="shared" si="234"/>
        <v>-936.14</v>
      </c>
      <c r="ER80" s="32">
        <f t="shared" si="235"/>
        <v>-470.22000000000008</v>
      </c>
    </row>
    <row r="81" spans="1:148" x14ac:dyDescent="0.25">
      <c r="A81" t="s">
        <v>487</v>
      </c>
      <c r="B81" s="1" t="s">
        <v>81</v>
      </c>
      <c r="C81" t="str">
        <f t="shared" ca="1" si="272"/>
        <v>IOR1</v>
      </c>
      <c r="D81" t="str">
        <f t="shared" ca="1" si="273"/>
        <v>Cold Lake Industrial System</v>
      </c>
      <c r="E81" s="51">
        <v>29448.767671599999</v>
      </c>
      <c r="F81" s="51">
        <v>29651.626308800001</v>
      </c>
      <c r="G81" s="51">
        <v>28471.0355084</v>
      </c>
      <c r="H81" s="51">
        <v>9759.9714404000006</v>
      </c>
      <c r="I81" s="51">
        <v>31224.6622704</v>
      </c>
      <c r="J81" s="51">
        <v>43466.866960400002</v>
      </c>
      <c r="K81" s="51">
        <v>23522.9224368</v>
      </c>
      <c r="L81" s="51">
        <v>23206.803976800002</v>
      </c>
      <c r="M81" s="51">
        <v>31188.332171999999</v>
      </c>
      <c r="N81" s="51">
        <v>27642.232841599998</v>
      </c>
      <c r="O81" s="51">
        <v>25683.774550800001</v>
      </c>
      <c r="P81" s="51">
        <v>22187.379915599999</v>
      </c>
      <c r="Q81" s="32">
        <v>1396611.95</v>
      </c>
      <c r="R81" s="32">
        <v>2933999.54</v>
      </c>
      <c r="S81" s="32">
        <v>1335968.94</v>
      </c>
      <c r="T81" s="32">
        <v>315107.90999999997</v>
      </c>
      <c r="U81" s="32">
        <v>1844000.2</v>
      </c>
      <c r="V81" s="32">
        <v>1889842.65</v>
      </c>
      <c r="W81" s="32">
        <v>2541556.4300000002</v>
      </c>
      <c r="X81" s="32">
        <v>968107.9</v>
      </c>
      <c r="Y81" s="32">
        <v>732137.52</v>
      </c>
      <c r="Z81" s="32">
        <v>749731.76</v>
      </c>
      <c r="AA81" s="32">
        <v>1008331.01</v>
      </c>
      <c r="AB81" s="32">
        <v>596779.73</v>
      </c>
      <c r="AC81" s="2">
        <v>3.41</v>
      </c>
      <c r="AD81" s="2">
        <v>3.41</v>
      </c>
      <c r="AE81" s="2">
        <v>3.41</v>
      </c>
      <c r="AF81" s="2">
        <v>3.41</v>
      </c>
      <c r="AG81" s="2">
        <v>3.41</v>
      </c>
      <c r="AH81" s="2">
        <v>2.88</v>
      </c>
      <c r="AI81" s="2">
        <v>2.88</v>
      </c>
      <c r="AJ81" s="2">
        <v>2.88</v>
      </c>
      <c r="AK81" s="2">
        <v>2.88</v>
      </c>
      <c r="AL81" s="2">
        <v>2.88</v>
      </c>
      <c r="AM81" s="2">
        <v>2.88</v>
      </c>
      <c r="AN81" s="2">
        <v>2.88</v>
      </c>
      <c r="AO81" s="33">
        <v>47624.47</v>
      </c>
      <c r="AP81" s="33">
        <v>100049.38</v>
      </c>
      <c r="AQ81" s="33">
        <v>45556.54</v>
      </c>
      <c r="AR81" s="33">
        <v>10745.18</v>
      </c>
      <c r="AS81" s="33">
        <v>62880.41</v>
      </c>
      <c r="AT81" s="33">
        <v>54427.47</v>
      </c>
      <c r="AU81" s="33">
        <v>73196.83</v>
      </c>
      <c r="AV81" s="33">
        <v>27881.51</v>
      </c>
      <c r="AW81" s="33">
        <v>21085.56</v>
      </c>
      <c r="AX81" s="33">
        <v>21592.27</v>
      </c>
      <c r="AY81" s="33">
        <v>29039.93</v>
      </c>
      <c r="AZ81" s="33">
        <v>17187.259999999998</v>
      </c>
      <c r="BA81" s="31">
        <f t="shared" si="236"/>
        <v>-1536.27</v>
      </c>
      <c r="BB81" s="31">
        <f t="shared" si="237"/>
        <v>-3227.4</v>
      </c>
      <c r="BC81" s="31">
        <f t="shared" si="238"/>
        <v>-1469.57</v>
      </c>
      <c r="BD81" s="31">
        <f t="shared" si="239"/>
        <v>-472.66</v>
      </c>
      <c r="BE81" s="31">
        <f t="shared" si="240"/>
        <v>-2766</v>
      </c>
      <c r="BF81" s="31">
        <f t="shared" si="241"/>
        <v>-2834.76</v>
      </c>
      <c r="BG81" s="31">
        <f t="shared" si="242"/>
        <v>3812.33</v>
      </c>
      <c r="BH81" s="31">
        <f t="shared" si="243"/>
        <v>1452.16</v>
      </c>
      <c r="BI81" s="31">
        <f t="shared" si="244"/>
        <v>1098.21</v>
      </c>
      <c r="BJ81" s="31">
        <f t="shared" si="245"/>
        <v>5023.2</v>
      </c>
      <c r="BK81" s="31">
        <f t="shared" si="246"/>
        <v>6755.82</v>
      </c>
      <c r="BL81" s="31">
        <f t="shared" si="247"/>
        <v>3998.42</v>
      </c>
      <c r="BM81" s="6">
        <v>1.06E-2</v>
      </c>
      <c r="BN81" s="6">
        <v>1.06E-2</v>
      </c>
      <c r="BO81" s="6">
        <v>1.06E-2</v>
      </c>
      <c r="BP81" s="6">
        <v>1.06E-2</v>
      </c>
      <c r="BQ81" s="6">
        <v>1.06E-2</v>
      </c>
      <c r="BR81" s="6">
        <v>1.06E-2</v>
      </c>
      <c r="BS81" s="6">
        <v>1.06E-2</v>
      </c>
      <c r="BT81" s="6">
        <v>1.06E-2</v>
      </c>
      <c r="BU81" s="6">
        <v>1.06E-2</v>
      </c>
      <c r="BV81" s="6">
        <v>1.06E-2</v>
      </c>
      <c r="BW81" s="6">
        <v>1.06E-2</v>
      </c>
      <c r="BX81" s="6">
        <v>1.06E-2</v>
      </c>
      <c r="BY81" s="31">
        <v>14804.09</v>
      </c>
      <c r="BZ81" s="31">
        <v>31100.400000000001</v>
      </c>
      <c r="CA81" s="31">
        <v>14161.27</v>
      </c>
      <c r="CB81" s="31">
        <v>3340.14</v>
      </c>
      <c r="CC81" s="31">
        <v>19546.400000000001</v>
      </c>
      <c r="CD81" s="31">
        <v>20032.330000000002</v>
      </c>
      <c r="CE81" s="31">
        <v>26940.5</v>
      </c>
      <c r="CF81" s="31">
        <v>10261.94</v>
      </c>
      <c r="CG81" s="31">
        <v>7760.66</v>
      </c>
      <c r="CH81" s="31">
        <v>7947.16</v>
      </c>
      <c r="CI81" s="31">
        <v>10688.31</v>
      </c>
      <c r="CJ81" s="31">
        <v>6325.87</v>
      </c>
      <c r="CK81" s="32">
        <f t="shared" si="248"/>
        <v>977.63</v>
      </c>
      <c r="CL81" s="32">
        <f t="shared" si="249"/>
        <v>2053.8000000000002</v>
      </c>
      <c r="CM81" s="32">
        <f t="shared" si="250"/>
        <v>935.18</v>
      </c>
      <c r="CN81" s="32">
        <f t="shared" si="251"/>
        <v>220.58</v>
      </c>
      <c r="CO81" s="32">
        <f t="shared" si="252"/>
        <v>1290.8</v>
      </c>
      <c r="CP81" s="32">
        <f t="shared" si="253"/>
        <v>1322.89</v>
      </c>
      <c r="CQ81" s="32">
        <f t="shared" si="254"/>
        <v>1779.09</v>
      </c>
      <c r="CR81" s="32">
        <f t="shared" si="255"/>
        <v>677.68</v>
      </c>
      <c r="CS81" s="32">
        <f t="shared" si="256"/>
        <v>512.5</v>
      </c>
      <c r="CT81" s="32">
        <f t="shared" si="257"/>
        <v>524.80999999999995</v>
      </c>
      <c r="CU81" s="32">
        <f t="shared" si="258"/>
        <v>705.83</v>
      </c>
      <c r="CV81" s="32">
        <f t="shared" si="259"/>
        <v>417.75</v>
      </c>
      <c r="CW81" s="31">
        <f t="shared" si="260"/>
        <v>-30306.48</v>
      </c>
      <c r="CX81" s="31">
        <f t="shared" si="261"/>
        <v>-63667.779999999992</v>
      </c>
      <c r="CY81" s="31">
        <f t="shared" si="262"/>
        <v>-28990.52</v>
      </c>
      <c r="CZ81" s="31">
        <f t="shared" si="263"/>
        <v>-6711.8000000000011</v>
      </c>
      <c r="DA81" s="31">
        <f t="shared" si="264"/>
        <v>-39277.210000000006</v>
      </c>
      <c r="DB81" s="31">
        <f t="shared" si="265"/>
        <v>-30237.489999999998</v>
      </c>
      <c r="DC81" s="31">
        <f t="shared" si="266"/>
        <v>-48289.570000000007</v>
      </c>
      <c r="DD81" s="31">
        <f t="shared" si="267"/>
        <v>-18394.05</v>
      </c>
      <c r="DE81" s="31">
        <f t="shared" si="268"/>
        <v>-13910.61</v>
      </c>
      <c r="DF81" s="31">
        <f t="shared" si="269"/>
        <v>-18143.5</v>
      </c>
      <c r="DG81" s="31">
        <f t="shared" si="270"/>
        <v>-24401.61</v>
      </c>
      <c r="DH81" s="31">
        <f t="shared" si="271"/>
        <v>-14442.06</v>
      </c>
      <c r="DI81" s="32">
        <f t="shared" si="200"/>
        <v>-1515.32</v>
      </c>
      <c r="DJ81" s="32">
        <f t="shared" si="201"/>
        <v>-3183.39</v>
      </c>
      <c r="DK81" s="32">
        <f t="shared" si="202"/>
        <v>-1449.53</v>
      </c>
      <c r="DL81" s="32">
        <f t="shared" si="203"/>
        <v>-335.59</v>
      </c>
      <c r="DM81" s="32">
        <f t="shared" si="204"/>
        <v>-1963.86</v>
      </c>
      <c r="DN81" s="32">
        <f t="shared" si="205"/>
        <v>-1511.87</v>
      </c>
      <c r="DO81" s="32">
        <f t="shared" si="206"/>
        <v>-2414.48</v>
      </c>
      <c r="DP81" s="32">
        <f t="shared" si="207"/>
        <v>-919.7</v>
      </c>
      <c r="DQ81" s="32">
        <f t="shared" si="208"/>
        <v>-695.53</v>
      </c>
      <c r="DR81" s="32">
        <f t="shared" si="209"/>
        <v>-907.18</v>
      </c>
      <c r="DS81" s="32">
        <f t="shared" si="210"/>
        <v>-1220.08</v>
      </c>
      <c r="DT81" s="32">
        <f t="shared" si="211"/>
        <v>-722.1</v>
      </c>
      <c r="DU81" s="31">
        <f t="shared" si="212"/>
        <v>-5649.57</v>
      </c>
      <c r="DV81" s="31">
        <f t="shared" si="213"/>
        <v>-11719.9</v>
      </c>
      <c r="DW81" s="31">
        <f t="shared" si="214"/>
        <v>-5275.39</v>
      </c>
      <c r="DX81" s="31">
        <f t="shared" si="215"/>
        <v>-1205.67</v>
      </c>
      <c r="DY81" s="31">
        <f t="shared" si="216"/>
        <v>-6966.73</v>
      </c>
      <c r="DZ81" s="31">
        <f t="shared" si="217"/>
        <v>-5292.7</v>
      </c>
      <c r="EA81" s="31">
        <f t="shared" si="218"/>
        <v>-8343.35</v>
      </c>
      <c r="EB81" s="31">
        <f t="shared" si="219"/>
        <v>-3135.12</v>
      </c>
      <c r="EC81" s="31">
        <f t="shared" si="220"/>
        <v>-2338.46</v>
      </c>
      <c r="ED81" s="31">
        <f t="shared" si="221"/>
        <v>-3009.03</v>
      </c>
      <c r="EE81" s="31">
        <f t="shared" si="222"/>
        <v>-3989.92</v>
      </c>
      <c r="EF81" s="31">
        <f t="shared" si="223"/>
        <v>-2328.7800000000002</v>
      </c>
      <c r="EG81" s="32">
        <f t="shared" si="224"/>
        <v>-37471.369999999995</v>
      </c>
      <c r="EH81" s="32">
        <f t="shared" si="225"/>
        <v>-78571.069999999992</v>
      </c>
      <c r="EI81" s="32">
        <f t="shared" si="226"/>
        <v>-35715.440000000002</v>
      </c>
      <c r="EJ81" s="32">
        <f t="shared" si="227"/>
        <v>-8253.0600000000013</v>
      </c>
      <c r="EK81" s="32">
        <f t="shared" si="228"/>
        <v>-48207.8</v>
      </c>
      <c r="EL81" s="32">
        <f t="shared" si="229"/>
        <v>-37042.06</v>
      </c>
      <c r="EM81" s="32">
        <f t="shared" si="230"/>
        <v>-59047.400000000009</v>
      </c>
      <c r="EN81" s="32">
        <f t="shared" si="231"/>
        <v>-22448.87</v>
      </c>
      <c r="EO81" s="32">
        <f t="shared" si="232"/>
        <v>-16944.600000000002</v>
      </c>
      <c r="EP81" s="32">
        <f t="shared" si="233"/>
        <v>-22059.71</v>
      </c>
      <c r="EQ81" s="32">
        <f t="shared" si="234"/>
        <v>-29611.61</v>
      </c>
      <c r="ER81" s="32">
        <f t="shared" si="235"/>
        <v>-17492.939999999999</v>
      </c>
    </row>
    <row r="82" spans="1:148" x14ac:dyDescent="0.25">
      <c r="A82" t="s">
        <v>488</v>
      </c>
      <c r="B82" s="1" t="s">
        <v>253</v>
      </c>
      <c r="C82" t="str">
        <f t="shared" ca="1" si="272"/>
        <v>IOR3</v>
      </c>
      <c r="D82" t="str">
        <f t="shared" ca="1" si="273"/>
        <v>Kearl Oil Sands Industrial System</v>
      </c>
      <c r="P82" s="51">
        <v>0</v>
      </c>
      <c r="Q82" s="32"/>
      <c r="R82" s="32"/>
      <c r="S82" s="32"/>
      <c r="T82" s="32"/>
      <c r="U82" s="32"/>
      <c r="V82" s="32"/>
      <c r="W82" s="32"/>
      <c r="X82" s="32"/>
      <c r="Y82" s="32"/>
      <c r="Z82" s="32"/>
      <c r="AA82" s="32"/>
      <c r="AB82" s="32">
        <v>0</v>
      </c>
      <c r="AN82" s="2">
        <v>0</v>
      </c>
      <c r="AO82" s="33"/>
      <c r="AP82" s="33"/>
      <c r="AQ82" s="33"/>
      <c r="AR82" s="33"/>
      <c r="AS82" s="33"/>
      <c r="AT82" s="33"/>
      <c r="AU82" s="33"/>
      <c r="AV82" s="33"/>
      <c r="AW82" s="33"/>
      <c r="AX82" s="33"/>
      <c r="AY82" s="33"/>
      <c r="AZ82" s="33">
        <v>0</v>
      </c>
      <c r="BA82" s="31">
        <f t="shared" si="236"/>
        <v>0</v>
      </c>
      <c r="BB82" s="31">
        <f t="shared" si="237"/>
        <v>0</v>
      </c>
      <c r="BC82" s="31">
        <f t="shared" si="238"/>
        <v>0</v>
      </c>
      <c r="BD82" s="31">
        <f t="shared" si="239"/>
        <v>0</v>
      </c>
      <c r="BE82" s="31">
        <f t="shared" si="240"/>
        <v>0</v>
      </c>
      <c r="BF82" s="31">
        <f t="shared" si="241"/>
        <v>0</v>
      </c>
      <c r="BG82" s="31">
        <f t="shared" si="242"/>
        <v>0</v>
      </c>
      <c r="BH82" s="31">
        <f t="shared" si="243"/>
        <v>0</v>
      </c>
      <c r="BI82" s="31">
        <f t="shared" si="244"/>
        <v>0</v>
      </c>
      <c r="BJ82" s="31">
        <f t="shared" si="245"/>
        <v>0</v>
      </c>
      <c r="BK82" s="31">
        <f t="shared" si="246"/>
        <v>0</v>
      </c>
      <c r="BL82" s="31">
        <f t="shared" si="247"/>
        <v>0</v>
      </c>
      <c r="BM82" s="6">
        <v>3.8600000000000002E-2</v>
      </c>
      <c r="BN82" s="6">
        <v>3.8600000000000002E-2</v>
      </c>
      <c r="BO82" s="6">
        <v>3.8600000000000002E-2</v>
      </c>
      <c r="BP82" s="6">
        <v>3.8600000000000002E-2</v>
      </c>
      <c r="BQ82" s="6">
        <v>3.8600000000000002E-2</v>
      </c>
      <c r="BR82" s="6">
        <v>3.8600000000000002E-2</v>
      </c>
      <c r="BS82" s="6">
        <v>3.8600000000000002E-2</v>
      </c>
      <c r="BT82" s="6">
        <v>3.8600000000000002E-2</v>
      </c>
      <c r="BU82" s="6">
        <v>3.8600000000000002E-2</v>
      </c>
      <c r="BV82" s="6">
        <v>3.8600000000000002E-2</v>
      </c>
      <c r="BW82" s="6">
        <v>3.8600000000000002E-2</v>
      </c>
      <c r="BX82" s="6">
        <v>3.8600000000000002E-2</v>
      </c>
      <c r="BY82" s="31">
        <v>0</v>
      </c>
      <c r="BZ82" s="31">
        <v>0</v>
      </c>
      <c r="CA82" s="31">
        <v>0</v>
      </c>
      <c r="CB82" s="31">
        <v>0</v>
      </c>
      <c r="CC82" s="31">
        <v>0</v>
      </c>
      <c r="CD82" s="31">
        <v>0</v>
      </c>
      <c r="CE82" s="31">
        <v>0</v>
      </c>
      <c r="CF82" s="31">
        <v>0</v>
      </c>
      <c r="CG82" s="31">
        <v>0</v>
      </c>
      <c r="CH82" s="31">
        <v>0</v>
      </c>
      <c r="CI82" s="31">
        <v>0</v>
      </c>
      <c r="CJ82" s="31">
        <v>0</v>
      </c>
      <c r="CK82" s="32">
        <f t="shared" si="248"/>
        <v>0</v>
      </c>
      <c r="CL82" s="32">
        <f t="shared" si="249"/>
        <v>0</v>
      </c>
      <c r="CM82" s="32">
        <f t="shared" si="250"/>
        <v>0</v>
      </c>
      <c r="CN82" s="32">
        <f t="shared" si="251"/>
        <v>0</v>
      </c>
      <c r="CO82" s="32">
        <f t="shared" si="252"/>
        <v>0</v>
      </c>
      <c r="CP82" s="32">
        <f t="shared" si="253"/>
        <v>0</v>
      </c>
      <c r="CQ82" s="32">
        <f t="shared" si="254"/>
        <v>0</v>
      </c>
      <c r="CR82" s="32">
        <f t="shared" si="255"/>
        <v>0</v>
      </c>
      <c r="CS82" s="32">
        <f t="shared" si="256"/>
        <v>0</v>
      </c>
      <c r="CT82" s="32">
        <f t="shared" si="257"/>
        <v>0</v>
      </c>
      <c r="CU82" s="32">
        <f t="shared" si="258"/>
        <v>0</v>
      </c>
      <c r="CV82" s="32">
        <f t="shared" si="259"/>
        <v>0</v>
      </c>
      <c r="CW82" s="31">
        <f t="shared" si="260"/>
        <v>0</v>
      </c>
      <c r="CX82" s="31">
        <f t="shared" si="261"/>
        <v>0</v>
      </c>
      <c r="CY82" s="31">
        <f t="shared" si="262"/>
        <v>0</v>
      </c>
      <c r="CZ82" s="31">
        <f t="shared" si="263"/>
        <v>0</v>
      </c>
      <c r="DA82" s="31">
        <f t="shared" si="264"/>
        <v>0</v>
      </c>
      <c r="DB82" s="31">
        <f t="shared" si="265"/>
        <v>0</v>
      </c>
      <c r="DC82" s="31">
        <f t="shared" si="266"/>
        <v>0</v>
      </c>
      <c r="DD82" s="31">
        <f t="shared" si="267"/>
        <v>0</v>
      </c>
      <c r="DE82" s="31">
        <f t="shared" si="268"/>
        <v>0</v>
      </c>
      <c r="DF82" s="31">
        <f t="shared" si="269"/>
        <v>0</v>
      </c>
      <c r="DG82" s="31">
        <f t="shared" si="270"/>
        <v>0</v>
      </c>
      <c r="DH82" s="31">
        <f t="shared" si="271"/>
        <v>0</v>
      </c>
      <c r="DI82" s="32">
        <f t="shared" si="200"/>
        <v>0</v>
      </c>
      <c r="DJ82" s="32">
        <f t="shared" si="201"/>
        <v>0</v>
      </c>
      <c r="DK82" s="32">
        <f t="shared" si="202"/>
        <v>0</v>
      </c>
      <c r="DL82" s="32">
        <f t="shared" si="203"/>
        <v>0</v>
      </c>
      <c r="DM82" s="32">
        <f t="shared" si="204"/>
        <v>0</v>
      </c>
      <c r="DN82" s="32">
        <f t="shared" si="205"/>
        <v>0</v>
      </c>
      <c r="DO82" s="32">
        <f t="shared" si="206"/>
        <v>0</v>
      </c>
      <c r="DP82" s="32">
        <f t="shared" si="207"/>
        <v>0</v>
      </c>
      <c r="DQ82" s="32">
        <f t="shared" si="208"/>
        <v>0</v>
      </c>
      <c r="DR82" s="32">
        <f t="shared" si="209"/>
        <v>0</v>
      </c>
      <c r="DS82" s="32">
        <f t="shared" si="210"/>
        <v>0</v>
      </c>
      <c r="DT82" s="32">
        <f t="shared" si="211"/>
        <v>0</v>
      </c>
      <c r="DU82" s="31">
        <f t="shared" si="212"/>
        <v>0</v>
      </c>
      <c r="DV82" s="31">
        <f t="shared" si="213"/>
        <v>0</v>
      </c>
      <c r="DW82" s="31">
        <f t="shared" si="214"/>
        <v>0</v>
      </c>
      <c r="DX82" s="31">
        <f t="shared" si="215"/>
        <v>0</v>
      </c>
      <c r="DY82" s="31">
        <f t="shared" si="216"/>
        <v>0</v>
      </c>
      <c r="DZ82" s="31">
        <f t="shared" si="217"/>
        <v>0</v>
      </c>
      <c r="EA82" s="31">
        <f t="shared" si="218"/>
        <v>0</v>
      </c>
      <c r="EB82" s="31">
        <f t="shared" si="219"/>
        <v>0</v>
      </c>
      <c r="EC82" s="31">
        <f t="shared" si="220"/>
        <v>0</v>
      </c>
      <c r="ED82" s="31">
        <f t="shared" si="221"/>
        <v>0</v>
      </c>
      <c r="EE82" s="31">
        <f t="shared" si="222"/>
        <v>0</v>
      </c>
      <c r="EF82" s="31">
        <f t="shared" si="223"/>
        <v>0</v>
      </c>
      <c r="EG82" s="32">
        <f t="shared" si="224"/>
        <v>0</v>
      </c>
      <c r="EH82" s="32">
        <f t="shared" si="225"/>
        <v>0</v>
      </c>
      <c r="EI82" s="32">
        <f t="shared" si="226"/>
        <v>0</v>
      </c>
      <c r="EJ82" s="32">
        <f t="shared" si="227"/>
        <v>0</v>
      </c>
      <c r="EK82" s="32">
        <f t="shared" si="228"/>
        <v>0</v>
      </c>
      <c r="EL82" s="32">
        <f t="shared" si="229"/>
        <v>0</v>
      </c>
      <c r="EM82" s="32">
        <f t="shared" si="230"/>
        <v>0</v>
      </c>
      <c r="EN82" s="32">
        <f t="shared" si="231"/>
        <v>0</v>
      </c>
      <c r="EO82" s="32">
        <f t="shared" si="232"/>
        <v>0</v>
      </c>
      <c r="EP82" s="32">
        <f t="shared" si="233"/>
        <v>0</v>
      </c>
      <c r="EQ82" s="32">
        <f t="shared" si="234"/>
        <v>0</v>
      </c>
      <c r="ER82" s="32">
        <f t="shared" si="235"/>
        <v>0</v>
      </c>
    </row>
    <row r="83" spans="1:148" x14ac:dyDescent="0.25">
      <c r="A83" t="s">
        <v>461</v>
      </c>
      <c r="B83" s="1" t="s">
        <v>130</v>
      </c>
      <c r="C83" t="str">
        <f t="shared" ca="1" si="272"/>
        <v>KAN</v>
      </c>
      <c r="D83" t="str">
        <f t="shared" ca="1" si="273"/>
        <v>Kananaskis Hydro Facility</v>
      </c>
      <c r="E83" s="51">
        <v>6487.8568419000003</v>
      </c>
      <c r="F83" s="51">
        <v>5404.5879795000001</v>
      </c>
      <c r="G83" s="51">
        <v>5493.7285530999998</v>
      </c>
      <c r="H83" s="51">
        <v>5747.5653865000004</v>
      </c>
      <c r="I83" s="51">
        <v>8992.4078613000001</v>
      </c>
      <c r="J83" s="51">
        <v>12767.533557000001</v>
      </c>
      <c r="K83" s="51">
        <v>13079.985650000001</v>
      </c>
      <c r="L83" s="51">
        <v>10639.877259999999</v>
      </c>
      <c r="M83" s="51">
        <v>8021.4912286999997</v>
      </c>
      <c r="N83" s="51">
        <v>6758.9952915000003</v>
      </c>
      <c r="O83" s="51">
        <v>5146.0054714999997</v>
      </c>
      <c r="P83" s="51">
        <v>5126.2842069999997</v>
      </c>
      <c r="Q83" s="32">
        <v>291377.5</v>
      </c>
      <c r="R83" s="32">
        <v>511575.61</v>
      </c>
      <c r="S83" s="32">
        <v>222325.35</v>
      </c>
      <c r="T83" s="32">
        <v>173067.13</v>
      </c>
      <c r="U83" s="32">
        <v>544045.02</v>
      </c>
      <c r="V83" s="32">
        <v>537343.4</v>
      </c>
      <c r="W83" s="32">
        <v>1580997.31</v>
      </c>
      <c r="X83" s="32">
        <v>508823.72</v>
      </c>
      <c r="Y83" s="32">
        <v>195158.53</v>
      </c>
      <c r="Z83" s="32">
        <v>186489.05</v>
      </c>
      <c r="AA83" s="32">
        <v>207153.7</v>
      </c>
      <c r="AB83" s="32">
        <v>138433.62</v>
      </c>
      <c r="AC83" s="2">
        <v>0.4</v>
      </c>
      <c r="AD83" s="2">
        <v>0.4</v>
      </c>
      <c r="AE83" s="2">
        <v>0.4</v>
      </c>
      <c r="AF83" s="2">
        <v>0.4</v>
      </c>
      <c r="AG83" s="2">
        <v>0.4</v>
      </c>
      <c r="AH83" s="2">
        <v>0.4</v>
      </c>
      <c r="AI83" s="2">
        <v>0.4</v>
      </c>
      <c r="AJ83" s="2">
        <v>0.4</v>
      </c>
      <c r="AK83" s="2">
        <v>0.4</v>
      </c>
      <c r="AL83" s="2">
        <v>0.4</v>
      </c>
      <c r="AM83" s="2">
        <v>0.4</v>
      </c>
      <c r="AN83" s="2">
        <v>0.4</v>
      </c>
      <c r="AO83" s="33">
        <v>1165.51</v>
      </c>
      <c r="AP83" s="33">
        <v>2046.3</v>
      </c>
      <c r="AQ83" s="33">
        <v>889.3</v>
      </c>
      <c r="AR83" s="33">
        <v>692.27</v>
      </c>
      <c r="AS83" s="33">
        <v>2176.1799999999998</v>
      </c>
      <c r="AT83" s="33">
        <v>2149.37</v>
      </c>
      <c r="AU83" s="33">
        <v>6323.99</v>
      </c>
      <c r="AV83" s="33">
        <v>2035.29</v>
      </c>
      <c r="AW83" s="33">
        <v>780.63</v>
      </c>
      <c r="AX83" s="33">
        <v>745.96</v>
      </c>
      <c r="AY83" s="33">
        <v>828.61</v>
      </c>
      <c r="AZ83" s="33">
        <v>553.73</v>
      </c>
      <c r="BA83" s="31">
        <f t="shared" si="236"/>
        <v>-320.52</v>
      </c>
      <c r="BB83" s="31">
        <f t="shared" si="237"/>
        <v>-562.73</v>
      </c>
      <c r="BC83" s="31">
        <f t="shared" si="238"/>
        <v>-244.56</v>
      </c>
      <c r="BD83" s="31">
        <f t="shared" si="239"/>
        <v>-259.60000000000002</v>
      </c>
      <c r="BE83" s="31">
        <f t="shared" si="240"/>
        <v>-816.07</v>
      </c>
      <c r="BF83" s="31">
        <f t="shared" si="241"/>
        <v>-806.02</v>
      </c>
      <c r="BG83" s="31">
        <f t="shared" si="242"/>
        <v>2371.5</v>
      </c>
      <c r="BH83" s="31">
        <f t="shared" si="243"/>
        <v>763.24</v>
      </c>
      <c r="BI83" s="31">
        <f t="shared" si="244"/>
        <v>292.74</v>
      </c>
      <c r="BJ83" s="31">
        <f t="shared" si="245"/>
        <v>1249.48</v>
      </c>
      <c r="BK83" s="31">
        <f t="shared" si="246"/>
        <v>1387.93</v>
      </c>
      <c r="BL83" s="31">
        <f t="shared" si="247"/>
        <v>927.51</v>
      </c>
      <c r="BM83" s="6">
        <v>-4.1300000000000003E-2</v>
      </c>
      <c r="BN83" s="6">
        <v>-4.1300000000000003E-2</v>
      </c>
      <c r="BO83" s="6">
        <v>-4.1300000000000003E-2</v>
      </c>
      <c r="BP83" s="6">
        <v>-4.1300000000000003E-2</v>
      </c>
      <c r="BQ83" s="6">
        <v>-4.1300000000000003E-2</v>
      </c>
      <c r="BR83" s="6">
        <v>-4.1300000000000003E-2</v>
      </c>
      <c r="BS83" s="6">
        <v>-4.1300000000000003E-2</v>
      </c>
      <c r="BT83" s="6">
        <v>-4.1300000000000003E-2</v>
      </c>
      <c r="BU83" s="6">
        <v>-4.1300000000000003E-2</v>
      </c>
      <c r="BV83" s="6">
        <v>-4.1300000000000003E-2</v>
      </c>
      <c r="BW83" s="6">
        <v>-4.1300000000000003E-2</v>
      </c>
      <c r="BX83" s="6">
        <v>-4.1300000000000003E-2</v>
      </c>
      <c r="BY83" s="31">
        <v>-12033.89</v>
      </c>
      <c r="BZ83" s="31">
        <v>-21128.07</v>
      </c>
      <c r="CA83" s="31">
        <v>-9182.0400000000009</v>
      </c>
      <c r="CB83" s="31">
        <v>-7147.67</v>
      </c>
      <c r="CC83" s="31">
        <v>-22469.06</v>
      </c>
      <c r="CD83" s="31">
        <v>-22192.28</v>
      </c>
      <c r="CE83" s="31">
        <v>-65295.19</v>
      </c>
      <c r="CF83" s="31">
        <v>-21014.42</v>
      </c>
      <c r="CG83" s="31">
        <v>-8060.05</v>
      </c>
      <c r="CH83" s="31">
        <v>-7702</v>
      </c>
      <c r="CI83" s="31">
        <v>-8555.4500000000007</v>
      </c>
      <c r="CJ83" s="31">
        <v>-5717.31</v>
      </c>
      <c r="CK83" s="32">
        <f t="shared" si="248"/>
        <v>203.96</v>
      </c>
      <c r="CL83" s="32">
        <f t="shared" si="249"/>
        <v>358.1</v>
      </c>
      <c r="CM83" s="32">
        <f t="shared" si="250"/>
        <v>155.63</v>
      </c>
      <c r="CN83" s="32">
        <f t="shared" si="251"/>
        <v>121.15</v>
      </c>
      <c r="CO83" s="32">
        <f t="shared" si="252"/>
        <v>380.83</v>
      </c>
      <c r="CP83" s="32">
        <f t="shared" si="253"/>
        <v>376.14</v>
      </c>
      <c r="CQ83" s="32">
        <f t="shared" si="254"/>
        <v>1106.7</v>
      </c>
      <c r="CR83" s="32">
        <f t="shared" si="255"/>
        <v>356.18</v>
      </c>
      <c r="CS83" s="32">
        <f t="shared" si="256"/>
        <v>136.61000000000001</v>
      </c>
      <c r="CT83" s="32">
        <f t="shared" si="257"/>
        <v>130.54</v>
      </c>
      <c r="CU83" s="32">
        <f t="shared" si="258"/>
        <v>145.01</v>
      </c>
      <c r="CV83" s="32">
        <f t="shared" si="259"/>
        <v>96.9</v>
      </c>
      <c r="CW83" s="31">
        <f t="shared" si="260"/>
        <v>-12674.92</v>
      </c>
      <c r="CX83" s="31">
        <f t="shared" si="261"/>
        <v>-22253.54</v>
      </c>
      <c r="CY83" s="31">
        <f t="shared" si="262"/>
        <v>-9671.1500000000015</v>
      </c>
      <c r="CZ83" s="31">
        <f t="shared" si="263"/>
        <v>-7459.1900000000005</v>
      </c>
      <c r="DA83" s="31">
        <f t="shared" si="264"/>
        <v>-23448.34</v>
      </c>
      <c r="DB83" s="31">
        <f t="shared" si="265"/>
        <v>-23159.489999999998</v>
      </c>
      <c r="DC83" s="31">
        <f t="shared" si="266"/>
        <v>-72883.98000000001</v>
      </c>
      <c r="DD83" s="31">
        <f t="shared" si="267"/>
        <v>-23456.77</v>
      </c>
      <c r="DE83" s="31">
        <f t="shared" si="268"/>
        <v>-8996.81</v>
      </c>
      <c r="DF83" s="31">
        <f t="shared" si="269"/>
        <v>-9566.9</v>
      </c>
      <c r="DG83" s="31">
        <f t="shared" si="270"/>
        <v>-10626.980000000001</v>
      </c>
      <c r="DH83" s="31">
        <f t="shared" si="271"/>
        <v>-7101.6500000000015</v>
      </c>
      <c r="DI83" s="32">
        <f t="shared" si="200"/>
        <v>-633.75</v>
      </c>
      <c r="DJ83" s="32">
        <f t="shared" si="201"/>
        <v>-1112.68</v>
      </c>
      <c r="DK83" s="32">
        <f t="shared" si="202"/>
        <v>-483.56</v>
      </c>
      <c r="DL83" s="32">
        <f t="shared" si="203"/>
        <v>-372.96</v>
      </c>
      <c r="DM83" s="32">
        <f t="shared" si="204"/>
        <v>-1172.42</v>
      </c>
      <c r="DN83" s="32">
        <f t="shared" si="205"/>
        <v>-1157.97</v>
      </c>
      <c r="DO83" s="32">
        <f t="shared" si="206"/>
        <v>-3644.2</v>
      </c>
      <c r="DP83" s="32">
        <f t="shared" si="207"/>
        <v>-1172.8399999999999</v>
      </c>
      <c r="DQ83" s="32">
        <f t="shared" si="208"/>
        <v>-449.84</v>
      </c>
      <c r="DR83" s="32">
        <f t="shared" si="209"/>
        <v>-478.35</v>
      </c>
      <c r="DS83" s="32">
        <f t="shared" si="210"/>
        <v>-531.35</v>
      </c>
      <c r="DT83" s="32">
        <f t="shared" si="211"/>
        <v>-355.08</v>
      </c>
      <c r="DU83" s="31">
        <f t="shared" si="212"/>
        <v>-2362.79</v>
      </c>
      <c r="DV83" s="31">
        <f t="shared" si="213"/>
        <v>-4096.41</v>
      </c>
      <c r="DW83" s="31">
        <f t="shared" si="214"/>
        <v>-1759.85</v>
      </c>
      <c r="DX83" s="31">
        <f t="shared" si="215"/>
        <v>-1339.92</v>
      </c>
      <c r="DY83" s="31">
        <f t="shared" si="216"/>
        <v>-4159.1099999999997</v>
      </c>
      <c r="DZ83" s="31">
        <f t="shared" si="217"/>
        <v>-4053.79</v>
      </c>
      <c r="EA83" s="31">
        <f t="shared" si="218"/>
        <v>-12592.72</v>
      </c>
      <c r="EB83" s="31">
        <f t="shared" si="219"/>
        <v>-3998.02</v>
      </c>
      <c r="EC83" s="31">
        <f t="shared" si="220"/>
        <v>-1512.42</v>
      </c>
      <c r="ED83" s="31">
        <f t="shared" si="221"/>
        <v>-1586.63</v>
      </c>
      <c r="EE83" s="31">
        <f t="shared" si="222"/>
        <v>-1737.62</v>
      </c>
      <c r="EF83" s="31">
        <f t="shared" si="223"/>
        <v>-1145.1400000000001</v>
      </c>
      <c r="EG83" s="32">
        <f t="shared" si="224"/>
        <v>-15671.46</v>
      </c>
      <c r="EH83" s="32">
        <f t="shared" si="225"/>
        <v>-27462.63</v>
      </c>
      <c r="EI83" s="32">
        <f t="shared" si="226"/>
        <v>-11914.560000000001</v>
      </c>
      <c r="EJ83" s="32">
        <f t="shared" si="227"/>
        <v>-9172.07</v>
      </c>
      <c r="EK83" s="32">
        <f t="shared" si="228"/>
        <v>-28779.870000000003</v>
      </c>
      <c r="EL83" s="32">
        <f t="shared" si="229"/>
        <v>-28371.25</v>
      </c>
      <c r="EM83" s="32">
        <f t="shared" si="230"/>
        <v>-89120.900000000009</v>
      </c>
      <c r="EN83" s="32">
        <f t="shared" si="231"/>
        <v>-28627.63</v>
      </c>
      <c r="EO83" s="32">
        <f t="shared" si="232"/>
        <v>-10959.07</v>
      </c>
      <c r="EP83" s="32">
        <f t="shared" si="233"/>
        <v>-11631.880000000001</v>
      </c>
      <c r="EQ83" s="32">
        <f t="shared" si="234"/>
        <v>-12895.95</v>
      </c>
      <c r="ER83" s="32">
        <f t="shared" si="235"/>
        <v>-8601.8700000000008</v>
      </c>
    </row>
    <row r="84" spans="1:148" x14ac:dyDescent="0.25">
      <c r="A84" t="s">
        <v>458</v>
      </c>
      <c r="B84" s="1" t="s">
        <v>63</v>
      </c>
      <c r="C84" t="str">
        <f t="shared" ca="1" si="272"/>
        <v>KH1</v>
      </c>
      <c r="D84" t="str">
        <f t="shared" ca="1" si="273"/>
        <v>Keephills #1</v>
      </c>
      <c r="E84" s="51">
        <v>283296.00140000001</v>
      </c>
      <c r="F84" s="51">
        <v>257133.80481</v>
      </c>
      <c r="G84" s="51">
        <v>261084.56456</v>
      </c>
      <c r="H84" s="51">
        <v>245626.3836149</v>
      </c>
      <c r="I84" s="51">
        <v>248993.34617</v>
      </c>
      <c r="J84" s="51">
        <v>257927.91118</v>
      </c>
      <c r="K84" s="51">
        <v>249228.733007</v>
      </c>
      <c r="L84" s="51">
        <v>233080.9950198</v>
      </c>
      <c r="M84" s="51">
        <v>257979.07456000001</v>
      </c>
      <c r="N84" s="51">
        <v>252123.00329540001</v>
      </c>
      <c r="O84" s="51">
        <v>240113.33975300001</v>
      </c>
      <c r="P84" s="51">
        <v>262926.23691580002</v>
      </c>
      <c r="Q84" s="32">
        <v>12775711.189999999</v>
      </c>
      <c r="R84" s="32">
        <v>24375455.41</v>
      </c>
      <c r="S84" s="32">
        <v>11831065.15</v>
      </c>
      <c r="T84" s="32">
        <v>7481313.4500000002</v>
      </c>
      <c r="U84" s="32">
        <v>13752742.779999999</v>
      </c>
      <c r="V84" s="32">
        <v>11204113.960000001</v>
      </c>
      <c r="W84" s="32">
        <v>30311802.899999999</v>
      </c>
      <c r="X84" s="32">
        <v>10885018.289999999</v>
      </c>
      <c r="Y84" s="32">
        <v>6238593.6900000004</v>
      </c>
      <c r="Z84" s="32">
        <v>6729203.8300000001</v>
      </c>
      <c r="AA84" s="32">
        <v>9387373.1099999994</v>
      </c>
      <c r="AB84" s="32">
        <v>7021679.46</v>
      </c>
      <c r="AC84" s="2">
        <v>4.7300000000000004</v>
      </c>
      <c r="AD84" s="2">
        <v>4.7300000000000004</v>
      </c>
      <c r="AE84" s="2">
        <v>4.7300000000000004</v>
      </c>
      <c r="AF84" s="2">
        <v>4.7300000000000004</v>
      </c>
      <c r="AG84" s="2">
        <v>4.7300000000000004</v>
      </c>
      <c r="AH84" s="2">
        <v>5.09</v>
      </c>
      <c r="AI84" s="2">
        <v>5.09</v>
      </c>
      <c r="AJ84" s="2">
        <v>5.09</v>
      </c>
      <c r="AK84" s="2">
        <v>5.09</v>
      </c>
      <c r="AL84" s="2">
        <v>5.09</v>
      </c>
      <c r="AM84" s="2">
        <v>5.09</v>
      </c>
      <c r="AN84" s="2">
        <v>5.09</v>
      </c>
      <c r="AO84" s="33">
        <v>604291.14</v>
      </c>
      <c r="AP84" s="33">
        <v>1152959.04</v>
      </c>
      <c r="AQ84" s="33">
        <v>559609.38</v>
      </c>
      <c r="AR84" s="33">
        <v>353866.13</v>
      </c>
      <c r="AS84" s="33">
        <v>650504.73</v>
      </c>
      <c r="AT84" s="33">
        <v>570289.4</v>
      </c>
      <c r="AU84" s="33">
        <v>1542870.77</v>
      </c>
      <c r="AV84" s="33">
        <v>554047.43000000005</v>
      </c>
      <c r="AW84" s="33">
        <v>317544.42</v>
      </c>
      <c r="AX84" s="33">
        <v>342516.47</v>
      </c>
      <c r="AY84" s="33">
        <v>477817.29</v>
      </c>
      <c r="AZ84" s="33">
        <v>357403.48</v>
      </c>
      <c r="BA84" s="31">
        <f t="shared" si="236"/>
        <v>-14053.28</v>
      </c>
      <c r="BB84" s="31">
        <f t="shared" si="237"/>
        <v>-26813</v>
      </c>
      <c r="BC84" s="31">
        <f t="shared" si="238"/>
        <v>-13014.17</v>
      </c>
      <c r="BD84" s="31">
        <f t="shared" si="239"/>
        <v>-11221.97</v>
      </c>
      <c r="BE84" s="31">
        <f t="shared" si="240"/>
        <v>-20629.11</v>
      </c>
      <c r="BF84" s="31">
        <f t="shared" si="241"/>
        <v>-16806.169999999998</v>
      </c>
      <c r="BG84" s="31">
        <f t="shared" si="242"/>
        <v>45467.7</v>
      </c>
      <c r="BH84" s="31">
        <f t="shared" si="243"/>
        <v>16327.53</v>
      </c>
      <c r="BI84" s="31">
        <f t="shared" si="244"/>
        <v>9357.89</v>
      </c>
      <c r="BJ84" s="31">
        <f t="shared" si="245"/>
        <v>45085.67</v>
      </c>
      <c r="BK84" s="31">
        <f t="shared" si="246"/>
        <v>62895.4</v>
      </c>
      <c r="BL84" s="31">
        <f t="shared" si="247"/>
        <v>47045.25</v>
      </c>
      <c r="BM84" s="6">
        <v>6.7100000000000007E-2</v>
      </c>
      <c r="BN84" s="6">
        <v>6.7100000000000007E-2</v>
      </c>
      <c r="BO84" s="6">
        <v>6.7100000000000007E-2</v>
      </c>
      <c r="BP84" s="6">
        <v>6.7100000000000007E-2</v>
      </c>
      <c r="BQ84" s="6">
        <v>6.7100000000000007E-2</v>
      </c>
      <c r="BR84" s="6">
        <v>6.7100000000000007E-2</v>
      </c>
      <c r="BS84" s="6">
        <v>6.7100000000000007E-2</v>
      </c>
      <c r="BT84" s="6">
        <v>6.7100000000000007E-2</v>
      </c>
      <c r="BU84" s="6">
        <v>6.7100000000000007E-2</v>
      </c>
      <c r="BV84" s="6">
        <v>6.7100000000000007E-2</v>
      </c>
      <c r="BW84" s="6">
        <v>6.7100000000000007E-2</v>
      </c>
      <c r="BX84" s="6">
        <v>6.7100000000000007E-2</v>
      </c>
      <c r="BY84" s="31">
        <v>857250.22</v>
      </c>
      <c r="BZ84" s="31">
        <v>1635593.06</v>
      </c>
      <c r="CA84" s="31">
        <v>793864.47</v>
      </c>
      <c r="CB84" s="31">
        <v>501996.13</v>
      </c>
      <c r="CC84" s="31">
        <v>922809.04</v>
      </c>
      <c r="CD84" s="31">
        <v>751796.05</v>
      </c>
      <c r="CE84" s="31">
        <v>2033921.97</v>
      </c>
      <c r="CF84" s="31">
        <v>730384.73</v>
      </c>
      <c r="CG84" s="31">
        <v>418609.64</v>
      </c>
      <c r="CH84" s="31">
        <v>451529.58</v>
      </c>
      <c r="CI84" s="31">
        <v>629892.74</v>
      </c>
      <c r="CJ84" s="31">
        <v>471154.69</v>
      </c>
      <c r="CK84" s="32">
        <f t="shared" si="248"/>
        <v>8943</v>
      </c>
      <c r="CL84" s="32">
        <f t="shared" si="249"/>
        <v>17062.82</v>
      </c>
      <c r="CM84" s="32">
        <f t="shared" si="250"/>
        <v>8281.75</v>
      </c>
      <c r="CN84" s="32">
        <f t="shared" si="251"/>
        <v>5236.92</v>
      </c>
      <c r="CO84" s="32">
        <f t="shared" si="252"/>
        <v>9626.92</v>
      </c>
      <c r="CP84" s="32">
        <f t="shared" si="253"/>
        <v>7842.88</v>
      </c>
      <c r="CQ84" s="32">
        <f t="shared" si="254"/>
        <v>21218.26</v>
      </c>
      <c r="CR84" s="32">
        <f t="shared" si="255"/>
        <v>7619.51</v>
      </c>
      <c r="CS84" s="32">
        <f t="shared" si="256"/>
        <v>4367.0200000000004</v>
      </c>
      <c r="CT84" s="32">
        <f t="shared" si="257"/>
        <v>4710.4399999999996</v>
      </c>
      <c r="CU84" s="32">
        <f t="shared" si="258"/>
        <v>6571.16</v>
      </c>
      <c r="CV84" s="32">
        <f t="shared" si="259"/>
        <v>4915.18</v>
      </c>
      <c r="CW84" s="31">
        <f t="shared" si="260"/>
        <v>275955.36</v>
      </c>
      <c r="CX84" s="31">
        <f t="shared" si="261"/>
        <v>526509.84000000008</v>
      </c>
      <c r="CY84" s="31">
        <f t="shared" si="262"/>
        <v>255551.00999999998</v>
      </c>
      <c r="CZ84" s="31">
        <f t="shared" si="263"/>
        <v>164588.88999999998</v>
      </c>
      <c r="DA84" s="31">
        <f t="shared" si="264"/>
        <v>302560.34000000008</v>
      </c>
      <c r="DB84" s="31">
        <f t="shared" si="265"/>
        <v>206155.7</v>
      </c>
      <c r="DC84" s="31">
        <f t="shared" si="266"/>
        <v>466801.75999999995</v>
      </c>
      <c r="DD84" s="31">
        <f t="shared" si="267"/>
        <v>167629.27999999994</v>
      </c>
      <c r="DE84" s="31">
        <f t="shared" si="268"/>
        <v>96074.350000000049</v>
      </c>
      <c r="DF84" s="31">
        <f t="shared" si="269"/>
        <v>68637.880000000048</v>
      </c>
      <c r="DG84" s="31">
        <f t="shared" si="270"/>
        <v>95751.21000000005</v>
      </c>
      <c r="DH84" s="31">
        <f t="shared" si="271"/>
        <v>71621.140000000014</v>
      </c>
      <c r="DI84" s="32">
        <f t="shared" si="200"/>
        <v>13797.77</v>
      </c>
      <c r="DJ84" s="32">
        <f t="shared" si="201"/>
        <v>26325.49</v>
      </c>
      <c r="DK84" s="32">
        <f t="shared" si="202"/>
        <v>12777.55</v>
      </c>
      <c r="DL84" s="32">
        <f t="shared" si="203"/>
        <v>8229.44</v>
      </c>
      <c r="DM84" s="32">
        <f t="shared" si="204"/>
        <v>15128.02</v>
      </c>
      <c r="DN84" s="32">
        <f t="shared" si="205"/>
        <v>10307.790000000001</v>
      </c>
      <c r="DO84" s="32">
        <f t="shared" si="206"/>
        <v>23340.09</v>
      </c>
      <c r="DP84" s="32">
        <f t="shared" si="207"/>
        <v>8381.4599999999991</v>
      </c>
      <c r="DQ84" s="32">
        <f t="shared" si="208"/>
        <v>4803.72</v>
      </c>
      <c r="DR84" s="32">
        <f t="shared" si="209"/>
        <v>3431.89</v>
      </c>
      <c r="DS84" s="32">
        <f t="shared" si="210"/>
        <v>4787.5600000000004</v>
      </c>
      <c r="DT84" s="32">
        <f t="shared" si="211"/>
        <v>3581.06</v>
      </c>
      <c r="DU84" s="31">
        <f t="shared" si="212"/>
        <v>51442.09</v>
      </c>
      <c r="DV84" s="31">
        <f t="shared" si="213"/>
        <v>96919.37</v>
      </c>
      <c r="DW84" s="31">
        <f t="shared" si="214"/>
        <v>46502.45</v>
      </c>
      <c r="DX84" s="31">
        <f t="shared" si="215"/>
        <v>29565.72</v>
      </c>
      <c r="DY84" s="31">
        <f t="shared" si="216"/>
        <v>53666.17</v>
      </c>
      <c r="DZ84" s="31">
        <f t="shared" si="217"/>
        <v>36085.050000000003</v>
      </c>
      <c r="EA84" s="31">
        <f t="shared" si="218"/>
        <v>80652.87</v>
      </c>
      <c r="EB84" s="31">
        <f t="shared" si="219"/>
        <v>28571.06</v>
      </c>
      <c r="EC84" s="31">
        <f t="shared" si="220"/>
        <v>16150.71</v>
      </c>
      <c r="ED84" s="31">
        <f t="shared" si="221"/>
        <v>11383.32</v>
      </c>
      <c r="EE84" s="31">
        <f t="shared" si="222"/>
        <v>15656.32</v>
      </c>
      <c r="EF84" s="31">
        <f t="shared" si="223"/>
        <v>11548.92</v>
      </c>
      <c r="EG84" s="32">
        <f t="shared" si="224"/>
        <v>341195.22</v>
      </c>
      <c r="EH84" s="32">
        <f t="shared" si="225"/>
        <v>649754.70000000007</v>
      </c>
      <c r="EI84" s="32">
        <f t="shared" si="226"/>
        <v>314831.01</v>
      </c>
      <c r="EJ84" s="32">
        <f t="shared" si="227"/>
        <v>202384.05</v>
      </c>
      <c r="EK84" s="32">
        <f t="shared" si="228"/>
        <v>371354.53000000009</v>
      </c>
      <c r="EL84" s="32">
        <f t="shared" si="229"/>
        <v>252548.54000000004</v>
      </c>
      <c r="EM84" s="32">
        <f t="shared" si="230"/>
        <v>570794.72</v>
      </c>
      <c r="EN84" s="32">
        <f t="shared" si="231"/>
        <v>204581.79999999993</v>
      </c>
      <c r="EO84" s="32">
        <f t="shared" si="232"/>
        <v>117028.78000000006</v>
      </c>
      <c r="EP84" s="32">
        <f t="shared" si="233"/>
        <v>83453.090000000055</v>
      </c>
      <c r="EQ84" s="32">
        <f t="shared" si="234"/>
        <v>116195.09000000005</v>
      </c>
      <c r="ER84" s="32">
        <f t="shared" si="235"/>
        <v>86751.12000000001</v>
      </c>
    </row>
    <row r="85" spans="1:148" x14ac:dyDescent="0.25">
      <c r="A85" t="s">
        <v>458</v>
      </c>
      <c r="B85" s="1" t="s">
        <v>64</v>
      </c>
      <c r="C85" t="str">
        <f t="shared" ca="1" si="272"/>
        <v>KH2</v>
      </c>
      <c r="D85" t="str">
        <f t="shared" ca="1" si="273"/>
        <v>Keephills #2</v>
      </c>
      <c r="E85" s="51">
        <v>277554.317239</v>
      </c>
      <c r="F85" s="51">
        <v>0</v>
      </c>
      <c r="G85" s="51">
        <v>134634.10066140001</v>
      </c>
      <c r="H85" s="51">
        <v>255237.54817689999</v>
      </c>
      <c r="I85" s="51">
        <v>249226.11168999999</v>
      </c>
      <c r="J85" s="51">
        <v>261790.4877</v>
      </c>
      <c r="K85" s="51">
        <v>249790.48970999999</v>
      </c>
      <c r="L85" s="51">
        <v>240916.45127399999</v>
      </c>
      <c r="M85" s="51">
        <v>271375.94066999998</v>
      </c>
      <c r="N85" s="51">
        <v>266688.0695784</v>
      </c>
      <c r="O85" s="51">
        <v>260746.00474500001</v>
      </c>
      <c r="P85" s="51">
        <v>268575.89741400001</v>
      </c>
      <c r="Q85" s="32">
        <v>12405512.09</v>
      </c>
      <c r="R85" s="32">
        <v>0</v>
      </c>
      <c r="S85" s="32">
        <v>4343465.9800000004</v>
      </c>
      <c r="T85" s="32">
        <v>7927137.29</v>
      </c>
      <c r="U85" s="32">
        <v>14174872.109999999</v>
      </c>
      <c r="V85" s="32">
        <v>11697890.42</v>
      </c>
      <c r="W85" s="32">
        <v>30466130.120000001</v>
      </c>
      <c r="X85" s="32">
        <v>8001539.4900000002</v>
      </c>
      <c r="Y85" s="32">
        <v>6617302.29</v>
      </c>
      <c r="Z85" s="32">
        <v>7197076.2599999998</v>
      </c>
      <c r="AA85" s="32">
        <v>9884777.9800000004</v>
      </c>
      <c r="AB85" s="32">
        <v>7272659.6799999997</v>
      </c>
      <c r="AC85" s="2">
        <v>4.7300000000000004</v>
      </c>
      <c r="AD85" s="2">
        <v>4.7300000000000004</v>
      </c>
      <c r="AE85" s="2">
        <v>4.7300000000000004</v>
      </c>
      <c r="AF85" s="2">
        <v>4.7300000000000004</v>
      </c>
      <c r="AG85" s="2">
        <v>4.7300000000000004</v>
      </c>
      <c r="AH85" s="2">
        <v>5.09</v>
      </c>
      <c r="AI85" s="2">
        <v>5.09</v>
      </c>
      <c r="AJ85" s="2">
        <v>5.09</v>
      </c>
      <c r="AK85" s="2">
        <v>5.09</v>
      </c>
      <c r="AL85" s="2">
        <v>5.09</v>
      </c>
      <c r="AM85" s="2">
        <v>5.09</v>
      </c>
      <c r="AN85" s="2">
        <v>5.09</v>
      </c>
      <c r="AO85" s="33">
        <v>586780.72</v>
      </c>
      <c r="AP85" s="33">
        <v>0</v>
      </c>
      <c r="AQ85" s="33">
        <v>205445.94</v>
      </c>
      <c r="AR85" s="33">
        <v>374953.59</v>
      </c>
      <c r="AS85" s="33">
        <v>670471.44999999995</v>
      </c>
      <c r="AT85" s="33">
        <v>595422.62</v>
      </c>
      <c r="AU85" s="33">
        <v>1550726.02</v>
      </c>
      <c r="AV85" s="33">
        <v>407278.36</v>
      </c>
      <c r="AW85" s="33">
        <v>336820.69</v>
      </c>
      <c r="AX85" s="33">
        <v>366331.18</v>
      </c>
      <c r="AY85" s="33">
        <v>503135.2</v>
      </c>
      <c r="AZ85" s="33">
        <v>370178.38</v>
      </c>
      <c r="BA85" s="31">
        <f t="shared" si="236"/>
        <v>-13646.06</v>
      </c>
      <c r="BB85" s="31">
        <f t="shared" si="237"/>
        <v>0</v>
      </c>
      <c r="BC85" s="31">
        <f t="shared" si="238"/>
        <v>-4777.8100000000004</v>
      </c>
      <c r="BD85" s="31">
        <f t="shared" si="239"/>
        <v>-11890.71</v>
      </c>
      <c r="BE85" s="31">
        <f t="shared" si="240"/>
        <v>-21262.31</v>
      </c>
      <c r="BF85" s="31">
        <f t="shared" si="241"/>
        <v>-17546.84</v>
      </c>
      <c r="BG85" s="31">
        <f t="shared" si="242"/>
        <v>45699.199999999997</v>
      </c>
      <c r="BH85" s="31">
        <f t="shared" si="243"/>
        <v>12002.31</v>
      </c>
      <c r="BI85" s="31">
        <f t="shared" si="244"/>
        <v>9925.9500000000007</v>
      </c>
      <c r="BJ85" s="31">
        <f t="shared" si="245"/>
        <v>48220.41</v>
      </c>
      <c r="BK85" s="31">
        <f t="shared" si="246"/>
        <v>66228.009999999995</v>
      </c>
      <c r="BL85" s="31">
        <f t="shared" si="247"/>
        <v>48726.82</v>
      </c>
      <c r="BM85" s="6">
        <v>6.8900000000000003E-2</v>
      </c>
      <c r="BN85" s="6">
        <v>6.8900000000000003E-2</v>
      </c>
      <c r="BO85" s="6">
        <v>6.8900000000000003E-2</v>
      </c>
      <c r="BP85" s="6">
        <v>6.8900000000000003E-2</v>
      </c>
      <c r="BQ85" s="6">
        <v>6.8900000000000003E-2</v>
      </c>
      <c r="BR85" s="6">
        <v>6.8900000000000003E-2</v>
      </c>
      <c r="BS85" s="6">
        <v>6.8900000000000003E-2</v>
      </c>
      <c r="BT85" s="6">
        <v>6.8900000000000003E-2</v>
      </c>
      <c r="BU85" s="6">
        <v>6.8900000000000003E-2</v>
      </c>
      <c r="BV85" s="6">
        <v>6.8900000000000003E-2</v>
      </c>
      <c r="BW85" s="6">
        <v>6.8900000000000003E-2</v>
      </c>
      <c r="BX85" s="6">
        <v>6.8900000000000003E-2</v>
      </c>
      <c r="BY85" s="31">
        <v>854739.78</v>
      </c>
      <c r="BZ85" s="31">
        <v>0</v>
      </c>
      <c r="CA85" s="31">
        <v>299264.81</v>
      </c>
      <c r="CB85" s="31">
        <v>546179.76</v>
      </c>
      <c r="CC85" s="31">
        <v>976648.69</v>
      </c>
      <c r="CD85" s="31">
        <v>805984.65</v>
      </c>
      <c r="CE85" s="31">
        <v>2099116.37</v>
      </c>
      <c r="CF85" s="31">
        <v>551306.06999999995</v>
      </c>
      <c r="CG85" s="31">
        <v>455932.13</v>
      </c>
      <c r="CH85" s="31">
        <v>495878.55</v>
      </c>
      <c r="CI85" s="31">
        <v>681061.2</v>
      </c>
      <c r="CJ85" s="31">
        <v>501086.25</v>
      </c>
      <c r="CK85" s="32">
        <f t="shared" si="248"/>
        <v>8683.86</v>
      </c>
      <c r="CL85" s="32">
        <f t="shared" si="249"/>
        <v>0</v>
      </c>
      <c r="CM85" s="32">
        <f t="shared" si="250"/>
        <v>3040.43</v>
      </c>
      <c r="CN85" s="32">
        <f t="shared" si="251"/>
        <v>5549</v>
      </c>
      <c r="CO85" s="32">
        <f t="shared" si="252"/>
        <v>9922.41</v>
      </c>
      <c r="CP85" s="32">
        <f t="shared" si="253"/>
        <v>8188.52</v>
      </c>
      <c r="CQ85" s="32">
        <f t="shared" si="254"/>
        <v>21326.29</v>
      </c>
      <c r="CR85" s="32">
        <f t="shared" si="255"/>
        <v>5601.08</v>
      </c>
      <c r="CS85" s="32">
        <f t="shared" si="256"/>
        <v>4632.1099999999997</v>
      </c>
      <c r="CT85" s="32">
        <f t="shared" si="257"/>
        <v>5037.95</v>
      </c>
      <c r="CU85" s="32">
        <f t="shared" si="258"/>
        <v>6919.34</v>
      </c>
      <c r="CV85" s="32">
        <f t="shared" si="259"/>
        <v>5090.8599999999997</v>
      </c>
      <c r="CW85" s="31">
        <f t="shared" si="260"/>
        <v>290288.98000000004</v>
      </c>
      <c r="CX85" s="31">
        <f t="shared" si="261"/>
        <v>0</v>
      </c>
      <c r="CY85" s="31">
        <f t="shared" si="262"/>
        <v>101637.10999999999</v>
      </c>
      <c r="CZ85" s="31">
        <f t="shared" si="263"/>
        <v>188665.87999999998</v>
      </c>
      <c r="DA85" s="31">
        <f t="shared" si="264"/>
        <v>337361.96</v>
      </c>
      <c r="DB85" s="31">
        <f t="shared" si="265"/>
        <v>236297.39000000004</v>
      </c>
      <c r="DC85" s="31">
        <f t="shared" si="266"/>
        <v>524017.44000000012</v>
      </c>
      <c r="DD85" s="31">
        <f t="shared" si="267"/>
        <v>137626.47999999992</v>
      </c>
      <c r="DE85" s="31">
        <f t="shared" si="268"/>
        <v>113817.59999999999</v>
      </c>
      <c r="DF85" s="31">
        <f t="shared" si="269"/>
        <v>86364.91</v>
      </c>
      <c r="DG85" s="31">
        <f t="shared" si="270"/>
        <v>118617.32999999991</v>
      </c>
      <c r="DH85" s="31">
        <f t="shared" si="271"/>
        <v>87271.909999999974</v>
      </c>
      <c r="DI85" s="32">
        <f t="shared" si="200"/>
        <v>14514.45</v>
      </c>
      <c r="DJ85" s="32">
        <f t="shared" si="201"/>
        <v>0</v>
      </c>
      <c r="DK85" s="32">
        <f t="shared" si="202"/>
        <v>5081.8599999999997</v>
      </c>
      <c r="DL85" s="32">
        <f t="shared" si="203"/>
        <v>9433.2900000000009</v>
      </c>
      <c r="DM85" s="32">
        <f t="shared" si="204"/>
        <v>16868.099999999999</v>
      </c>
      <c r="DN85" s="32">
        <f t="shared" si="205"/>
        <v>11814.87</v>
      </c>
      <c r="DO85" s="32">
        <f t="shared" si="206"/>
        <v>26200.87</v>
      </c>
      <c r="DP85" s="32">
        <f t="shared" si="207"/>
        <v>6881.32</v>
      </c>
      <c r="DQ85" s="32">
        <f t="shared" si="208"/>
        <v>5690.88</v>
      </c>
      <c r="DR85" s="32">
        <f t="shared" si="209"/>
        <v>4318.25</v>
      </c>
      <c r="DS85" s="32">
        <f t="shared" si="210"/>
        <v>5930.87</v>
      </c>
      <c r="DT85" s="32">
        <f t="shared" si="211"/>
        <v>4363.6000000000004</v>
      </c>
      <c r="DU85" s="31">
        <f t="shared" si="212"/>
        <v>54114.09</v>
      </c>
      <c r="DV85" s="31">
        <f t="shared" si="213"/>
        <v>0</v>
      </c>
      <c r="DW85" s="31">
        <f t="shared" si="214"/>
        <v>18494.84</v>
      </c>
      <c r="DX85" s="31">
        <f t="shared" si="215"/>
        <v>33890.76</v>
      </c>
      <c r="DY85" s="31">
        <f t="shared" si="216"/>
        <v>59839.06</v>
      </c>
      <c r="DZ85" s="31">
        <f t="shared" si="217"/>
        <v>41360.980000000003</v>
      </c>
      <c r="EA85" s="31">
        <f t="shared" si="218"/>
        <v>90538.46</v>
      </c>
      <c r="EB85" s="31">
        <f t="shared" si="219"/>
        <v>23457.33</v>
      </c>
      <c r="EC85" s="31">
        <f t="shared" si="220"/>
        <v>19133.46</v>
      </c>
      <c r="ED85" s="31">
        <f t="shared" si="221"/>
        <v>14323.28</v>
      </c>
      <c r="EE85" s="31">
        <f t="shared" si="222"/>
        <v>19395.169999999998</v>
      </c>
      <c r="EF85" s="31">
        <f t="shared" si="223"/>
        <v>14072.61</v>
      </c>
      <c r="EG85" s="32">
        <f t="shared" si="224"/>
        <v>358917.52</v>
      </c>
      <c r="EH85" s="32">
        <f t="shared" si="225"/>
        <v>0</v>
      </c>
      <c r="EI85" s="32">
        <f t="shared" si="226"/>
        <v>125213.80999999998</v>
      </c>
      <c r="EJ85" s="32">
        <f t="shared" si="227"/>
        <v>231989.93</v>
      </c>
      <c r="EK85" s="32">
        <f t="shared" si="228"/>
        <v>414069.12</v>
      </c>
      <c r="EL85" s="32">
        <f t="shared" si="229"/>
        <v>289473.24000000005</v>
      </c>
      <c r="EM85" s="32">
        <f t="shared" si="230"/>
        <v>640756.77000000014</v>
      </c>
      <c r="EN85" s="32">
        <f t="shared" si="231"/>
        <v>167965.12999999995</v>
      </c>
      <c r="EO85" s="32">
        <f t="shared" si="232"/>
        <v>138641.94</v>
      </c>
      <c r="EP85" s="32">
        <f t="shared" si="233"/>
        <v>105006.44</v>
      </c>
      <c r="EQ85" s="32">
        <f t="shared" si="234"/>
        <v>143943.36999999991</v>
      </c>
      <c r="ER85" s="32">
        <f t="shared" si="235"/>
        <v>105708.11999999998</v>
      </c>
    </row>
    <row r="86" spans="1:148" x14ac:dyDescent="0.25">
      <c r="A86" t="s">
        <v>489</v>
      </c>
      <c r="B86" s="1" t="s">
        <v>121</v>
      </c>
      <c r="C86" t="str">
        <f t="shared" ca="1" si="272"/>
        <v>KH3</v>
      </c>
      <c r="D86" t="str">
        <f t="shared" ca="1" si="273"/>
        <v>Keephills #3</v>
      </c>
      <c r="E86" s="51">
        <v>283084.44131000002</v>
      </c>
      <c r="F86" s="51">
        <v>261716.85840999999</v>
      </c>
      <c r="G86" s="51">
        <v>248837.70671599999</v>
      </c>
      <c r="H86" s="51">
        <v>243851.915736</v>
      </c>
      <c r="I86" s="51">
        <v>255091.83852670001</v>
      </c>
      <c r="J86" s="51">
        <v>259368.42613000001</v>
      </c>
      <c r="K86" s="51">
        <v>284282.75366079999</v>
      </c>
      <c r="L86" s="51">
        <v>322386.22641</v>
      </c>
      <c r="M86" s="51">
        <v>314310.52720999997</v>
      </c>
      <c r="N86" s="51">
        <v>320101.80083999998</v>
      </c>
      <c r="O86" s="51">
        <v>284064.02438000002</v>
      </c>
      <c r="P86" s="51">
        <v>253742.442545</v>
      </c>
      <c r="Q86" s="32">
        <v>12591614.970000001</v>
      </c>
      <c r="R86" s="32">
        <v>25220568.850000001</v>
      </c>
      <c r="S86" s="32">
        <v>10332658.48</v>
      </c>
      <c r="T86" s="32">
        <v>7431053.6699999999</v>
      </c>
      <c r="U86" s="32">
        <v>13963153.17</v>
      </c>
      <c r="V86" s="32">
        <v>10641072.74</v>
      </c>
      <c r="W86" s="32">
        <v>32492604.010000002</v>
      </c>
      <c r="X86" s="32">
        <v>14556971.35</v>
      </c>
      <c r="Y86" s="32">
        <v>7508904.8799999999</v>
      </c>
      <c r="Z86" s="32">
        <v>8614203.5999999996</v>
      </c>
      <c r="AA86" s="32">
        <v>9147032.8000000007</v>
      </c>
      <c r="AB86" s="32">
        <v>6606523.4699999997</v>
      </c>
      <c r="AC86" s="2">
        <v>4.33</v>
      </c>
      <c r="AD86" s="2">
        <v>4.33</v>
      </c>
      <c r="AE86" s="2">
        <v>4.33</v>
      </c>
      <c r="AF86" s="2">
        <v>4.33</v>
      </c>
      <c r="AG86" s="2">
        <v>4.33</v>
      </c>
      <c r="AH86" s="2">
        <v>4.33</v>
      </c>
      <c r="AI86" s="2">
        <v>4.33</v>
      </c>
      <c r="AJ86" s="2">
        <v>4.33</v>
      </c>
      <c r="AK86" s="2">
        <v>4.33</v>
      </c>
      <c r="AL86" s="2">
        <v>4.33</v>
      </c>
      <c r="AM86" s="2">
        <v>4.33</v>
      </c>
      <c r="AN86" s="2">
        <v>4.33</v>
      </c>
      <c r="AO86" s="33">
        <v>545216.93000000005</v>
      </c>
      <c r="AP86" s="33">
        <v>1092050.6299999999</v>
      </c>
      <c r="AQ86" s="33">
        <v>447404.11</v>
      </c>
      <c r="AR86" s="33">
        <v>321764.62</v>
      </c>
      <c r="AS86" s="33">
        <v>604604.53</v>
      </c>
      <c r="AT86" s="33">
        <v>460758.45</v>
      </c>
      <c r="AU86" s="33">
        <v>1406929.75</v>
      </c>
      <c r="AV86" s="33">
        <v>630316.86</v>
      </c>
      <c r="AW86" s="33">
        <v>325135.58</v>
      </c>
      <c r="AX86" s="33">
        <v>372995.02</v>
      </c>
      <c r="AY86" s="33">
        <v>396066.52</v>
      </c>
      <c r="AZ86" s="33">
        <v>286062.46999999997</v>
      </c>
      <c r="BA86" s="31">
        <f t="shared" si="236"/>
        <v>-13850.78</v>
      </c>
      <c r="BB86" s="31">
        <f t="shared" si="237"/>
        <v>-27742.63</v>
      </c>
      <c r="BC86" s="31">
        <f t="shared" si="238"/>
        <v>-11365.92</v>
      </c>
      <c r="BD86" s="31">
        <f t="shared" si="239"/>
        <v>-11146.58</v>
      </c>
      <c r="BE86" s="31">
        <f t="shared" si="240"/>
        <v>-20944.73</v>
      </c>
      <c r="BF86" s="31">
        <f t="shared" si="241"/>
        <v>-15961.61</v>
      </c>
      <c r="BG86" s="31">
        <f t="shared" si="242"/>
        <v>48738.91</v>
      </c>
      <c r="BH86" s="31">
        <f t="shared" si="243"/>
        <v>21835.46</v>
      </c>
      <c r="BI86" s="31">
        <f t="shared" si="244"/>
        <v>11263.36</v>
      </c>
      <c r="BJ86" s="31">
        <f t="shared" si="245"/>
        <v>57715.16</v>
      </c>
      <c r="BK86" s="31">
        <f t="shared" si="246"/>
        <v>61285.120000000003</v>
      </c>
      <c r="BL86" s="31">
        <f t="shared" si="247"/>
        <v>44263.71</v>
      </c>
      <c r="BM86" s="6">
        <v>5.6899999999999999E-2</v>
      </c>
      <c r="BN86" s="6">
        <v>5.6899999999999999E-2</v>
      </c>
      <c r="BO86" s="6">
        <v>5.6899999999999999E-2</v>
      </c>
      <c r="BP86" s="6">
        <v>5.6899999999999999E-2</v>
      </c>
      <c r="BQ86" s="6">
        <v>5.6899999999999999E-2</v>
      </c>
      <c r="BR86" s="6">
        <v>5.6899999999999999E-2</v>
      </c>
      <c r="BS86" s="6">
        <v>5.6899999999999999E-2</v>
      </c>
      <c r="BT86" s="6">
        <v>5.6899999999999999E-2</v>
      </c>
      <c r="BU86" s="6">
        <v>5.6899999999999999E-2</v>
      </c>
      <c r="BV86" s="6">
        <v>5.6899999999999999E-2</v>
      </c>
      <c r="BW86" s="6">
        <v>5.6899999999999999E-2</v>
      </c>
      <c r="BX86" s="6">
        <v>5.6899999999999999E-2</v>
      </c>
      <c r="BY86" s="31">
        <v>716462.89</v>
      </c>
      <c r="BZ86" s="31">
        <v>1435050.37</v>
      </c>
      <c r="CA86" s="31">
        <v>587928.27</v>
      </c>
      <c r="CB86" s="31">
        <v>422826.95</v>
      </c>
      <c r="CC86" s="31">
        <v>794503.42</v>
      </c>
      <c r="CD86" s="31">
        <v>605477.04</v>
      </c>
      <c r="CE86" s="31">
        <v>1848829.17</v>
      </c>
      <c r="CF86" s="31">
        <v>828291.67</v>
      </c>
      <c r="CG86" s="31">
        <v>427256.69</v>
      </c>
      <c r="CH86" s="31">
        <v>490148.18</v>
      </c>
      <c r="CI86" s="31">
        <v>520466.17</v>
      </c>
      <c r="CJ86" s="31">
        <v>375911.19</v>
      </c>
      <c r="CK86" s="32">
        <f t="shared" si="248"/>
        <v>8814.1299999999992</v>
      </c>
      <c r="CL86" s="32">
        <f t="shared" si="249"/>
        <v>17654.400000000001</v>
      </c>
      <c r="CM86" s="32">
        <f t="shared" si="250"/>
        <v>7232.86</v>
      </c>
      <c r="CN86" s="32">
        <f t="shared" si="251"/>
        <v>5201.74</v>
      </c>
      <c r="CO86" s="32">
        <f t="shared" si="252"/>
        <v>9774.2099999999991</v>
      </c>
      <c r="CP86" s="32">
        <f t="shared" si="253"/>
        <v>7448.75</v>
      </c>
      <c r="CQ86" s="32">
        <f t="shared" si="254"/>
        <v>22744.82</v>
      </c>
      <c r="CR86" s="32">
        <f t="shared" si="255"/>
        <v>10189.879999999999</v>
      </c>
      <c r="CS86" s="32">
        <f t="shared" si="256"/>
        <v>5256.23</v>
      </c>
      <c r="CT86" s="32">
        <f t="shared" si="257"/>
        <v>6029.94</v>
      </c>
      <c r="CU86" s="32">
        <f t="shared" si="258"/>
        <v>6402.92</v>
      </c>
      <c r="CV86" s="32">
        <f t="shared" si="259"/>
        <v>4624.57</v>
      </c>
      <c r="CW86" s="31">
        <f t="shared" si="260"/>
        <v>193910.86999999997</v>
      </c>
      <c r="CX86" s="31">
        <f t="shared" si="261"/>
        <v>388396.77000000014</v>
      </c>
      <c r="CY86" s="31">
        <f t="shared" si="262"/>
        <v>159122.94000000003</v>
      </c>
      <c r="CZ86" s="31">
        <f t="shared" si="263"/>
        <v>117410.65000000001</v>
      </c>
      <c r="DA86" s="31">
        <f t="shared" si="264"/>
        <v>220617.83</v>
      </c>
      <c r="DB86" s="31">
        <f t="shared" si="265"/>
        <v>168128.95</v>
      </c>
      <c r="DC86" s="31">
        <f t="shared" si="266"/>
        <v>415905.32999999996</v>
      </c>
      <c r="DD86" s="31">
        <f t="shared" si="267"/>
        <v>186329.23000000007</v>
      </c>
      <c r="DE86" s="31">
        <f t="shared" si="268"/>
        <v>96113.979999999967</v>
      </c>
      <c r="DF86" s="31">
        <f t="shared" si="269"/>
        <v>65467.939999999973</v>
      </c>
      <c r="DG86" s="31">
        <f t="shared" si="270"/>
        <v>69517.449999999953</v>
      </c>
      <c r="DH86" s="31">
        <f t="shared" si="271"/>
        <v>50209.580000000038</v>
      </c>
      <c r="DI86" s="32">
        <f t="shared" si="200"/>
        <v>9695.5400000000009</v>
      </c>
      <c r="DJ86" s="32">
        <f t="shared" si="201"/>
        <v>19419.84</v>
      </c>
      <c r="DK86" s="32">
        <f t="shared" si="202"/>
        <v>7956.15</v>
      </c>
      <c r="DL86" s="32">
        <f t="shared" si="203"/>
        <v>5870.53</v>
      </c>
      <c r="DM86" s="32">
        <f t="shared" si="204"/>
        <v>11030.89</v>
      </c>
      <c r="DN86" s="32">
        <f t="shared" si="205"/>
        <v>8406.4500000000007</v>
      </c>
      <c r="DO86" s="32">
        <f t="shared" si="206"/>
        <v>20795.27</v>
      </c>
      <c r="DP86" s="32">
        <f t="shared" si="207"/>
        <v>9316.4599999999991</v>
      </c>
      <c r="DQ86" s="32">
        <f t="shared" si="208"/>
        <v>4805.7</v>
      </c>
      <c r="DR86" s="32">
        <f t="shared" si="209"/>
        <v>3273.4</v>
      </c>
      <c r="DS86" s="32">
        <f t="shared" si="210"/>
        <v>3475.87</v>
      </c>
      <c r="DT86" s="32">
        <f t="shared" si="211"/>
        <v>2510.48</v>
      </c>
      <c r="DU86" s="31">
        <f t="shared" si="212"/>
        <v>36147.81</v>
      </c>
      <c r="DV86" s="31">
        <f t="shared" si="213"/>
        <v>71495.66</v>
      </c>
      <c r="DW86" s="31">
        <f t="shared" si="214"/>
        <v>28955.5</v>
      </c>
      <c r="DX86" s="31">
        <f t="shared" si="215"/>
        <v>21090.91</v>
      </c>
      <c r="DY86" s="31">
        <f t="shared" si="216"/>
        <v>39131.75</v>
      </c>
      <c r="DZ86" s="31">
        <f t="shared" si="217"/>
        <v>29428.93</v>
      </c>
      <c r="EA86" s="31">
        <f t="shared" si="218"/>
        <v>71859.11</v>
      </c>
      <c r="EB86" s="31">
        <f t="shared" si="219"/>
        <v>31758.32</v>
      </c>
      <c r="EC86" s="31">
        <f t="shared" si="220"/>
        <v>16157.37</v>
      </c>
      <c r="ED86" s="31">
        <f t="shared" si="221"/>
        <v>10857.6</v>
      </c>
      <c r="EE86" s="31">
        <f t="shared" si="222"/>
        <v>11366.83</v>
      </c>
      <c r="EF86" s="31">
        <f t="shared" si="223"/>
        <v>8096.3</v>
      </c>
      <c r="EG86" s="32">
        <f t="shared" si="224"/>
        <v>239754.21999999997</v>
      </c>
      <c r="EH86" s="32">
        <f t="shared" si="225"/>
        <v>479312.27000000014</v>
      </c>
      <c r="EI86" s="32">
        <f t="shared" si="226"/>
        <v>196034.59000000003</v>
      </c>
      <c r="EJ86" s="32">
        <f t="shared" si="227"/>
        <v>144372.09</v>
      </c>
      <c r="EK86" s="32">
        <f t="shared" si="228"/>
        <v>270780.46999999997</v>
      </c>
      <c r="EL86" s="32">
        <f t="shared" si="229"/>
        <v>205964.33000000002</v>
      </c>
      <c r="EM86" s="32">
        <f t="shared" si="230"/>
        <v>508559.70999999996</v>
      </c>
      <c r="EN86" s="32">
        <f t="shared" si="231"/>
        <v>227404.01000000007</v>
      </c>
      <c r="EO86" s="32">
        <f t="shared" si="232"/>
        <v>117077.04999999996</v>
      </c>
      <c r="EP86" s="32">
        <f t="shared" si="233"/>
        <v>79598.939999999973</v>
      </c>
      <c r="EQ86" s="32">
        <f t="shared" si="234"/>
        <v>84360.149999999951</v>
      </c>
      <c r="ER86" s="32">
        <f t="shared" si="235"/>
        <v>60816.360000000044</v>
      </c>
    </row>
    <row r="87" spans="1:148" x14ac:dyDescent="0.25">
      <c r="A87" t="s">
        <v>490</v>
      </c>
      <c r="B87" s="1" t="s">
        <v>88</v>
      </c>
      <c r="C87" t="str">
        <f t="shared" ca="1" si="272"/>
        <v>KHW1</v>
      </c>
      <c r="D87" t="str">
        <f t="shared" ca="1" si="273"/>
        <v>Kettles Hill Wind Facility</v>
      </c>
      <c r="E87" s="51">
        <v>23799.425999999999</v>
      </c>
      <c r="F87" s="51">
        <v>12550.034</v>
      </c>
      <c r="G87" s="51">
        <v>13624.156000000001</v>
      </c>
      <c r="H87" s="51">
        <v>18825.072</v>
      </c>
      <c r="I87" s="51">
        <v>9109.7720000000008</v>
      </c>
      <c r="J87" s="51">
        <v>9662.4920000000002</v>
      </c>
      <c r="K87" s="51">
        <v>8466.5840000000007</v>
      </c>
      <c r="L87" s="51">
        <v>8316.8539999999994</v>
      </c>
      <c r="M87" s="51">
        <v>12132.819139699999</v>
      </c>
      <c r="N87" s="51">
        <v>22860.662720699998</v>
      </c>
      <c r="O87" s="51">
        <v>16376.5639593</v>
      </c>
      <c r="P87" s="51">
        <v>21751.498688</v>
      </c>
      <c r="Q87" s="32">
        <v>717679.76</v>
      </c>
      <c r="R87" s="32">
        <v>702919.36</v>
      </c>
      <c r="S87" s="32">
        <v>338177.07</v>
      </c>
      <c r="T87" s="32">
        <v>491667.93</v>
      </c>
      <c r="U87" s="32">
        <v>540514.06000000006</v>
      </c>
      <c r="V87" s="32">
        <v>243386.13</v>
      </c>
      <c r="W87" s="32">
        <v>551640.97</v>
      </c>
      <c r="X87" s="32">
        <v>247990.75</v>
      </c>
      <c r="Y87" s="32">
        <v>248725.99</v>
      </c>
      <c r="Z87" s="32">
        <v>547920.81000000006</v>
      </c>
      <c r="AA87" s="32">
        <v>438511.65</v>
      </c>
      <c r="AB87" s="32">
        <v>526191.41</v>
      </c>
      <c r="AC87" s="2">
        <v>3.28</v>
      </c>
      <c r="AD87" s="2">
        <v>3.28</v>
      </c>
      <c r="AE87" s="2">
        <v>3.28</v>
      </c>
      <c r="AF87" s="2">
        <v>3.28</v>
      </c>
      <c r="AG87" s="2">
        <v>3.28</v>
      </c>
      <c r="AH87" s="2">
        <v>3.28</v>
      </c>
      <c r="AI87" s="2">
        <v>3.28</v>
      </c>
      <c r="AJ87" s="2">
        <v>3.28</v>
      </c>
      <c r="AK87" s="2">
        <v>3.28</v>
      </c>
      <c r="AL87" s="2">
        <v>3.28</v>
      </c>
      <c r="AM87" s="2">
        <v>3.28</v>
      </c>
      <c r="AN87" s="2">
        <v>3.28</v>
      </c>
      <c r="AO87" s="33">
        <v>23539.9</v>
      </c>
      <c r="AP87" s="33">
        <v>23055.75</v>
      </c>
      <c r="AQ87" s="33">
        <v>11092.21</v>
      </c>
      <c r="AR87" s="33">
        <v>16126.71</v>
      </c>
      <c r="AS87" s="33">
        <v>17728.86</v>
      </c>
      <c r="AT87" s="33">
        <v>7983.07</v>
      </c>
      <c r="AU87" s="33">
        <v>18093.82</v>
      </c>
      <c r="AV87" s="33">
        <v>8134.1</v>
      </c>
      <c r="AW87" s="33">
        <v>8158.21</v>
      </c>
      <c r="AX87" s="33">
        <v>17971.8</v>
      </c>
      <c r="AY87" s="33">
        <v>14383.18</v>
      </c>
      <c r="AZ87" s="33">
        <v>17259.080000000002</v>
      </c>
      <c r="BA87" s="31">
        <f t="shared" si="236"/>
        <v>-789.45</v>
      </c>
      <c r="BB87" s="31">
        <f t="shared" si="237"/>
        <v>-773.21</v>
      </c>
      <c r="BC87" s="31">
        <f t="shared" si="238"/>
        <v>-371.99</v>
      </c>
      <c r="BD87" s="31">
        <f t="shared" si="239"/>
        <v>-737.5</v>
      </c>
      <c r="BE87" s="31">
        <f t="shared" si="240"/>
        <v>-810.77</v>
      </c>
      <c r="BF87" s="31">
        <f t="shared" si="241"/>
        <v>-365.08</v>
      </c>
      <c r="BG87" s="31">
        <f t="shared" si="242"/>
        <v>827.46</v>
      </c>
      <c r="BH87" s="31">
        <f t="shared" si="243"/>
        <v>371.99</v>
      </c>
      <c r="BI87" s="31">
        <f t="shared" si="244"/>
        <v>373.09</v>
      </c>
      <c r="BJ87" s="31">
        <f t="shared" si="245"/>
        <v>3671.07</v>
      </c>
      <c r="BK87" s="31">
        <f t="shared" si="246"/>
        <v>2938.03</v>
      </c>
      <c r="BL87" s="31">
        <f t="shared" si="247"/>
        <v>3525.48</v>
      </c>
      <c r="BM87" s="6">
        <v>2.8500000000000001E-2</v>
      </c>
      <c r="BN87" s="6">
        <v>2.8500000000000001E-2</v>
      </c>
      <c r="BO87" s="6">
        <v>2.8500000000000001E-2</v>
      </c>
      <c r="BP87" s="6">
        <v>2.8500000000000001E-2</v>
      </c>
      <c r="BQ87" s="6">
        <v>2.8500000000000001E-2</v>
      </c>
      <c r="BR87" s="6">
        <v>2.8500000000000001E-2</v>
      </c>
      <c r="BS87" s="6">
        <v>2.8500000000000001E-2</v>
      </c>
      <c r="BT87" s="6">
        <v>2.8500000000000001E-2</v>
      </c>
      <c r="BU87" s="6">
        <v>2.8500000000000001E-2</v>
      </c>
      <c r="BV87" s="6">
        <v>2.8500000000000001E-2</v>
      </c>
      <c r="BW87" s="6">
        <v>2.8500000000000001E-2</v>
      </c>
      <c r="BX87" s="6">
        <v>2.8500000000000001E-2</v>
      </c>
      <c r="BY87" s="31">
        <v>20453.87</v>
      </c>
      <c r="BZ87" s="31">
        <v>20033.2</v>
      </c>
      <c r="CA87" s="31">
        <v>9638.0499999999993</v>
      </c>
      <c r="CB87" s="31">
        <v>14012.54</v>
      </c>
      <c r="CC87" s="31">
        <v>15404.65</v>
      </c>
      <c r="CD87" s="31">
        <v>6936.5</v>
      </c>
      <c r="CE87" s="31">
        <v>15721.77</v>
      </c>
      <c r="CF87" s="31">
        <v>7067.74</v>
      </c>
      <c r="CG87" s="31">
        <v>7088.69</v>
      </c>
      <c r="CH87" s="31">
        <v>15615.74</v>
      </c>
      <c r="CI87" s="31">
        <v>12497.58</v>
      </c>
      <c r="CJ87" s="31">
        <v>14996.46</v>
      </c>
      <c r="CK87" s="32">
        <f t="shared" si="248"/>
        <v>502.38</v>
      </c>
      <c r="CL87" s="32">
        <f t="shared" si="249"/>
        <v>492.04</v>
      </c>
      <c r="CM87" s="32">
        <f t="shared" si="250"/>
        <v>236.72</v>
      </c>
      <c r="CN87" s="32">
        <f t="shared" si="251"/>
        <v>344.17</v>
      </c>
      <c r="CO87" s="32">
        <f t="shared" si="252"/>
        <v>378.36</v>
      </c>
      <c r="CP87" s="32">
        <f t="shared" si="253"/>
        <v>170.37</v>
      </c>
      <c r="CQ87" s="32">
        <f t="shared" si="254"/>
        <v>386.15</v>
      </c>
      <c r="CR87" s="32">
        <f t="shared" si="255"/>
        <v>173.59</v>
      </c>
      <c r="CS87" s="32">
        <f t="shared" si="256"/>
        <v>174.11</v>
      </c>
      <c r="CT87" s="32">
        <f t="shared" si="257"/>
        <v>383.54</v>
      </c>
      <c r="CU87" s="32">
        <f t="shared" si="258"/>
        <v>306.95999999999998</v>
      </c>
      <c r="CV87" s="32">
        <f t="shared" si="259"/>
        <v>368.33</v>
      </c>
      <c r="CW87" s="31">
        <f t="shared" si="260"/>
        <v>-1794.2000000000014</v>
      </c>
      <c r="CX87" s="31">
        <f t="shared" si="261"/>
        <v>-1757.2999999999984</v>
      </c>
      <c r="CY87" s="31">
        <f t="shared" si="262"/>
        <v>-845.4500000000005</v>
      </c>
      <c r="CZ87" s="31">
        <f t="shared" si="263"/>
        <v>-1032.4999999999982</v>
      </c>
      <c r="DA87" s="31">
        <f t="shared" si="264"/>
        <v>-1135.0800000000004</v>
      </c>
      <c r="DB87" s="31">
        <f t="shared" si="265"/>
        <v>-511.11999999999983</v>
      </c>
      <c r="DC87" s="31">
        <f t="shared" si="266"/>
        <v>-2813.3599999999997</v>
      </c>
      <c r="DD87" s="31">
        <f t="shared" si="267"/>
        <v>-1264.7600000000004</v>
      </c>
      <c r="DE87" s="31">
        <f t="shared" si="268"/>
        <v>-1268.5000000000007</v>
      </c>
      <c r="DF87" s="31">
        <f t="shared" si="269"/>
        <v>-5643.5899999999983</v>
      </c>
      <c r="DG87" s="31">
        <f t="shared" si="270"/>
        <v>-4516.6700000000019</v>
      </c>
      <c r="DH87" s="31">
        <f t="shared" si="271"/>
        <v>-5419.7700000000023</v>
      </c>
      <c r="DI87" s="32">
        <f t="shared" si="200"/>
        <v>-89.71</v>
      </c>
      <c r="DJ87" s="32">
        <f t="shared" si="201"/>
        <v>-87.86</v>
      </c>
      <c r="DK87" s="32">
        <f t="shared" si="202"/>
        <v>-42.27</v>
      </c>
      <c r="DL87" s="32">
        <f t="shared" si="203"/>
        <v>-51.62</v>
      </c>
      <c r="DM87" s="32">
        <f t="shared" si="204"/>
        <v>-56.75</v>
      </c>
      <c r="DN87" s="32">
        <f t="shared" si="205"/>
        <v>-25.56</v>
      </c>
      <c r="DO87" s="32">
        <f t="shared" si="206"/>
        <v>-140.66999999999999</v>
      </c>
      <c r="DP87" s="32">
        <f t="shared" si="207"/>
        <v>-63.24</v>
      </c>
      <c r="DQ87" s="32">
        <f t="shared" si="208"/>
        <v>-63.43</v>
      </c>
      <c r="DR87" s="32">
        <f t="shared" si="209"/>
        <v>-282.18</v>
      </c>
      <c r="DS87" s="32">
        <f t="shared" si="210"/>
        <v>-225.83</v>
      </c>
      <c r="DT87" s="32">
        <f t="shared" si="211"/>
        <v>-270.99</v>
      </c>
      <c r="DU87" s="31">
        <f t="shared" si="212"/>
        <v>-334.46</v>
      </c>
      <c r="DV87" s="31">
        <f t="shared" si="213"/>
        <v>-323.48</v>
      </c>
      <c r="DW87" s="31">
        <f t="shared" si="214"/>
        <v>-153.85</v>
      </c>
      <c r="DX87" s="31">
        <f t="shared" si="215"/>
        <v>-185.47</v>
      </c>
      <c r="DY87" s="31">
        <f t="shared" si="216"/>
        <v>-201.33</v>
      </c>
      <c r="DZ87" s="31">
        <f t="shared" si="217"/>
        <v>-89.47</v>
      </c>
      <c r="EA87" s="31">
        <f t="shared" si="218"/>
        <v>-486.09</v>
      </c>
      <c r="EB87" s="31">
        <f t="shared" si="219"/>
        <v>-215.57</v>
      </c>
      <c r="EC87" s="31">
        <f t="shared" si="220"/>
        <v>-213.24</v>
      </c>
      <c r="ED87" s="31">
        <f t="shared" si="221"/>
        <v>-935.97</v>
      </c>
      <c r="EE87" s="31">
        <f t="shared" si="222"/>
        <v>-738.52</v>
      </c>
      <c r="EF87" s="31">
        <f t="shared" si="223"/>
        <v>-873.94</v>
      </c>
      <c r="EG87" s="32">
        <f t="shared" si="224"/>
        <v>-2218.3700000000013</v>
      </c>
      <c r="EH87" s="32">
        <f t="shared" si="225"/>
        <v>-2168.6399999999985</v>
      </c>
      <c r="EI87" s="32">
        <f t="shared" si="226"/>
        <v>-1041.5700000000004</v>
      </c>
      <c r="EJ87" s="32">
        <f t="shared" si="227"/>
        <v>-1269.5899999999981</v>
      </c>
      <c r="EK87" s="32">
        <f t="shared" si="228"/>
        <v>-1393.1600000000003</v>
      </c>
      <c r="EL87" s="32">
        <f t="shared" si="229"/>
        <v>-626.14999999999986</v>
      </c>
      <c r="EM87" s="32">
        <f t="shared" si="230"/>
        <v>-3440.12</v>
      </c>
      <c r="EN87" s="32">
        <f t="shared" si="231"/>
        <v>-1543.5700000000004</v>
      </c>
      <c r="EO87" s="32">
        <f t="shared" si="232"/>
        <v>-1545.1700000000008</v>
      </c>
      <c r="EP87" s="32">
        <f t="shared" si="233"/>
        <v>-6861.7399999999989</v>
      </c>
      <c r="EQ87" s="32">
        <f t="shared" si="234"/>
        <v>-5481.0200000000023</v>
      </c>
      <c r="ER87" s="32">
        <f t="shared" si="235"/>
        <v>-6564.7000000000025</v>
      </c>
    </row>
    <row r="88" spans="1:148" x14ac:dyDescent="0.25">
      <c r="A88" t="s">
        <v>491</v>
      </c>
      <c r="B88" s="1" t="s">
        <v>90</v>
      </c>
      <c r="C88" t="str">
        <f t="shared" ca="1" si="272"/>
        <v>SPCIMP</v>
      </c>
      <c r="D88" t="str">
        <f t="shared" ca="1" si="273"/>
        <v>Alberta-Saskatchewan Intertie - Import</v>
      </c>
      <c r="E88" s="51">
        <v>1404</v>
      </c>
      <c r="F88" s="51">
        <v>973</v>
      </c>
      <c r="G88" s="51">
        <v>1049</v>
      </c>
      <c r="H88" s="51">
        <v>2735</v>
      </c>
      <c r="I88" s="51">
        <v>9945</v>
      </c>
      <c r="Q88" s="32">
        <v>64285.75</v>
      </c>
      <c r="R88" s="32">
        <v>79718.58</v>
      </c>
      <c r="S88" s="32">
        <v>30315.67</v>
      </c>
      <c r="T88" s="32">
        <v>82092.639999999999</v>
      </c>
      <c r="U88" s="32">
        <v>314828.21999999997</v>
      </c>
      <c r="V88" s="32"/>
      <c r="W88" s="32"/>
      <c r="X88" s="32"/>
      <c r="Y88" s="32"/>
      <c r="Z88" s="32"/>
      <c r="AA88" s="32"/>
      <c r="AB88" s="32"/>
      <c r="AC88" s="2">
        <v>5.43</v>
      </c>
      <c r="AD88" s="2">
        <v>5.43</v>
      </c>
      <c r="AE88" s="2">
        <v>5.43</v>
      </c>
      <c r="AF88" s="2">
        <v>5.43</v>
      </c>
      <c r="AG88" s="2">
        <v>5.43</v>
      </c>
      <c r="AO88" s="33">
        <v>3490.72</v>
      </c>
      <c r="AP88" s="33">
        <v>4328.72</v>
      </c>
      <c r="AQ88" s="33">
        <v>1646.14</v>
      </c>
      <c r="AR88" s="33">
        <v>4457.63</v>
      </c>
      <c r="AS88" s="33">
        <v>17095.169999999998</v>
      </c>
      <c r="AT88" s="33"/>
      <c r="AU88" s="33"/>
      <c r="AV88" s="33"/>
      <c r="AW88" s="33"/>
      <c r="AX88" s="33"/>
      <c r="AY88" s="33"/>
      <c r="AZ88" s="33"/>
      <c r="BA88" s="31">
        <f t="shared" si="236"/>
        <v>-70.709999999999994</v>
      </c>
      <c r="BB88" s="31">
        <f t="shared" si="237"/>
        <v>-87.69</v>
      </c>
      <c r="BC88" s="31">
        <f t="shared" si="238"/>
        <v>-33.35</v>
      </c>
      <c r="BD88" s="31">
        <f t="shared" si="239"/>
        <v>-123.14</v>
      </c>
      <c r="BE88" s="31">
        <f t="shared" si="240"/>
        <v>-472.24</v>
      </c>
      <c r="BF88" s="31">
        <f t="shared" si="241"/>
        <v>0</v>
      </c>
      <c r="BG88" s="31">
        <f t="shared" si="242"/>
        <v>0</v>
      </c>
      <c r="BH88" s="31">
        <f t="shared" si="243"/>
        <v>0</v>
      </c>
      <c r="BI88" s="31">
        <f t="shared" si="244"/>
        <v>0</v>
      </c>
      <c r="BJ88" s="31">
        <f t="shared" si="245"/>
        <v>0</v>
      </c>
      <c r="BK88" s="31">
        <f t="shared" si="246"/>
        <v>0</v>
      </c>
      <c r="BL88" s="31">
        <f t="shared" si="247"/>
        <v>0</v>
      </c>
      <c r="BM88" s="6">
        <v>3.4000000000000002E-2</v>
      </c>
      <c r="BN88" s="6">
        <v>3.4000000000000002E-2</v>
      </c>
      <c r="BO88" s="6">
        <v>3.4000000000000002E-2</v>
      </c>
      <c r="BP88" s="6">
        <v>3.4000000000000002E-2</v>
      </c>
      <c r="BQ88" s="6">
        <v>3.4000000000000002E-2</v>
      </c>
      <c r="BR88" s="6">
        <v>3.4000000000000002E-2</v>
      </c>
      <c r="BS88" s="6">
        <v>3.4000000000000002E-2</v>
      </c>
      <c r="BT88" s="6">
        <v>3.4000000000000002E-2</v>
      </c>
      <c r="BU88" s="6">
        <v>3.4000000000000002E-2</v>
      </c>
      <c r="BV88" s="6">
        <v>3.4000000000000002E-2</v>
      </c>
      <c r="BW88" s="6">
        <v>3.4000000000000002E-2</v>
      </c>
      <c r="BX88" s="6">
        <v>3.4000000000000002E-2</v>
      </c>
      <c r="BY88" s="31">
        <v>2185.7199999999998</v>
      </c>
      <c r="BZ88" s="31">
        <v>2710.43</v>
      </c>
      <c r="CA88" s="31">
        <v>1030.73</v>
      </c>
      <c r="CB88" s="31">
        <v>2791.15</v>
      </c>
      <c r="CC88" s="31">
        <v>10704.16</v>
      </c>
      <c r="CD88" s="31">
        <v>0</v>
      </c>
      <c r="CE88" s="31">
        <v>0</v>
      </c>
      <c r="CF88" s="31">
        <v>0</v>
      </c>
      <c r="CG88" s="31">
        <v>0</v>
      </c>
      <c r="CH88" s="31">
        <v>0</v>
      </c>
      <c r="CI88" s="31">
        <v>0</v>
      </c>
      <c r="CJ88" s="31">
        <v>0</v>
      </c>
      <c r="CK88" s="32">
        <f t="shared" si="248"/>
        <v>45</v>
      </c>
      <c r="CL88" s="32">
        <f t="shared" si="249"/>
        <v>55.8</v>
      </c>
      <c r="CM88" s="32">
        <f t="shared" si="250"/>
        <v>21.22</v>
      </c>
      <c r="CN88" s="32">
        <f t="shared" si="251"/>
        <v>57.46</v>
      </c>
      <c r="CO88" s="32">
        <f t="shared" si="252"/>
        <v>220.38</v>
      </c>
      <c r="CP88" s="32">
        <f t="shared" si="253"/>
        <v>0</v>
      </c>
      <c r="CQ88" s="32">
        <f t="shared" si="254"/>
        <v>0</v>
      </c>
      <c r="CR88" s="32">
        <f t="shared" si="255"/>
        <v>0</v>
      </c>
      <c r="CS88" s="32">
        <f t="shared" si="256"/>
        <v>0</v>
      </c>
      <c r="CT88" s="32">
        <f t="shared" si="257"/>
        <v>0</v>
      </c>
      <c r="CU88" s="32">
        <f t="shared" si="258"/>
        <v>0</v>
      </c>
      <c r="CV88" s="32">
        <f t="shared" si="259"/>
        <v>0</v>
      </c>
      <c r="CW88" s="31">
        <f t="shared" si="260"/>
        <v>-1189.29</v>
      </c>
      <c r="CX88" s="31">
        <f t="shared" si="261"/>
        <v>-1474.8000000000002</v>
      </c>
      <c r="CY88" s="31">
        <f t="shared" si="262"/>
        <v>-560.84</v>
      </c>
      <c r="CZ88" s="31">
        <f t="shared" si="263"/>
        <v>-1485.8799999999999</v>
      </c>
      <c r="DA88" s="31">
        <f t="shared" si="264"/>
        <v>-5698.3899999999994</v>
      </c>
      <c r="DB88" s="31">
        <f t="shared" si="265"/>
        <v>0</v>
      </c>
      <c r="DC88" s="31">
        <f t="shared" si="266"/>
        <v>0</v>
      </c>
      <c r="DD88" s="31">
        <f t="shared" si="267"/>
        <v>0</v>
      </c>
      <c r="DE88" s="31">
        <f t="shared" si="268"/>
        <v>0</v>
      </c>
      <c r="DF88" s="31">
        <f t="shared" si="269"/>
        <v>0</v>
      </c>
      <c r="DG88" s="31">
        <f t="shared" si="270"/>
        <v>0</v>
      </c>
      <c r="DH88" s="31">
        <f t="shared" si="271"/>
        <v>0</v>
      </c>
      <c r="DI88" s="32">
        <f t="shared" si="200"/>
        <v>-59.46</v>
      </c>
      <c r="DJ88" s="32">
        <f t="shared" si="201"/>
        <v>-73.739999999999995</v>
      </c>
      <c r="DK88" s="32">
        <f t="shared" si="202"/>
        <v>-28.04</v>
      </c>
      <c r="DL88" s="32">
        <f t="shared" si="203"/>
        <v>-74.290000000000006</v>
      </c>
      <c r="DM88" s="32">
        <f t="shared" si="204"/>
        <v>-284.92</v>
      </c>
      <c r="DN88" s="32">
        <f t="shared" si="205"/>
        <v>0</v>
      </c>
      <c r="DO88" s="32">
        <f t="shared" si="206"/>
        <v>0</v>
      </c>
      <c r="DP88" s="32">
        <f t="shared" si="207"/>
        <v>0</v>
      </c>
      <c r="DQ88" s="32">
        <f t="shared" si="208"/>
        <v>0</v>
      </c>
      <c r="DR88" s="32">
        <f t="shared" si="209"/>
        <v>0</v>
      </c>
      <c r="DS88" s="32">
        <f t="shared" si="210"/>
        <v>0</v>
      </c>
      <c r="DT88" s="32">
        <f t="shared" si="211"/>
        <v>0</v>
      </c>
      <c r="DU88" s="31">
        <f t="shared" si="212"/>
        <v>-221.7</v>
      </c>
      <c r="DV88" s="31">
        <f t="shared" si="213"/>
        <v>-271.48</v>
      </c>
      <c r="DW88" s="31">
        <f t="shared" si="214"/>
        <v>-102.06</v>
      </c>
      <c r="DX88" s="31">
        <f t="shared" si="215"/>
        <v>-266.91000000000003</v>
      </c>
      <c r="DY88" s="31">
        <f t="shared" si="216"/>
        <v>-1010.74</v>
      </c>
      <c r="DZ88" s="31">
        <f t="shared" si="217"/>
        <v>0</v>
      </c>
      <c r="EA88" s="31">
        <f t="shared" si="218"/>
        <v>0</v>
      </c>
      <c r="EB88" s="31">
        <f t="shared" si="219"/>
        <v>0</v>
      </c>
      <c r="EC88" s="31">
        <f t="shared" si="220"/>
        <v>0</v>
      </c>
      <c r="ED88" s="31">
        <f t="shared" si="221"/>
        <v>0</v>
      </c>
      <c r="EE88" s="31">
        <f t="shared" si="222"/>
        <v>0</v>
      </c>
      <c r="EF88" s="31">
        <f t="shared" si="223"/>
        <v>0</v>
      </c>
      <c r="EG88" s="32">
        <f t="shared" si="224"/>
        <v>-1470.45</v>
      </c>
      <c r="EH88" s="32">
        <f t="shared" si="225"/>
        <v>-1820.0200000000002</v>
      </c>
      <c r="EI88" s="32">
        <f t="shared" si="226"/>
        <v>-690.94</v>
      </c>
      <c r="EJ88" s="32">
        <f t="shared" si="227"/>
        <v>-1827.08</v>
      </c>
      <c r="EK88" s="32">
        <f t="shared" si="228"/>
        <v>-6994.0499999999993</v>
      </c>
      <c r="EL88" s="32">
        <f t="shared" si="229"/>
        <v>0</v>
      </c>
      <c r="EM88" s="32">
        <f t="shared" si="230"/>
        <v>0</v>
      </c>
      <c r="EN88" s="32">
        <f t="shared" si="231"/>
        <v>0</v>
      </c>
      <c r="EO88" s="32">
        <f t="shared" si="232"/>
        <v>0</v>
      </c>
      <c r="EP88" s="32">
        <f t="shared" si="233"/>
        <v>0</v>
      </c>
      <c r="EQ88" s="32">
        <f t="shared" si="234"/>
        <v>0</v>
      </c>
      <c r="ER88" s="32">
        <f t="shared" si="235"/>
        <v>0</v>
      </c>
    </row>
    <row r="89" spans="1:148" x14ac:dyDescent="0.25">
      <c r="A89" t="s">
        <v>492</v>
      </c>
      <c r="B89" s="1" t="s">
        <v>91</v>
      </c>
      <c r="C89" t="str">
        <f t="shared" ca="1" si="272"/>
        <v>MEG1</v>
      </c>
      <c r="D89" t="str">
        <f t="shared" ca="1" si="273"/>
        <v>MEG Christina Lake Industrial System</v>
      </c>
      <c r="E89" s="51">
        <v>111451.16559999999</v>
      </c>
      <c r="F89" s="51">
        <v>102127.0564</v>
      </c>
      <c r="G89" s="51">
        <v>107560.0557</v>
      </c>
      <c r="H89" s="51">
        <v>93288.778000000006</v>
      </c>
      <c r="I89" s="51">
        <v>93073.974000000002</v>
      </c>
      <c r="J89" s="51">
        <v>55827.129800000002</v>
      </c>
      <c r="K89" s="51">
        <v>90280.608099999998</v>
      </c>
      <c r="L89" s="51">
        <v>85175.828200000004</v>
      </c>
      <c r="M89" s="51">
        <v>92682.513300000006</v>
      </c>
      <c r="N89" s="51">
        <v>98588.197700000004</v>
      </c>
      <c r="O89" s="51">
        <v>99173.286099999998</v>
      </c>
      <c r="P89" s="51">
        <v>103692.8216</v>
      </c>
      <c r="Q89" s="32">
        <v>5131432.87</v>
      </c>
      <c r="R89" s="32">
        <v>9985753.5800000001</v>
      </c>
      <c r="S89" s="32">
        <v>4775773.67</v>
      </c>
      <c r="T89" s="32">
        <v>2841831.68</v>
      </c>
      <c r="U89" s="32">
        <v>4962728.4400000004</v>
      </c>
      <c r="V89" s="32">
        <v>2217458.34</v>
      </c>
      <c r="W89" s="32">
        <v>10372284.050000001</v>
      </c>
      <c r="X89" s="32">
        <v>3742808.51</v>
      </c>
      <c r="Y89" s="32">
        <v>2189071.08</v>
      </c>
      <c r="Z89" s="32">
        <v>2659556.88</v>
      </c>
      <c r="AA89" s="32">
        <v>3751400.31</v>
      </c>
      <c r="AB89" s="32">
        <v>2768272.23</v>
      </c>
      <c r="AC89" s="2">
        <v>2.76</v>
      </c>
      <c r="AD89" s="2">
        <v>2.76</v>
      </c>
      <c r="AE89" s="2">
        <v>2.76</v>
      </c>
      <c r="AF89" s="2">
        <v>2.76</v>
      </c>
      <c r="AG89" s="2">
        <v>2.76</v>
      </c>
      <c r="AH89" s="2">
        <v>2.15</v>
      </c>
      <c r="AI89" s="2">
        <v>2.15</v>
      </c>
      <c r="AJ89" s="2">
        <v>2.15</v>
      </c>
      <c r="AK89" s="2">
        <v>2.15</v>
      </c>
      <c r="AL89" s="2">
        <v>2.15</v>
      </c>
      <c r="AM89" s="2">
        <v>2.15</v>
      </c>
      <c r="AN89" s="2">
        <v>2.15</v>
      </c>
      <c r="AO89" s="33">
        <v>141627.54999999999</v>
      </c>
      <c r="AP89" s="33">
        <v>275606.8</v>
      </c>
      <c r="AQ89" s="33">
        <v>131811.35</v>
      </c>
      <c r="AR89" s="33">
        <v>78434.55</v>
      </c>
      <c r="AS89" s="33">
        <v>136971.31</v>
      </c>
      <c r="AT89" s="33">
        <v>47675.35</v>
      </c>
      <c r="AU89" s="33">
        <v>223004.11</v>
      </c>
      <c r="AV89" s="33">
        <v>80470.38</v>
      </c>
      <c r="AW89" s="33">
        <v>47065.03</v>
      </c>
      <c r="AX89" s="33">
        <v>57180.47</v>
      </c>
      <c r="AY89" s="33">
        <v>80655.11</v>
      </c>
      <c r="AZ89" s="33">
        <v>59517.85</v>
      </c>
      <c r="BA89" s="31">
        <f t="shared" si="236"/>
        <v>-5644.58</v>
      </c>
      <c r="BB89" s="31">
        <f t="shared" si="237"/>
        <v>-10984.33</v>
      </c>
      <c r="BC89" s="31">
        <f t="shared" si="238"/>
        <v>-5253.35</v>
      </c>
      <c r="BD89" s="31">
        <f t="shared" si="239"/>
        <v>-4262.75</v>
      </c>
      <c r="BE89" s="31">
        <f t="shared" si="240"/>
        <v>-7444.09</v>
      </c>
      <c r="BF89" s="31">
        <f t="shared" si="241"/>
        <v>-3326.19</v>
      </c>
      <c r="BG89" s="31">
        <f t="shared" si="242"/>
        <v>15558.43</v>
      </c>
      <c r="BH89" s="31">
        <f t="shared" si="243"/>
        <v>5614.21</v>
      </c>
      <c r="BI89" s="31">
        <f t="shared" si="244"/>
        <v>3283.61</v>
      </c>
      <c r="BJ89" s="31">
        <f t="shared" si="245"/>
        <v>17819.03</v>
      </c>
      <c r="BK89" s="31">
        <f t="shared" si="246"/>
        <v>25134.38</v>
      </c>
      <c r="BL89" s="31">
        <f t="shared" si="247"/>
        <v>18547.419999999998</v>
      </c>
      <c r="BM89" s="6">
        <v>4.1799999999999997E-2</v>
      </c>
      <c r="BN89" s="6">
        <v>4.1799999999999997E-2</v>
      </c>
      <c r="BO89" s="6">
        <v>4.1799999999999997E-2</v>
      </c>
      <c r="BP89" s="6">
        <v>4.1799999999999997E-2</v>
      </c>
      <c r="BQ89" s="6">
        <v>4.1799999999999997E-2</v>
      </c>
      <c r="BR89" s="6">
        <v>4.1799999999999997E-2</v>
      </c>
      <c r="BS89" s="6">
        <v>4.1799999999999997E-2</v>
      </c>
      <c r="BT89" s="6">
        <v>4.1799999999999997E-2</v>
      </c>
      <c r="BU89" s="6">
        <v>4.1799999999999997E-2</v>
      </c>
      <c r="BV89" s="6">
        <v>4.1799999999999997E-2</v>
      </c>
      <c r="BW89" s="6">
        <v>4.1799999999999997E-2</v>
      </c>
      <c r="BX89" s="6">
        <v>4.1799999999999997E-2</v>
      </c>
      <c r="BY89" s="31">
        <v>214493.89</v>
      </c>
      <c r="BZ89" s="31">
        <v>417404.5</v>
      </c>
      <c r="CA89" s="31">
        <v>199627.34</v>
      </c>
      <c r="CB89" s="31">
        <v>118788.56</v>
      </c>
      <c r="CC89" s="31">
        <v>207442.05</v>
      </c>
      <c r="CD89" s="31">
        <v>92689.76</v>
      </c>
      <c r="CE89" s="31">
        <v>433561.47</v>
      </c>
      <c r="CF89" s="31">
        <v>156449.4</v>
      </c>
      <c r="CG89" s="31">
        <v>91503.17</v>
      </c>
      <c r="CH89" s="31">
        <v>111169.48</v>
      </c>
      <c r="CI89" s="31">
        <v>156808.53</v>
      </c>
      <c r="CJ89" s="31">
        <v>115713.78</v>
      </c>
      <c r="CK89" s="32">
        <f t="shared" si="248"/>
        <v>3592</v>
      </c>
      <c r="CL89" s="32">
        <f t="shared" si="249"/>
        <v>6990.03</v>
      </c>
      <c r="CM89" s="32">
        <f t="shared" si="250"/>
        <v>3343.04</v>
      </c>
      <c r="CN89" s="32">
        <f t="shared" si="251"/>
        <v>1989.28</v>
      </c>
      <c r="CO89" s="32">
        <f t="shared" si="252"/>
        <v>3473.91</v>
      </c>
      <c r="CP89" s="32">
        <f t="shared" si="253"/>
        <v>1552.22</v>
      </c>
      <c r="CQ89" s="32">
        <f t="shared" si="254"/>
        <v>7260.6</v>
      </c>
      <c r="CR89" s="32">
        <f t="shared" si="255"/>
        <v>2619.9699999999998</v>
      </c>
      <c r="CS89" s="32">
        <f t="shared" si="256"/>
        <v>1532.35</v>
      </c>
      <c r="CT89" s="32">
        <f t="shared" si="257"/>
        <v>1861.69</v>
      </c>
      <c r="CU89" s="32">
        <f t="shared" si="258"/>
        <v>2625.98</v>
      </c>
      <c r="CV89" s="32">
        <f t="shared" si="259"/>
        <v>1937.79</v>
      </c>
      <c r="CW89" s="31">
        <f t="shared" si="260"/>
        <v>82102.920000000027</v>
      </c>
      <c r="CX89" s="31">
        <f t="shared" si="261"/>
        <v>159772.06000000003</v>
      </c>
      <c r="CY89" s="31">
        <f t="shared" si="262"/>
        <v>76412.38</v>
      </c>
      <c r="CZ89" s="31">
        <f t="shared" si="263"/>
        <v>46606.039999999994</v>
      </c>
      <c r="DA89" s="31">
        <f t="shared" si="264"/>
        <v>81388.739999999991</v>
      </c>
      <c r="DB89" s="31">
        <f t="shared" si="265"/>
        <v>49892.82</v>
      </c>
      <c r="DC89" s="31">
        <f t="shared" si="266"/>
        <v>202259.52999999997</v>
      </c>
      <c r="DD89" s="31">
        <f t="shared" si="267"/>
        <v>72984.779999999984</v>
      </c>
      <c r="DE89" s="31">
        <f t="shared" si="268"/>
        <v>42686.880000000005</v>
      </c>
      <c r="DF89" s="31">
        <f t="shared" si="269"/>
        <v>38031.67</v>
      </c>
      <c r="DG89" s="31">
        <f t="shared" si="270"/>
        <v>53645.020000000004</v>
      </c>
      <c r="DH89" s="31">
        <f t="shared" si="271"/>
        <v>39586.299999999996</v>
      </c>
      <c r="DI89" s="32">
        <f t="shared" si="200"/>
        <v>4105.1499999999996</v>
      </c>
      <c r="DJ89" s="32">
        <f t="shared" si="201"/>
        <v>7988.6</v>
      </c>
      <c r="DK89" s="32">
        <f t="shared" si="202"/>
        <v>3820.62</v>
      </c>
      <c r="DL89" s="32">
        <f t="shared" si="203"/>
        <v>2330.3000000000002</v>
      </c>
      <c r="DM89" s="32">
        <f t="shared" si="204"/>
        <v>4069.44</v>
      </c>
      <c r="DN89" s="32">
        <f t="shared" si="205"/>
        <v>2494.64</v>
      </c>
      <c r="DO89" s="32">
        <f t="shared" si="206"/>
        <v>10112.98</v>
      </c>
      <c r="DP89" s="32">
        <f t="shared" si="207"/>
        <v>3649.24</v>
      </c>
      <c r="DQ89" s="32">
        <f t="shared" si="208"/>
        <v>2134.34</v>
      </c>
      <c r="DR89" s="32">
        <f t="shared" si="209"/>
        <v>1901.58</v>
      </c>
      <c r="DS89" s="32">
        <f t="shared" si="210"/>
        <v>2682.25</v>
      </c>
      <c r="DT89" s="32">
        <f t="shared" si="211"/>
        <v>1979.32</v>
      </c>
      <c r="DU89" s="31">
        <f t="shared" si="212"/>
        <v>15305.18</v>
      </c>
      <c r="DV89" s="31">
        <f t="shared" si="213"/>
        <v>29410.67</v>
      </c>
      <c r="DW89" s="31">
        <f t="shared" si="214"/>
        <v>13904.71</v>
      </c>
      <c r="DX89" s="31">
        <f t="shared" si="215"/>
        <v>8372.02</v>
      </c>
      <c r="DY89" s="31">
        <f t="shared" si="216"/>
        <v>14436.2</v>
      </c>
      <c r="DZ89" s="31">
        <f t="shared" si="217"/>
        <v>8733.1299999999992</v>
      </c>
      <c r="EA89" s="31">
        <f t="shared" si="218"/>
        <v>34945.910000000003</v>
      </c>
      <c r="EB89" s="31">
        <f t="shared" si="219"/>
        <v>12439.67</v>
      </c>
      <c r="EC89" s="31">
        <f t="shared" si="220"/>
        <v>7175.93</v>
      </c>
      <c r="ED89" s="31">
        <f t="shared" si="221"/>
        <v>6307.4</v>
      </c>
      <c r="EE89" s="31">
        <f t="shared" si="222"/>
        <v>8771.52</v>
      </c>
      <c r="EF89" s="31">
        <f t="shared" si="223"/>
        <v>6383.3</v>
      </c>
      <c r="EG89" s="32">
        <f t="shared" si="224"/>
        <v>101513.25000000003</v>
      </c>
      <c r="EH89" s="32">
        <f t="shared" si="225"/>
        <v>197171.33000000002</v>
      </c>
      <c r="EI89" s="32">
        <f t="shared" si="226"/>
        <v>94137.709999999992</v>
      </c>
      <c r="EJ89" s="32">
        <f t="shared" si="227"/>
        <v>57308.36</v>
      </c>
      <c r="EK89" s="32">
        <f t="shared" si="228"/>
        <v>99894.37999999999</v>
      </c>
      <c r="EL89" s="32">
        <f t="shared" si="229"/>
        <v>61120.59</v>
      </c>
      <c r="EM89" s="32">
        <f t="shared" si="230"/>
        <v>247318.41999999998</v>
      </c>
      <c r="EN89" s="32">
        <f t="shared" si="231"/>
        <v>89073.689999999988</v>
      </c>
      <c r="EO89" s="32">
        <f t="shared" si="232"/>
        <v>51997.15</v>
      </c>
      <c r="EP89" s="32">
        <f t="shared" si="233"/>
        <v>46240.65</v>
      </c>
      <c r="EQ89" s="32">
        <f t="shared" si="234"/>
        <v>65098.790000000008</v>
      </c>
      <c r="ER89" s="32">
        <f t="shared" si="235"/>
        <v>47948.92</v>
      </c>
    </row>
    <row r="90" spans="1:148" x14ac:dyDescent="0.25">
      <c r="A90" t="s">
        <v>493</v>
      </c>
      <c r="B90" s="1" t="s">
        <v>111</v>
      </c>
      <c r="C90" t="str">
        <f t="shared" ca="1" si="272"/>
        <v>MKR1</v>
      </c>
      <c r="D90" t="str">
        <f t="shared" ca="1" si="273"/>
        <v>Muskeg River Industrial System</v>
      </c>
      <c r="E90" s="51">
        <v>28687.9696</v>
      </c>
      <c r="F90" s="51">
        <v>38565.905700000003</v>
      </c>
      <c r="G90" s="51">
        <v>35404.409399999997</v>
      </c>
      <c r="H90" s="51">
        <v>19072.837500000001</v>
      </c>
      <c r="I90" s="51">
        <v>28323.788499999999</v>
      </c>
      <c r="J90" s="51">
        <v>17593.790099999998</v>
      </c>
      <c r="K90" s="51">
        <v>8493.9334999999992</v>
      </c>
      <c r="L90" s="51">
        <v>16201.9316</v>
      </c>
      <c r="M90" s="51">
        <v>14311.4221</v>
      </c>
      <c r="N90" s="51">
        <v>20740.573100000001</v>
      </c>
      <c r="O90" s="51">
        <v>34328.322800000002</v>
      </c>
      <c r="P90" s="51">
        <v>18353.576300000001</v>
      </c>
      <c r="Q90" s="32">
        <v>1428802.33</v>
      </c>
      <c r="R90" s="32">
        <v>3556798.85</v>
      </c>
      <c r="S90" s="32">
        <v>1723406.3</v>
      </c>
      <c r="T90" s="32">
        <v>618883.57999999996</v>
      </c>
      <c r="U90" s="32">
        <v>1579535.56</v>
      </c>
      <c r="V90" s="32">
        <v>696118</v>
      </c>
      <c r="W90" s="32">
        <v>831840.57</v>
      </c>
      <c r="X90" s="32">
        <v>710359.13</v>
      </c>
      <c r="Y90" s="32">
        <v>315651.78999999998</v>
      </c>
      <c r="Z90" s="32">
        <v>535049.89</v>
      </c>
      <c r="AA90" s="32">
        <v>1226500.27</v>
      </c>
      <c r="AB90" s="32">
        <v>518696.29</v>
      </c>
      <c r="AC90" s="2">
        <v>3.02</v>
      </c>
      <c r="AD90" s="2">
        <v>3.02</v>
      </c>
      <c r="AE90" s="2">
        <v>3.02</v>
      </c>
      <c r="AF90" s="2">
        <v>3.02</v>
      </c>
      <c r="AG90" s="2">
        <v>3.02</v>
      </c>
      <c r="AH90" s="2">
        <v>2.5499999999999998</v>
      </c>
      <c r="AI90" s="2">
        <v>2.5499999999999998</v>
      </c>
      <c r="AJ90" s="2">
        <v>2.5499999999999998</v>
      </c>
      <c r="AK90" s="2">
        <v>2.5499999999999998</v>
      </c>
      <c r="AL90" s="2">
        <v>2.5499999999999998</v>
      </c>
      <c r="AM90" s="2">
        <v>2.5499999999999998</v>
      </c>
      <c r="AN90" s="2">
        <v>2.5499999999999998</v>
      </c>
      <c r="AO90" s="33">
        <v>43149.83</v>
      </c>
      <c r="AP90" s="33">
        <v>107415.33</v>
      </c>
      <c r="AQ90" s="33">
        <v>52046.87</v>
      </c>
      <c r="AR90" s="33">
        <v>18690.28</v>
      </c>
      <c r="AS90" s="33">
        <v>47701.97</v>
      </c>
      <c r="AT90" s="33">
        <v>17751.009999999998</v>
      </c>
      <c r="AU90" s="33">
        <v>21211.93</v>
      </c>
      <c r="AV90" s="33">
        <v>18114.16</v>
      </c>
      <c r="AW90" s="33">
        <v>8049.12</v>
      </c>
      <c r="AX90" s="33">
        <v>13643.77</v>
      </c>
      <c r="AY90" s="33">
        <v>31275.759999999998</v>
      </c>
      <c r="AZ90" s="33">
        <v>13226.76</v>
      </c>
      <c r="BA90" s="31">
        <f t="shared" si="236"/>
        <v>-1571.68</v>
      </c>
      <c r="BB90" s="31">
        <f t="shared" si="237"/>
        <v>-3912.48</v>
      </c>
      <c r="BC90" s="31">
        <f t="shared" si="238"/>
        <v>-1895.75</v>
      </c>
      <c r="BD90" s="31">
        <f t="shared" si="239"/>
        <v>-928.33</v>
      </c>
      <c r="BE90" s="31">
        <f t="shared" si="240"/>
        <v>-2369.3000000000002</v>
      </c>
      <c r="BF90" s="31">
        <f t="shared" si="241"/>
        <v>-1044.18</v>
      </c>
      <c r="BG90" s="31">
        <f t="shared" si="242"/>
        <v>1247.76</v>
      </c>
      <c r="BH90" s="31">
        <f t="shared" si="243"/>
        <v>1065.54</v>
      </c>
      <c r="BI90" s="31">
        <f t="shared" si="244"/>
        <v>473.48</v>
      </c>
      <c r="BJ90" s="31">
        <f t="shared" si="245"/>
        <v>3584.83</v>
      </c>
      <c r="BK90" s="31">
        <f t="shared" si="246"/>
        <v>8217.5499999999993</v>
      </c>
      <c r="BL90" s="31">
        <f t="shared" si="247"/>
        <v>3475.27</v>
      </c>
      <c r="BM90" s="6">
        <v>7.4499999999999997E-2</v>
      </c>
      <c r="BN90" s="6">
        <v>7.4499999999999997E-2</v>
      </c>
      <c r="BO90" s="6">
        <v>7.4499999999999997E-2</v>
      </c>
      <c r="BP90" s="6">
        <v>7.4499999999999997E-2</v>
      </c>
      <c r="BQ90" s="6">
        <v>7.4499999999999997E-2</v>
      </c>
      <c r="BR90" s="6">
        <v>7.4499999999999997E-2</v>
      </c>
      <c r="BS90" s="6">
        <v>7.4499999999999997E-2</v>
      </c>
      <c r="BT90" s="6">
        <v>7.4499999999999997E-2</v>
      </c>
      <c r="BU90" s="6">
        <v>7.4499999999999997E-2</v>
      </c>
      <c r="BV90" s="6">
        <v>7.4499999999999997E-2</v>
      </c>
      <c r="BW90" s="6">
        <v>7.4499999999999997E-2</v>
      </c>
      <c r="BX90" s="6">
        <v>7.4499999999999997E-2</v>
      </c>
      <c r="BY90" s="31">
        <v>106445.77</v>
      </c>
      <c r="BZ90" s="31">
        <v>264981.51</v>
      </c>
      <c r="CA90" s="31">
        <v>128393.77</v>
      </c>
      <c r="CB90" s="31">
        <v>46106.83</v>
      </c>
      <c r="CC90" s="31">
        <v>117675.4</v>
      </c>
      <c r="CD90" s="31">
        <v>51860.79</v>
      </c>
      <c r="CE90" s="31">
        <v>61972.12</v>
      </c>
      <c r="CF90" s="31">
        <v>52921.760000000002</v>
      </c>
      <c r="CG90" s="31">
        <v>23516.06</v>
      </c>
      <c r="CH90" s="31">
        <v>39861.22</v>
      </c>
      <c r="CI90" s="31">
        <v>91374.27</v>
      </c>
      <c r="CJ90" s="31">
        <v>38642.870000000003</v>
      </c>
      <c r="CK90" s="32">
        <f t="shared" si="248"/>
        <v>1000.16</v>
      </c>
      <c r="CL90" s="32">
        <f t="shared" si="249"/>
        <v>2489.7600000000002</v>
      </c>
      <c r="CM90" s="32">
        <f t="shared" si="250"/>
        <v>1206.3800000000001</v>
      </c>
      <c r="CN90" s="32">
        <f t="shared" si="251"/>
        <v>433.22</v>
      </c>
      <c r="CO90" s="32">
        <f t="shared" si="252"/>
        <v>1105.67</v>
      </c>
      <c r="CP90" s="32">
        <f t="shared" si="253"/>
        <v>487.28</v>
      </c>
      <c r="CQ90" s="32">
        <f t="shared" si="254"/>
        <v>582.29</v>
      </c>
      <c r="CR90" s="32">
        <f t="shared" si="255"/>
        <v>497.25</v>
      </c>
      <c r="CS90" s="32">
        <f t="shared" si="256"/>
        <v>220.96</v>
      </c>
      <c r="CT90" s="32">
        <f t="shared" si="257"/>
        <v>374.53</v>
      </c>
      <c r="CU90" s="32">
        <f t="shared" si="258"/>
        <v>858.55</v>
      </c>
      <c r="CV90" s="32">
        <f t="shared" si="259"/>
        <v>363.09</v>
      </c>
      <c r="CW90" s="31">
        <f t="shared" si="260"/>
        <v>65867.78</v>
      </c>
      <c r="CX90" s="31">
        <f t="shared" si="261"/>
        <v>163968.42000000001</v>
      </c>
      <c r="CY90" s="31">
        <f t="shared" si="262"/>
        <v>79449.03</v>
      </c>
      <c r="CZ90" s="31">
        <f t="shared" si="263"/>
        <v>28778.100000000006</v>
      </c>
      <c r="DA90" s="31">
        <f t="shared" si="264"/>
        <v>73448.399999999994</v>
      </c>
      <c r="DB90" s="31">
        <f t="shared" si="265"/>
        <v>35641.24</v>
      </c>
      <c r="DC90" s="31">
        <f t="shared" si="266"/>
        <v>40094.720000000001</v>
      </c>
      <c r="DD90" s="31">
        <f t="shared" si="267"/>
        <v>34239.310000000005</v>
      </c>
      <c r="DE90" s="31">
        <f t="shared" si="268"/>
        <v>15214.420000000002</v>
      </c>
      <c r="DF90" s="31">
        <f t="shared" si="269"/>
        <v>23007.15</v>
      </c>
      <c r="DG90" s="31">
        <f t="shared" si="270"/>
        <v>52739.510000000009</v>
      </c>
      <c r="DH90" s="31">
        <f t="shared" si="271"/>
        <v>22303.929999999997</v>
      </c>
      <c r="DI90" s="32">
        <f t="shared" si="200"/>
        <v>3293.39</v>
      </c>
      <c r="DJ90" s="32">
        <f t="shared" si="201"/>
        <v>8198.42</v>
      </c>
      <c r="DK90" s="32">
        <f t="shared" si="202"/>
        <v>3972.45</v>
      </c>
      <c r="DL90" s="32">
        <f t="shared" si="203"/>
        <v>1438.91</v>
      </c>
      <c r="DM90" s="32">
        <f t="shared" si="204"/>
        <v>3672.42</v>
      </c>
      <c r="DN90" s="32">
        <f t="shared" si="205"/>
        <v>1782.06</v>
      </c>
      <c r="DO90" s="32">
        <f t="shared" si="206"/>
        <v>2004.74</v>
      </c>
      <c r="DP90" s="32">
        <f t="shared" si="207"/>
        <v>1711.97</v>
      </c>
      <c r="DQ90" s="32">
        <f t="shared" si="208"/>
        <v>760.72</v>
      </c>
      <c r="DR90" s="32">
        <f t="shared" si="209"/>
        <v>1150.3599999999999</v>
      </c>
      <c r="DS90" s="32">
        <f t="shared" si="210"/>
        <v>2636.98</v>
      </c>
      <c r="DT90" s="32">
        <f t="shared" si="211"/>
        <v>1115.2</v>
      </c>
      <c r="DU90" s="31">
        <f t="shared" si="212"/>
        <v>12278.71</v>
      </c>
      <c r="DV90" s="31">
        <f t="shared" si="213"/>
        <v>30183.13</v>
      </c>
      <c r="DW90" s="31">
        <f t="shared" si="214"/>
        <v>14457.29</v>
      </c>
      <c r="DX90" s="31">
        <f t="shared" si="215"/>
        <v>5169.5200000000004</v>
      </c>
      <c r="DY90" s="31">
        <f t="shared" si="216"/>
        <v>13027.8</v>
      </c>
      <c r="DZ90" s="31">
        <f t="shared" si="217"/>
        <v>6238.57</v>
      </c>
      <c r="EA90" s="31">
        <f t="shared" si="218"/>
        <v>6927.47</v>
      </c>
      <c r="EB90" s="31">
        <f t="shared" si="219"/>
        <v>5835.81</v>
      </c>
      <c r="EC90" s="31">
        <f t="shared" si="220"/>
        <v>2557.64</v>
      </c>
      <c r="ED90" s="31">
        <f t="shared" si="221"/>
        <v>3815.65</v>
      </c>
      <c r="EE90" s="31">
        <f t="shared" si="222"/>
        <v>8623.4599999999991</v>
      </c>
      <c r="EF90" s="31">
        <f t="shared" si="223"/>
        <v>3596.51</v>
      </c>
      <c r="EG90" s="32">
        <f t="shared" si="224"/>
        <v>81439.88</v>
      </c>
      <c r="EH90" s="32">
        <f t="shared" si="225"/>
        <v>202349.97000000003</v>
      </c>
      <c r="EI90" s="32">
        <f t="shared" si="226"/>
        <v>97878.76999999999</v>
      </c>
      <c r="EJ90" s="32">
        <f t="shared" si="227"/>
        <v>35386.530000000006</v>
      </c>
      <c r="EK90" s="32">
        <f t="shared" si="228"/>
        <v>90148.62</v>
      </c>
      <c r="EL90" s="32">
        <f t="shared" si="229"/>
        <v>43661.869999999995</v>
      </c>
      <c r="EM90" s="32">
        <f t="shared" si="230"/>
        <v>49026.93</v>
      </c>
      <c r="EN90" s="32">
        <f t="shared" si="231"/>
        <v>41787.090000000004</v>
      </c>
      <c r="EO90" s="32">
        <f t="shared" si="232"/>
        <v>18532.780000000002</v>
      </c>
      <c r="EP90" s="32">
        <f t="shared" si="233"/>
        <v>27973.160000000003</v>
      </c>
      <c r="EQ90" s="32">
        <f t="shared" si="234"/>
        <v>63999.950000000012</v>
      </c>
      <c r="ER90" s="32">
        <f t="shared" si="235"/>
        <v>27015.64</v>
      </c>
    </row>
    <row r="91" spans="1:148" x14ac:dyDescent="0.25">
      <c r="A91" t="s">
        <v>462</v>
      </c>
      <c r="B91" s="1" t="s">
        <v>140</v>
      </c>
      <c r="C91" t="str">
        <f t="shared" ca="1" si="272"/>
        <v>MKRC</v>
      </c>
      <c r="D91" t="str">
        <f t="shared" ca="1" si="273"/>
        <v>MacKay River Industrial System</v>
      </c>
      <c r="E91" s="51">
        <v>115729.9767</v>
      </c>
      <c r="F91" s="51">
        <v>35410.257599999997</v>
      </c>
      <c r="G91" s="51">
        <v>133406.40650000001</v>
      </c>
      <c r="H91" s="51">
        <v>123902.75930000001</v>
      </c>
      <c r="I91" s="51">
        <v>118710.6623</v>
      </c>
      <c r="J91" s="51">
        <v>76798.771099999998</v>
      </c>
      <c r="K91" s="51">
        <v>112600.981</v>
      </c>
      <c r="L91" s="51">
        <v>106851.1159</v>
      </c>
      <c r="M91" s="51">
        <v>111361.42200000001</v>
      </c>
      <c r="N91" s="51">
        <v>96396.226999999999</v>
      </c>
      <c r="O91" s="51">
        <v>128225.3872</v>
      </c>
      <c r="P91" s="51">
        <v>132954.8578</v>
      </c>
      <c r="Q91" s="32">
        <v>5308124.22</v>
      </c>
      <c r="R91" s="32">
        <v>2464729.7599999998</v>
      </c>
      <c r="S91" s="32">
        <v>5864939.8399999999</v>
      </c>
      <c r="T91" s="32">
        <v>3783413.93</v>
      </c>
      <c r="U91" s="32">
        <v>6231950.8499999996</v>
      </c>
      <c r="V91" s="32">
        <v>3388255.23</v>
      </c>
      <c r="W91" s="32">
        <v>13534370.449999999</v>
      </c>
      <c r="X91" s="32">
        <v>4654720.8499999996</v>
      </c>
      <c r="Y91" s="32">
        <v>2678751.38</v>
      </c>
      <c r="Z91" s="32">
        <v>2596598.8199999998</v>
      </c>
      <c r="AA91" s="32">
        <v>4850481.82</v>
      </c>
      <c r="AB91" s="32">
        <v>3572820.72</v>
      </c>
      <c r="AC91" s="2">
        <v>3.2</v>
      </c>
      <c r="AD91" s="2">
        <v>3.2</v>
      </c>
      <c r="AE91" s="2">
        <v>3.2</v>
      </c>
      <c r="AF91" s="2">
        <v>3.2</v>
      </c>
      <c r="AG91" s="2">
        <v>3.2</v>
      </c>
      <c r="AH91" s="2">
        <v>2.65</v>
      </c>
      <c r="AI91" s="2">
        <v>2.65</v>
      </c>
      <c r="AJ91" s="2">
        <v>2.65</v>
      </c>
      <c r="AK91" s="2">
        <v>2.65</v>
      </c>
      <c r="AL91" s="2">
        <v>2.65</v>
      </c>
      <c r="AM91" s="2">
        <v>2.65</v>
      </c>
      <c r="AN91" s="2">
        <v>2.65</v>
      </c>
      <c r="AO91" s="33">
        <v>169859.98</v>
      </c>
      <c r="AP91" s="33">
        <v>78871.350000000006</v>
      </c>
      <c r="AQ91" s="33">
        <v>187678.07</v>
      </c>
      <c r="AR91" s="33">
        <v>121069.25</v>
      </c>
      <c r="AS91" s="33">
        <v>199422.43</v>
      </c>
      <c r="AT91" s="33">
        <v>89788.76</v>
      </c>
      <c r="AU91" s="33">
        <v>358660.82</v>
      </c>
      <c r="AV91" s="33">
        <v>123350.1</v>
      </c>
      <c r="AW91" s="33">
        <v>70986.91</v>
      </c>
      <c r="AX91" s="33">
        <v>68809.87</v>
      </c>
      <c r="AY91" s="33">
        <v>128537.77</v>
      </c>
      <c r="AZ91" s="33">
        <v>94679.75</v>
      </c>
      <c r="BA91" s="31">
        <f t="shared" si="236"/>
        <v>-5838.94</v>
      </c>
      <c r="BB91" s="31">
        <f t="shared" si="237"/>
        <v>-2711.2</v>
      </c>
      <c r="BC91" s="31">
        <f t="shared" si="238"/>
        <v>-6451.43</v>
      </c>
      <c r="BD91" s="31">
        <f t="shared" si="239"/>
        <v>-5675.12</v>
      </c>
      <c r="BE91" s="31">
        <f t="shared" si="240"/>
        <v>-9347.93</v>
      </c>
      <c r="BF91" s="31">
        <f t="shared" si="241"/>
        <v>-5082.38</v>
      </c>
      <c r="BG91" s="31">
        <f t="shared" si="242"/>
        <v>20301.560000000001</v>
      </c>
      <c r="BH91" s="31">
        <f t="shared" si="243"/>
        <v>6982.08</v>
      </c>
      <c r="BI91" s="31">
        <f t="shared" si="244"/>
        <v>4018.13</v>
      </c>
      <c r="BJ91" s="31">
        <f t="shared" si="245"/>
        <v>17397.21</v>
      </c>
      <c r="BK91" s="31">
        <f t="shared" si="246"/>
        <v>32498.23</v>
      </c>
      <c r="BL91" s="31">
        <f t="shared" si="247"/>
        <v>23937.9</v>
      </c>
      <c r="BM91" s="6">
        <v>5.4899999999999997E-2</v>
      </c>
      <c r="BN91" s="6">
        <v>5.4899999999999997E-2</v>
      </c>
      <c r="BO91" s="6">
        <v>5.4899999999999997E-2</v>
      </c>
      <c r="BP91" s="6">
        <v>5.4899999999999997E-2</v>
      </c>
      <c r="BQ91" s="6">
        <v>5.4899999999999997E-2</v>
      </c>
      <c r="BR91" s="6">
        <v>5.4899999999999997E-2</v>
      </c>
      <c r="BS91" s="6">
        <v>5.4899999999999997E-2</v>
      </c>
      <c r="BT91" s="6">
        <v>5.4899999999999997E-2</v>
      </c>
      <c r="BU91" s="6">
        <v>5.4899999999999997E-2</v>
      </c>
      <c r="BV91" s="6">
        <v>5.4899999999999997E-2</v>
      </c>
      <c r="BW91" s="6">
        <v>5.4899999999999997E-2</v>
      </c>
      <c r="BX91" s="6">
        <v>5.4899999999999997E-2</v>
      </c>
      <c r="BY91" s="31">
        <v>291416.02</v>
      </c>
      <c r="BZ91" s="31">
        <v>135313.66</v>
      </c>
      <c r="CA91" s="31">
        <v>321985.2</v>
      </c>
      <c r="CB91" s="31">
        <v>207709.42</v>
      </c>
      <c r="CC91" s="31">
        <v>342134.1</v>
      </c>
      <c r="CD91" s="31">
        <v>186015.21</v>
      </c>
      <c r="CE91" s="31">
        <v>743036.94</v>
      </c>
      <c r="CF91" s="31">
        <v>255544.17</v>
      </c>
      <c r="CG91" s="31">
        <v>147063.45000000001</v>
      </c>
      <c r="CH91" s="31">
        <v>142553.28</v>
      </c>
      <c r="CI91" s="31">
        <v>266291.45</v>
      </c>
      <c r="CJ91" s="31">
        <v>196147.86</v>
      </c>
      <c r="CK91" s="32">
        <f t="shared" si="248"/>
        <v>3715.69</v>
      </c>
      <c r="CL91" s="32">
        <f t="shared" si="249"/>
        <v>1725.31</v>
      </c>
      <c r="CM91" s="32">
        <f t="shared" si="250"/>
        <v>4105.46</v>
      </c>
      <c r="CN91" s="32">
        <f t="shared" si="251"/>
        <v>2648.39</v>
      </c>
      <c r="CO91" s="32">
        <f t="shared" si="252"/>
        <v>4362.37</v>
      </c>
      <c r="CP91" s="32">
        <f t="shared" si="253"/>
        <v>2371.7800000000002</v>
      </c>
      <c r="CQ91" s="32">
        <f t="shared" si="254"/>
        <v>9474.06</v>
      </c>
      <c r="CR91" s="32">
        <f t="shared" si="255"/>
        <v>3258.3</v>
      </c>
      <c r="CS91" s="32">
        <f t="shared" si="256"/>
        <v>1875.13</v>
      </c>
      <c r="CT91" s="32">
        <f t="shared" si="257"/>
        <v>1817.62</v>
      </c>
      <c r="CU91" s="32">
        <f t="shared" si="258"/>
        <v>3395.34</v>
      </c>
      <c r="CV91" s="32">
        <f t="shared" si="259"/>
        <v>2500.9699999999998</v>
      </c>
      <c r="CW91" s="31">
        <f t="shared" si="260"/>
        <v>131110.67000000001</v>
      </c>
      <c r="CX91" s="31">
        <f t="shared" si="261"/>
        <v>60878.819999999992</v>
      </c>
      <c r="CY91" s="31">
        <f t="shared" si="262"/>
        <v>144864.02000000002</v>
      </c>
      <c r="CZ91" s="31">
        <f t="shared" si="263"/>
        <v>94963.680000000022</v>
      </c>
      <c r="DA91" s="31">
        <f t="shared" si="264"/>
        <v>156421.96999999997</v>
      </c>
      <c r="DB91" s="31">
        <f t="shared" si="265"/>
        <v>103680.61</v>
      </c>
      <c r="DC91" s="31">
        <f t="shared" si="266"/>
        <v>373548.62</v>
      </c>
      <c r="DD91" s="31">
        <f t="shared" si="267"/>
        <v>128470.29</v>
      </c>
      <c r="DE91" s="31">
        <f t="shared" si="268"/>
        <v>73933.540000000008</v>
      </c>
      <c r="DF91" s="31">
        <f t="shared" si="269"/>
        <v>58163.82</v>
      </c>
      <c r="DG91" s="31">
        <f t="shared" si="270"/>
        <v>108650.79000000002</v>
      </c>
      <c r="DH91" s="31">
        <f t="shared" si="271"/>
        <v>80031.179999999993</v>
      </c>
      <c r="DI91" s="32">
        <f t="shared" si="200"/>
        <v>6555.53</v>
      </c>
      <c r="DJ91" s="32">
        <f t="shared" si="201"/>
        <v>3043.94</v>
      </c>
      <c r="DK91" s="32">
        <f t="shared" si="202"/>
        <v>7243.2</v>
      </c>
      <c r="DL91" s="32">
        <f t="shared" si="203"/>
        <v>4748.18</v>
      </c>
      <c r="DM91" s="32">
        <f t="shared" si="204"/>
        <v>7821.1</v>
      </c>
      <c r="DN91" s="32">
        <f t="shared" si="205"/>
        <v>5184.03</v>
      </c>
      <c r="DO91" s="32">
        <f t="shared" si="206"/>
        <v>18677.43</v>
      </c>
      <c r="DP91" s="32">
        <f t="shared" si="207"/>
        <v>6423.51</v>
      </c>
      <c r="DQ91" s="32">
        <f t="shared" si="208"/>
        <v>3696.68</v>
      </c>
      <c r="DR91" s="32">
        <f t="shared" si="209"/>
        <v>2908.19</v>
      </c>
      <c r="DS91" s="32">
        <f t="shared" si="210"/>
        <v>5432.54</v>
      </c>
      <c r="DT91" s="32">
        <f t="shared" si="211"/>
        <v>4001.56</v>
      </c>
      <c r="DU91" s="31">
        <f t="shared" si="212"/>
        <v>24440.94</v>
      </c>
      <c r="DV91" s="31">
        <f t="shared" si="213"/>
        <v>11206.51</v>
      </c>
      <c r="DW91" s="31">
        <f t="shared" si="214"/>
        <v>26360.81</v>
      </c>
      <c r="DX91" s="31">
        <f t="shared" si="215"/>
        <v>17058.68</v>
      </c>
      <c r="DY91" s="31">
        <f t="shared" si="216"/>
        <v>27745.11</v>
      </c>
      <c r="DZ91" s="31">
        <f t="shared" si="217"/>
        <v>18148.03</v>
      </c>
      <c r="EA91" s="31">
        <f t="shared" si="218"/>
        <v>64540.82</v>
      </c>
      <c r="EB91" s="31">
        <f t="shared" si="219"/>
        <v>21896.73</v>
      </c>
      <c r="EC91" s="31">
        <f t="shared" si="220"/>
        <v>12428.7</v>
      </c>
      <c r="ED91" s="31">
        <f t="shared" si="221"/>
        <v>9646.24</v>
      </c>
      <c r="EE91" s="31">
        <f t="shared" si="222"/>
        <v>17765.54</v>
      </c>
      <c r="EF91" s="31">
        <f t="shared" si="223"/>
        <v>12905.04</v>
      </c>
      <c r="EG91" s="32">
        <f t="shared" si="224"/>
        <v>162107.14000000001</v>
      </c>
      <c r="EH91" s="32">
        <f t="shared" si="225"/>
        <v>75129.26999999999</v>
      </c>
      <c r="EI91" s="32">
        <f t="shared" si="226"/>
        <v>178468.03000000003</v>
      </c>
      <c r="EJ91" s="32">
        <f t="shared" si="227"/>
        <v>116770.54000000001</v>
      </c>
      <c r="EK91" s="32">
        <f t="shared" si="228"/>
        <v>191988.18</v>
      </c>
      <c r="EL91" s="32">
        <f t="shared" si="229"/>
        <v>127012.67</v>
      </c>
      <c r="EM91" s="32">
        <f t="shared" si="230"/>
        <v>456766.87</v>
      </c>
      <c r="EN91" s="32">
        <f t="shared" si="231"/>
        <v>156790.53</v>
      </c>
      <c r="EO91" s="32">
        <f t="shared" si="232"/>
        <v>90058.92</v>
      </c>
      <c r="EP91" s="32">
        <f t="shared" si="233"/>
        <v>70718.25</v>
      </c>
      <c r="EQ91" s="32">
        <f t="shared" si="234"/>
        <v>131848.87000000002</v>
      </c>
      <c r="ER91" s="32">
        <f t="shared" si="235"/>
        <v>96937.78</v>
      </c>
    </row>
    <row r="92" spans="1:148" x14ac:dyDescent="0.25">
      <c r="A92" t="s">
        <v>494</v>
      </c>
      <c r="B92" s="1" t="s">
        <v>94</v>
      </c>
      <c r="C92" t="str">
        <f t="shared" ca="1" si="272"/>
        <v>120SIMP</v>
      </c>
      <c r="D92" t="str">
        <f t="shared" ca="1" si="273"/>
        <v>Alberta-Montana Intertie - Import</v>
      </c>
      <c r="E92" s="51">
        <v>54835.292973700001</v>
      </c>
      <c r="F92" s="51">
        <v>88436.957392800003</v>
      </c>
      <c r="G92" s="51">
        <v>109628.5955737</v>
      </c>
      <c r="H92" s="51">
        <v>92145.137539599993</v>
      </c>
      <c r="I92" s="51">
        <v>63163.1241802</v>
      </c>
      <c r="J92" s="51">
        <v>59067.975623699997</v>
      </c>
      <c r="K92" s="51">
        <v>76380.137990200004</v>
      </c>
      <c r="L92" s="51">
        <v>25391.198499999999</v>
      </c>
      <c r="M92" s="51">
        <v>10342.4996999</v>
      </c>
      <c r="N92" s="51">
        <v>31101.879477800001</v>
      </c>
      <c r="O92" s="51">
        <v>42956.528086999999</v>
      </c>
      <c r="P92" s="51">
        <v>24863.2318806</v>
      </c>
      <c r="Q92" s="32">
        <v>2965308.88</v>
      </c>
      <c r="R92" s="32">
        <v>8755299.4600000009</v>
      </c>
      <c r="S92" s="32">
        <v>4827899.9400000004</v>
      </c>
      <c r="T92" s="32">
        <v>2557872.64</v>
      </c>
      <c r="U92" s="32">
        <v>2981269.65</v>
      </c>
      <c r="V92" s="32">
        <v>2709386.81</v>
      </c>
      <c r="W92" s="32">
        <v>12518467.199999999</v>
      </c>
      <c r="X92" s="32">
        <v>2359455.54</v>
      </c>
      <c r="Y92" s="32">
        <v>276998.88</v>
      </c>
      <c r="Z92" s="32">
        <v>851453.55</v>
      </c>
      <c r="AA92" s="32">
        <v>1841843.64</v>
      </c>
      <c r="AB92" s="32">
        <v>796837.14</v>
      </c>
      <c r="AC92" s="2">
        <v>3.18</v>
      </c>
      <c r="AD92" s="2">
        <v>3.18</v>
      </c>
      <c r="AE92" s="2">
        <v>3.18</v>
      </c>
      <c r="AF92" s="2">
        <v>3.18</v>
      </c>
      <c r="AG92" s="2">
        <v>3.18</v>
      </c>
      <c r="AH92" s="2">
        <v>3.18</v>
      </c>
      <c r="AI92" s="2">
        <v>3.18</v>
      </c>
      <c r="AJ92" s="2">
        <v>3.18</v>
      </c>
      <c r="AK92" s="2">
        <v>3.18</v>
      </c>
      <c r="AL92" s="2">
        <v>3.18</v>
      </c>
      <c r="AM92" s="2">
        <v>3.18</v>
      </c>
      <c r="AN92" s="2">
        <v>3.18</v>
      </c>
      <c r="AO92" s="33">
        <v>94296.82</v>
      </c>
      <c r="AP92" s="33">
        <v>278418.52</v>
      </c>
      <c r="AQ92" s="33">
        <v>153527.22</v>
      </c>
      <c r="AR92" s="33">
        <v>81340.350000000006</v>
      </c>
      <c r="AS92" s="33">
        <v>94804.37</v>
      </c>
      <c r="AT92" s="33">
        <v>86158.5</v>
      </c>
      <c r="AU92" s="33">
        <v>398087.26</v>
      </c>
      <c r="AV92" s="33">
        <v>75030.69</v>
      </c>
      <c r="AW92" s="33">
        <v>8808.56</v>
      </c>
      <c r="AX92" s="33">
        <v>27076.22</v>
      </c>
      <c r="AY92" s="33">
        <v>58570.63</v>
      </c>
      <c r="AZ92" s="33">
        <v>25339.42</v>
      </c>
      <c r="BA92" s="31">
        <f t="shared" si="236"/>
        <v>-3261.84</v>
      </c>
      <c r="BB92" s="31">
        <f t="shared" si="237"/>
        <v>-9630.83</v>
      </c>
      <c r="BC92" s="31">
        <f t="shared" si="238"/>
        <v>-5310.69</v>
      </c>
      <c r="BD92" s="31">
        <f t="shared" si="239"/>
        <v>-3836.81</v>
      </c>
      <c r="BE92" s="31">
        <f t="shared" si="240"/>
        <v>-4471.8999999999996</v>
      </c>
      <c r="BF92" s="31">
        <f t="shared" si="241"/>
        <v>-4064.08</v>
      </c>
      <c r="BG92" s="31">
        <f t="shared" si="242"/>
        <v>18777.7</v>
      </c>
      <c r="BH92" s="31">
        <f t="shared" si="243"/>
        <v>3539.18</v>
      </c>
      <c r="BI92" s="31">
        <f t="shared" si="244"/>
        <v>415.5</v>
      </c>
      <c r="BJ92" s="31">
        <f t="shared" si="245"/>
        <v>5704.74</v>
      </c>
      <c r="BK92" s="31">
        <f t="shared" si="246"/>
        <v>12340.35</v>
      </c>
      <c r="BL92" s="31">
        <f t="shared" si="247"/>
        <v>5338.81</v>
      </c>
      <c r="BM92" s="6">
        <v>7.7999999999999996E-3</v>
      </c>
      <c r="BN92" s="6">
        <v>7.7999999999999996E-3</v>
      </c>
      <c r="BO92" s="6">
        <v>7.7999999999999996E-3</v>
      </c>
      <c r="BP92" s="6">
        <v>7.7999999999999996E-3</v>
      </c>
      <c r="BQ92" s="6">
        <v>7.7999999999999996E-3</v>
      </c>
      <c r="BR92" s="6">
        <v>7.7999999999999996E-3</v>
      </c>
      <c r="BS92" s="6">
        <v>7.7999999999999996E-3</v>
      </c>
      <c r="BT92" s="6">
        <v>7.7999999999999996E-3</v>
      </c>
      <c r="BU92" s="6">
        <v>7.7999999999999996E-3</v>
      </c>
      <c r="BV92" s="6">
        <v>7.7999999999999996E-3</v>
      </c>
      <c r="BW92" s="6">
        <v>7.7999999999999996E-3</v>
      </c>
      <c r="BX92" s="6">
        <v>7.7999999999999996E-3</v>
      </c>
      <c r="BY92" s="31">
        <v>23129.41</v>
      </c>
      <c r="BZ92" s="31">
        <v>68291.34</v>
      </c>
      <c r="CA92" s="31">
        <v>37657.620000000003</v>
      </c>
      <c r="CB92" s="31">
        <v>19951.41</v>
      </c>
      <c r="CC92" s="31">
        <v>23253.9</v>
      </c>
      <c r="CD92" s="31">
        <v>21133.22</v>
      </c>
      <c r="CE92" s="31">
        <v>97644.04</v>
      </c>
      <c r="CF92" s="31">
        <v>18403.75</v>
      </c>
      <c r="CG92" s="31">
        <v>2160.59</v>
      </c>
      <c r="CH92" s="31">
        <v>6641.34</v>
      </c>
      <c r="CI92" s="31">
        <v>14366.38</v>
      </c>
      <c r="CJ92" s="31">
        <v>6215.33</v>
      </c>
      <c r="CK92" s="32">
        <f t="shared" si="248"/>
        <v>2075.7199999999998</v>
      </c>
      <c r="CL92" s="32">
        <f t="shared" si="249"/>
        <v>6128.71</v>
      </c>
      <c r="CM92" s="32">
        <f t="shared" si="250"/>
        <v>3379.53</v>
      </c>
      <c r="CN92" s="32">
        <f t="shared" si="251"/>
        <v>1790.51</v>
      </c>
      <c r="CO92" s="32">
        <f t="shared" si="252"/>
        <v>2086.89</v>
      </c>
      <c r="CP92" s="32">
        <f t="shared" si="253"/>
        <v>1896.57</v>
      </c>
      <c r="CQ92" s="32">
        <f t="shared" si="254"/>
        <v>8762.93</v>
      </c>
      <c r="CR92" s="32">
        <f t="shared" si="255"/>
        <v>1651.62</v>
      </c>
      <c r="CS92" s="32">
        <f t="shared" si="256"/>
        <v>193.9</v>
      </c>
      <c r="CT92" s="32">
        <f t="shared" si="257"/>
        <v>596.02</v>
      </c>
      <c r="CU92" s="32">
        <f t="shared" si="258"/>
        <v>1289.29</v>
      </c>
      <c r="CV92" s="32">
        <f t="shared" si="259"/>
        <v>557.79</v>
      </c>
      <c r="CW92" s="31">
        <f t="shared" si="260"/>
        <v>-65829.850000000006</v>
      </c>
      <c r="CX92" s="31">
        <f t="shared" si="261"/>
        <v>-194367.64000000004</v>
      </c>
      <c r="CY92" s="31">
        <f t="shared" si="262"/>
        <v>-107179.38</v>
      </c>
      <c r="CZ92" s="31">
        <f t="shared" si="263"/>
        <v>-55761.62000000001</v>
      </c>
      <c r="DA92" s="31">
        <f t="shared" si="264"/>
        <v>-64991.679999999986</v>
      </c>
      <c r="DB92" s="31">
        <f t="shared" si="265"/>
        <v>-59064.63</v>
      </c>
      <c r="DC92" s="31">
        <f t="shared" si="266"/>
        <v>-310457.99000000005</v>
      </c>
      <c r="DD92" s="31">
        <f t="shared" si="267"/>
        <v>-58514.500000000007</v>
      </c>
      <c r="DE92" s="31">
        <f t="shared" si="268"/>
        <v>-6869.57</v>
      </c>
      <c r="DF92" s="31">
        <f t="shared" si="269"/>
        <v>-25543.599999999999</v>
      </c>
      <c r="DG92" s="31">
        <f t="shared" si="270"/>
        <v>-55255.31</v>
      </c>
      <c r="DH92" s="31">
        <f t="shared" si="271"/>
        <v>-23905.11</v>
      </c>
      <c r="DI92" s="32">
        <f t="shared" si="200"/>
        <v>-3291.49</v>
      </c>
      <c r="DJ92" s="32">
        <f t="shared" si="201"/>
        <v>-9718.3799999999992</v>
      </c>
      <c r="DK92" s="32">
        <f t="shared" si="202"/>
        <v>-5358.97</v>
      </c>
      <c r="DL92" s="32">
        <f t="shared" si="203"/>
        <v>-2788.08</v>
      </c>
      <c r="DM92" s="32">
        <f t="shared" si="204"/>
        <v>-3249.58</v>
      </c>
      <c r="DN92" s="32">
        <f t="shared" si="205"/>
        <v>-2953.23</v>
      </c>
      <c r="DO92" s="32">
        <f t="shared" si="206"/>
        <v>-15522.9</v>
      </c>
      <c r="DP92" s="32">
        <f t="shared" si="207"/>
        <v>-2925.73</v>
      </c>
      <c r="DQ92" s="32">
        <f t="shared" si="208"/>
        <v>-343.48</v>
      </c>
      <c r="DR92" s="32">
        <f t="shared" si="209"/>
        <v>-1277.18</v>
      </c>
      <c r="DS92" s="32">
        <f t="shared" si="210"/>
        <v>-2762.77</v>
      </c>
      <c r="DT92" s="32">
        <f t="shared" si="211"/>
        <v>-1195.26</v>
      </c>
      <c r="DU92" s="31">
        <f t="shared" si="212"/>
        <v>-12271.64</v>
      </c>
      <c r="DV92" s="31">
        <f t="shared" si="213"/>
        <v>-35778.99</v>
      </c>
      <c r="DW92" s="31">
        <f t="shared" si="214"/>
        <v>-19503.36</v>
      </c>
      <c r="DX92" s="31">
        <f t="shared" si="215"/>
        <v>-10016.67</v>
      </c>
      <c r="DY92" s="31">
        <f t="shared" si="216"/>
        <v>-11527.8</v>
      </c>
      <c r="DZ92" s="31">
        <f t="shared" si="217"/>
        <v>-10338.549999999999</v>
      </c>
      <c r="EA92" s="31">
        <f t="shared" si="218"/>
        <v>-53640.18</v>
      </c>
      <c r="EB92" s="31">
        <f t="shared" si="219"/>
        <v>-9973.33</v>
      </c>
      <c r="EC92" s="31">
        <f t="shared" si="220"/>
        <v>-1154.82</v>
      </c>
      <c r="ED92" s="31">
        <f t="shared" si="221"/>
        <v>-4236.3100000000004</v>
      </c>
      <c r="EE92" s="31">
        <f t="shared" si="222"/>
        <v>-9034.82</v>
      </c>
      <c r="EF92" s="31">
        <f t="shared" si="223"/>
        <v>-3854.7</v>
      </c>
      <c r="EG92" s="32">
        <f t="shared" si="224"/>
        <v>-81392.98000000001</v>
      </c>
      <c r="EH92" s="32">
        <f t="shared" si="225"/>
        <v>-239865.01000000004</v>
      </c>
      <c r="EI92" s="32">
        <f t="shared" si="226"/>
        <v>-132041.71000000002</v>
      </c>
      <c r="EJ92" s="32">
        <f t="shared" si="227"/>
        <v>-68566.37000000001</v>
      </c>
      <c r="EK92" s="32">
        <f t="shared" si="228"/>
        <v>-79769.059999999983</v>
      </c>
      <c r="EL92" s="32">
        <f t="shared" si="229"/>
        <v>-72356.41</v>
      </c>
      <c r="EM92" s="32">
        <f t="shared" si="230"/>
        <v>-379621.07000000007</v>
      </c>
      <c r="EN92" s="32">
        <f t="shared" si="231"/>
        <v>-71413.560000000012</v>
      </c>
      <c r="EO92" s="32">
        <f t="shared" si="232"/>
        <v>-8367.869999999999</v>
      </c>
      <c r="EP92" s="32">
        <f t="shared" si="233"/>
        <v>-31057.09</v>
      </c>
      <c r="EQ92" s="32">
        <f t="shared" si="234"/>
        <v>-67052.899999999994</v>
      </c>
      <c r="ER92" s="32">
        <f t="shared" si="235"/>
        <v>-28955.07</v>
      </c>
    </row>
    <row r="93" spans="1:148" x14ac:dyDescent="0.25">
      <c r="A93" t="s">
        <v>494</v>
      </c>
      <c r="B93" s="1" t="s">
        <v>95</v>
      </c>
      <c r="C93" t="str">
        <f t="shared" ca="1" si="272"/>
        <v>BCHEXP</v>
      </c>
      <c r="D93" t="str">
        <f t="shared" ca="1" si="273"/>
        <v>Alberta-BC Intertie - Export</v>
      </c>
      <c r="F93" s="51">
        <v>75</v>
      </c>
      <c r="L93" s="51">
        <v>175</v>
      </c>
      <c r="M93" s="51">
        <v>90</v>
      </c>
      <c r="N93" s="51">
        <v>200</v>
      </c>
      <c r="Q93" s="32"/>
      <c r="R93" s="32">
        <v>6458.25</v>
      </c>
      <c r="S93" s="32"/>
      <c r="T93" s="32"/>
      <c r="U93" s="32"/>
      <c r="V93" s="32"/>
      <c r="W93" s="32"/>
      <c r="X93" s="32">
        <v>5461.25</v>
      </c>
      <c r="Y93" s="32">
        <v>1241.0999999999999</v>
      </c>
      <c r="Z93" s="32">
        <v>2682</v>
      </c>
      <c r="AA93" s="32"/>
      <c r="AB93" s="32"/>
      <c r="AD93" s="2">
        <v>0.66</v>
      </c>
      <c r="AJ93" s="2">
        <v>0.66</v>
      </c>
      <c r="AK93" s="2">
        <v>0.66</v>
      </c>
      <c r="AL93" s="2">
        <v>0.66</v>
      </c>
      <c r="AO93" s="33"/>
      <c r="AP93" s="33">
        <v>42.62</v>
      </c>
      <c r="AQ93" s="33"/>
      <c r="AR93" s="33"/>
      <c r="AS93" s="33"/>
      <c r="AT93" s="33"/>
      <c r="AU93" s="33"/>
      <c r="AV93" s="33">
        <v>36.04</v>
      </c>
      <c r="AW93" s="33">
        <v>8.19</v>
      </c>
      <c r="AX93" s="33">
        <v>17.7</v>
      </c>
      <c r="AY93" s="33"/>
      <c r="AZ93" s="33"/>
      <c r="BA93" s="31">
        <f t="shared" si="236"/>
        <v>0</v>
      </c>
      <c r="BB93" s="31">
        <f t="shared" si="237"/>
        <v>-7.1</v>
      </c>
      <c r="BC93" s="31">
        <f t="shared" si="238"/>
        <v>0</v>
      </c>
      <c r="BD93" s="31">
        <f t="shared" si="239"/>
        <v>0</v>
      </c>
      <c r="BE93" s="31">
        <f t="shared" si="240"/>
        <v>0</v>
      </c>
      <c r="BF93" s="31">
        <f t="shared" si="241"/>
        <v>0</v>
      </c>
      <c r="BG93" s="31">
        <f t="shared" si="242"/>
        <v>0</v>
      </c>
      <c r="BH93" s="31">
        <f t="shared" si="243"/>
        <v>8.19</v>
      </c>
      <c r="BI93" s="31">
        <f t="shared" si="244"/>
        <v>1.86</v>
      </c>
      <c r="BJ93" s="31">
        <f t="shared" si="245"/>
        <v>17.97</v>
      </c>
      <c r="BK93" s="31">
        <f t="shared" si="246"/>
        <v>0</v>
      </c>
      <c r="BL93" s="31">
        <f t="shared" si="247"/>
        <v>0</v>
      </c>
      <c r="BM93" s="6">
        <v>8.3999999999999995E-3</v>
      </c>
      <c r="BN93" s="6">
        <v>8.3999999999999995E-3</v>
      </c>
      <c r="BO93" s="6">
        <v>8.3999999999999995E-3</v>
      </c>
      <c r="BP93" s="6">
        <v>8.3999999999999995E-3</v>
      </c>
      <c r="BQ93" s="6">
        <v>8.3999999999999995E-3</v>
      </c>
      <c r="BR93" s="6">
        <v>8.3999999999999995E-3</v>
      </c>
      <c r="BS93" s="6">
        <v>8.3999999999999995E-3</v>
      </c>
      <c r="BT93" s="6">
        <v>8.3999999999999995E-3</v>
      </c>
      <c r="BU93" s="6">
        <v>8.3999999999999995E-3</v>
      </c>
      <c r="BV93" s="6">
        <v>8.3999999999999995E-3</v>
      </c>
      <c r="BW93" s="6">
        <v>8.3999999999999995E-3</v>
      </c>
      <c r="BX93" s="6">
        <v>8.3999999999999995E-3</v>
      </c>
      <c r="BY93" s="31">
        <v>0</v>
      </c>
      <c r="BZ93" s="31">
        <v>54.25</v>
      </c>
      <c r="CA93" s="31">
        <v>0</v>
      </c>
      <c r="CB93" s="31">
        <v>0</v>
      </c>
      <c r="CC93" s="31">
        <v>0</v>
      </c>
      <c r="CD93" s="31">
        <v>0</v>
      </c>
      <c r="CE93" s="31">
        <v>0</v>
      </c>
      <c r="CF93" s="31">
        <v>45.87</v>
      </c>
      <c r="CG93" s="31">
        <v>10.43</v>
      </c>
      <c r="CH93" s="31">
        <v>22.53</v>
      </c>
      <c r="CI93" s="31">
        <v>0</v>
      </c>
      <c r="CJ93" s="31">
        <v>0</v>
      </c>
      <c r="CK93" s="32">
        <f t="shared" si="248"/>
        <v>0</v>
      </c>
      <c r="CL93" s="32">
        <f t="shared" si="249"/>
        <v>4.5199999999999996</v>
      </c>
      <c r="CM93" s="32">
        <f t="shared" si="250"/>
        <v>0</v>
      </c>
      <c r="CN93" s="32">
        <f t="shared" si="251"/>
        <v>0</v>
      </c>
      <c r="CO93" s="32">
        <f t="shared" si="252"/>
        <v>0</v>
      </c>
      <c r="CP93" s="32">
        <f t="shared" si="253"/>
        <v>0</v>
      </c>
      <c r="CQ93" s="32">
        <f t="shared" si="254"/>
        <v>0</v>
      </c>
      <c r="CR93" s="32">
        <f t="shared" si="255"/>
        <v>3.82</v>
      </c>
      <c r="CS93" s="32">
        <f t="shared" si="256"/>
        <v>0.87</v>
      </c>
      <c r="CT93" s="32">
        <f t="shared" si="257"/>
        <v>1.88</v>
      </c>
      <c r="CU93" s="32">
        <f t="shared" si="258"/>
        <v>0</v>
      </c>
      <c r="CV93" s="32">
        <f t="shared" si="259"/>
        <v>0</v>
      </c>
      <c r="CW93" s="31">
        <f t="shared" si="260"/>
        <v>0</v>
      </c>
      <c r="CX93" s="31">
        <f t="shared" si="261"/>
        <v>23.25</v>
      </c>
      <c r="CY93" s="31">
        <f t="shared" si="262"/>
        <v>0</v>
      </c>
      <c r="CZ93" s="31">
        <f t="shared" si="263"/>
        <v>0</v>
      </c>
      <c r="DA93" s="31">
        <f t="shared" si="264"/>
        <v>0</v>
      </c>
      <c r="DB93" s="31">
        <f t="shared" si="265"/>
        <v>0</v>
      </c>
      <c r="DC93" s="31">
        <f t="shared" si="266"/>
        <v>0</v>
      </c>
      <c r="DD93" s="31">
        <f t="shared" si="267"/>
        <v>5.4599999999999991</v>
      </c>
      <c r="DE93" s="31">
        <f t="shared" si="268"/>
        <v>1.2499999999999993</v>
      </c>
      <c r="DF93" s="31">
        <f t="shared" si="269"/>
        <v>-11.259999999999998</v>
      </c>
      <c r="DG93" s="31">
        <f t="shared" si="270"/>
        <v>0</v>
      </c>
      <c r="DH93" s="31">
        <f t="shared" si="271"/>
        <v>0</v>
      </c>
      <c r="DI93" s="32">
        <f t="shared" si="200"/>
        <v>0</v>
      </c>
      <c r="DJ93" s="32">
        <f t="shared" si="201"/>
        <v>1.1599999999999999</v>
      </c>
      <c r="DK93" s="32">
        <f t="shared" si="202"/>
        <v>0</v>
      </c>
      <c r="DL93" s="32">
        <f t="shared" si="203"/>
        <v>0</v>
      </c>
      <c r="DM93" s="32">
        <f t="shared" si="204"/>
        <v>0</v>
      </c>
      <c r="DN93" s="32">
        <f t="shared" si="205"/>
        <v>0</v>
      </c>
      <c r="DO93" s="32">
        <f t="shared" si="206"/>
        <v>0</v>
      </c>
      <c r="DP93" s="32">
        <f t="shared" si="207"/>
        <v>0.27</v>
      </c>
      <c r="DQ93" s="32">
        <f t="shared" si="208"/>
        <v>0.06</v>
      </c>
      <c r="DR93" s="32">
        <f t="shared" si="209"/>
        <v>-0.56000000000000005</v>
      </c>
      <c r="DS93" s="32">
        <f t="shared" si="210"/>
        <v>0</v>
      </c>
      <c r="DT93" s="32">
        <f t="shared" si="211"/>
        <v>0</v>
      </c>
      <c r="DU93" s="31">
        <f t="shared" si="212"/>
        <v>0</v>
      </c>
      <c r="DV93" s="31">
        <f t="shared" si="213"/>
        <v>4.28</v>
      </c>
      <c r="DW93" s="31">
        <f t="shared" si="214"/>
        <v>0</v>
      </c>
      <c r="DX93" s="31">
        <f t="shared" si="215"/>
        <v>0</v>
      </c>
      <c r="DY93" s="31">
        <f t="shared" si="216"/>
        <v>0</v>
      </c>
      <c r="DZ93" s="31">
        <f t="shared" si="217"/>
        <v>0</v>
      </c>
      <c r="EA93" s="31">
        <f t="shared" si="218"/>
        <v>0</v>
      </c>
      <c r="EB93" s="31">
        <f t="shared" si="219"/>
        <v>0.93</v>
      </c>
      <c r="EC93" s="31">
        <f t="shared" si="220"/>
        <v>0.21</v>
      </c>
      <c r="ED93" s="31">
        <f t="shared" si="221"/>
        <v>-1.87</v>
      </c>
      <c r="EE93" s="31">
        <f t="shared" si="222"/>
        <v>0</v>
      </c>
      <c r="EF93" s="31">
        <f t="shared" si="223"/>
        <v>0</v>
      </c>
      <c r="EG93" s="32">
        <f t="shared" si="224"/>
        <v>0</v>
      </c>
      <c r="EH93" s="32">
        <f t="shared" si="225"/>
        <v>28.69</v>
      </c>
      <c r="EI93" s="32">
        <f t="shared" si="226"/>
        <v>0</v>
      </c>
      <c r="EJ93" s="32">
        <f t="shared" si="227"/>
        <v>0</v>
      </c>
      <c r="EK93" s="32">
        <f t="shared" si="228"/>
        <v>0</v>
      </c>
      <c r="EL93" s="32">
        <f t="shared" si="229"/>
        <v>0</v>
      </c>
      <c r="EM93" s="32">
        <f t="shared" si="230"/>
        <v>0</v>
      </c>
      <c r="EN93" s="32">
        <f t="shared" si="231"/>
        <v>6.6599999999999984</v>
      </c>
      <c r="EO93" s="32">
        <f t="shared" si="232"/>
        <v>1.5199999999999994</v>
      </c>
      <c r="EP93" s="32">
        <f t="shared" si="233"/>
        <v>-13.689999999999998</v>
      </c>
      <c r="EQ93" s="32">
        <f t="shared" si="234"/>
        <v>0</v>
      </c>
      <c r="ER93" s="32">
        <f t="shared" si="235"/>
        <v>0</v>
      </c>
    </row>
    <row r="94" spans="1:148" x14ac:dyDescent="0.25">
      <c r="A94" t="s">
        <v>495</v>
      </c>
      <c r="B94" s="1" t="s">
        <v>83</v>
      </c>
      <c r="C94" t="str">
        <f t="shared" ca="1" si="272"/>
        <v>NEP1</v>
      </c>
      <c r="D94" t="str">
        <f t="shared" ca="1" si="273"/>
        <v>Ghost Pine Wind Facility</v>
      </c>
      <c r="E94" s="51">
        <v>27482.942500000001</v>
      </c>
      <c r="F94" s="51">
        <v>14189.2682</v>
      </c>
      <c r="G94" s="51">
        <v>14335.709800000001</v>
      </c>
      <c r="H94" s="51">
        <v>13628.486500000001</v>
      </c>
      <c r="I94" s="51">
        <v>12602.1731</v>
      </c>
      <c r="J94" s="51">
        <v>15435.7698</v>
      </c>
      <c r="K94" s="51">
        <v>13035.742200000001</v>
      </c>
      <c r="L94" s="51">
        <v>8494.5074000000004</v>
      </c>
      <c r="M94" s="51">
        <v>13415.0033</v>
      </c>
      <c r="N94" s="51">
        <v>19710.607</v>
      </c>
      <c r="O94" s="51">
        <v>18443.644400000001</v>
      </c>
      <c r="P94" s="51">
        <v>18873.4532</v>
      </c>
      <c r="Q94" s="32">
        <v>1041358.21</v>
      </c>
      <c r="R94" s="32">
        <v>1184111.69</v>
      </c>
      <c r="S94" s="32">
        <v>515549.03</v>
      </c>
      <c r="T94" s="32">
        <v>367211.19</v>
      </c>
      <c r="U94" s="32">
        <v>384155.1</v>
      </c>
      <c r="V94" s="32">
        <v>469537.01</v>
      </c>
      <c r="W94" s="32">
        <v>675431.42</v>
      </c>
      <c r="X94" s="32">
        <v>309883.86</v>
      </c>
      <c r="Y94" s="32">
        <v>312181.06</v>
      </c>
      <c r="Z94" s="32">
        <v>509864.41</v>
      </c>
      <c r="AA94" s="32">
        <v>517524.93</v>
      </c>
      <c r="AB94" s="32">
        <v>488389.43</v>
      </c>
      <c r="AC94" s="2">
        <v>4.12</v>
      </c>
      <c r="AD94" s="2">
        <v>4.12</v>
      </c>
      <c r="AE94" s="2">
        <v>4.12</v>
      </c>
      <c r="AF94" s="2">
        <v>4.12</v>
      </c>
      <c r="AG94" s="2">
        <v>4.12</v>
      </c>
      <c r="AH94" s="2">
        <v>4.12</v>
      </c>
      <c r="AI94" s="2">
        <v>4.12</v>
      </c>
      <c r="AJ94" s="2">
        <v>4.12</v>
      </c>
      <c r="AK94" s="2">
        <v>4.12</v>
      </c>
      <c r="AL94" s="2">
        <v>4.12</v>
      </c>
      <c r="AM94" s="2">
        <v>4.12</v>
      </c>
      <c r="AN94" s="2">
        <v>4.12</v>
      </c>
      <c r="AO94" s="33">
        <v>42903.96</v>
      </c>
      <c r="AP94" s="33">
        <v>48785.4</v>
      </c>
      <c r="AQ94" s="33">
        <v>21240.62</v>
      </c>
      <c r="AR94" s="33">
        <v>15129.1</v>
      </c>
      <c r="AS94" s="33">
        <v>15827.19</v>
      </c>
      <c r="AT94" s="33">
        <v>19344.919999999998</v>
      </c>
      <c r="AU94" s="33">
        <v>27827.77</v>
      </c>
      <c r="AV94" s="33">
        <v>12767.22</v>
      </c>
      <c r="AW94" s="33">
        <v>12861.86</v>
      </c>
      <c r="AX94" s="33">
        <v>21006.41</v>
      </c>
      <c r="AY94" s="33">
        <v>21322.03</v>
      </c>
      <c r="AZ94" s="33">
        <v>20121.64</v>
      </c>
      <c r="BA94" s="31">
        <f t="shared" si="236"/>
        <v>-1145.49</v>
      </c>
      <c r="BB94" s="31">
        <f t="shared" si="237"/>
        <v>-1302.52</v>
      </c>
      <c r="BC94" s="31">
        <f t="shared" si="238"/>
        <v>-567.1</v>
      </c>
      <c r="BD94" s="31">
        <f t="shared" si="239"/>
        <v>-550.82000000000005</v>
      </c>
      <c r="BE94" s="31">
        <f t="shared" si="240"/>
        <v>-576.23</v>
      </c>
      <c r="BF94" s="31">
        <f t="shared" si="241"/>
        <v>-704.31</v>
      </c>
      <c r="BG94" s="31">
        <f t="shared" si="242"/>
        <v>1013.15</v>
      </c>
      <c r="BH94" s="31">
        <f t="shared" si="243"/>
        <v>464.83</v>
      </c>
      <c r="BI94" s="31">
        <f t="shared" si="244"/>
        <v>468.27</v>
      </c>
      <c r="BJ94" s="31">
        <f t="shared" si="245"/>
        <v>3416.09</v>
      </c>
      <c r="BK94" s="31">
        <f t="shared" si="246"/>
        <v>3467.42</v>
      </c>
      <c r="BL94" s="31">
        <f t="shared" si="247"/>
        <v>3272.21</v>
      </c>
      <c r="BM94" s="6">
        <v>3.6499999999999998E-2</v>
      </c>
      <c r="BN94" s="6">
        <v>3.6499999999999998E-2</v>
      </c>
      <c r="BO94" s="6">
        <v>3.6499999999999998E-2</v>
      </c>
      <c r="BP94" s="6">
        <v>3.6499999999999998E-2</v>
      </c>
      <c r="BQ94" s="6">
        <v>3.6499999999999998E-2</v>
      </c>
      <c r="BR94" s="6">
        <v>3.6499999999999998E-2</v>
      </c>
      <c r="BS94" s="6">
        <v>3.6499999999999998E-2</v>
      </c>
      <c r="BT94" s="6">
        <v>3.6499999999999998E-2</v>
      </c>
      <c r="BU94" s="6">
        <v>3.6499999999999998E-2</v>
      </c>
      <c r="BV94" s="6">
        <v>3.6499999999999998E-2</v>
      </c>
      <c r="BW94" s="6">
        <v>3.6499999999999998E-2</v>
      </c>
      <c r="BX94" s="6">
        <v>3.6499999999999998E-2</v>
      </c>
      <c r="BY94" s="31">
        <v>38009.57</v>
      </c>
      <c r="BZ94" s="31">
        <v>43220.08</v>
      </c>
      <c r="CA94" s="31">
        <v>18817.54</v>
      </c>
      <c r="CB94" s="31">
        <v>13403.21</v>
      </c>
      <c r="CC94" s="31">
        <v>14021.66</v>
      </c>
      <c r="CD94" s="31">
        <v>17138.099999999999</v>
      </c>
      <c r="CE94" s="31">
        <v>24653.25</v>
      </c>
      <c r="CF94" s="31">
        <v>11310.76</v>
      </c>
      <c r="CG94" s="31">
        <v>11394.61</v>
      </c>
      <c r="CH94" s="31">
        <v>18610.05</v>
      </c>
      <c r="CI94" s="31">
        <v>18889.66</v>
      </c>
      <c r="CJ94" s="31">
        <v>17826.21</v>
      </c>
      <c r="CK94" s="32">
        <f t="shared" si="248"/>
        <v>728.95</v>
      </c>
      <c r="CL94" s="32">
        <f t="shared" si="249"/>
        <v>828.88</v>
      </c>
      <c r="CM94" s="32">
        <f t="shared" si="250"/>
        <v>360.88</v>
      </c>
      <c r="CN94" s="32">
        <f t="shared" si="251"/>
        <v>257.05</v>
      </c>
      <c r="CO94" s="32">
        <f t="shared" si="252"/>
        <v>268.91000000000003</v>
      </c>
      <c r="CP94" s="32">
        <f t="shared" si="253"/>
        <v>328.68</v>
      </c>
      <c r="CQ94" s="32">
        <f t="shared" si="254"/>
        <v>472.8</v>
      </c>
      <c r="CR94" s="32">
        <f t="shared" si="255"/>
        <v>216.92</v>
      </c>
      <c r="CS94" s="32">
        <f t="shared" si="256"/>
        <v>218.53</v>
      </c>
      <c r="CT94" s="32">
        <f t="shared" si="257"/>
        <v>356.91</v>
      </c>
      <c r="CU94" s="32">
        <f t="shared" si="258"/>
        <v>362.27</v>
      </c>
      <c r="CV94" s="32">
        <f t="shared" si="259"/>
        <v>341.87</v>
      </c>
      <c r="CW94" s="31">
        <f t="shared" si="260"/>
        <v>-3019.9500000000025</v>
      </c>
      <c r="CX94" s="31">
        <f t="shared" si="261"/>
        <v>-3433.9200000000023</v>
      </c>
      <c r="CY94" s="31">
        <f t="shared" si="262"/>
        <v>-1495.0999999999972</v>
      </c>
      <c r="CZ94" s="31">
        <f t="shared" si="263"/>
        <v>-918.02000000000191</v>
      </c>
      <c r="DA94" s="31">
        <f t="shared" si="264"/>
        <v>-960.39000000000078</v>
      </c>
      <c r="DB94" s="31">
        <f t="shared" si="265"/>
        <v>-1173.8299999999995</v>
      </c>
      <c r="DC94" s="31">
        <f t="shared" si="266"/>
        <v>-3714.8700000000013</v>
      </c>
      <c r="DD94" s="31">
        <f t="shared" si="267"/>
        <v>-1704.369999999999</v>
      </c>
      <c r="DE94" s="31">
        <f t="shared" si="268"/>
        <v>-1716.9899999999993</v>
      </c>
      <c r="DF94" s="31">
        <f t="shared" si="269"/>
        <v>-5455.5400000000009</v>
      </c>
      <c r="DG94" s="31">
        <f t="shared" si="270"/>
        <v>-5537.5199999999986</v>
      </c>
      <c r="DH94" s="31">
        <f t="shared" si="271"/>
        <v>-5225.7700000000013</v>
      </c>
      <c r="DI94" s="32">
        <f t="shared" si="200"/>
        <v>-151</v>
      </c>
      <c r="DJ94" s="32">
        <f t="shared" si="201"/>
        <v>-171.7</v>
      </c>
      <c r="DK94" s="32">
        <f t="shared" si="202"/>
        <v>-74.75</v>
      </c>
      <c r="DL94" s="32">
        <f t="shared" si="203"/>
        <v>-45.9</v>
      </c>
      <c r="DM94" s="32">
        <f t="shared" si="204"/>
        <v>-48.02</v>
      </c>
      <c r="DN94" s="32">
        <f t="shared" si="205"/>
        <v>-58.69</v>
      </c>
      <c r="DO94" s="32">
        <f t="shared" si="206"/>
        <v>-185.74</v>
      </c>
      <c r="DP94" s="32">
        <f t="shared" si="207"/>
        <v>-85.22</v>
      </c>
      <c r="DQ94" s="32">
        <f t="shared" si="208"/>
        <v>-85.85</v>
      </c>
      <c r="DR94" s="32">
        <f t="shared" si="209"/>
        <v>-272.77999999999997</v>
      </c>
      <c r="DS94" s="32">
        <f t="shared" si="210"/>
        <v>-276.88</v>
      </c>
      <c r="DT94" s="32">
        <f t="shared" si="211"/>
        <v>-261.29000000000002</v>
      </c>
      <c r="DU94" s="31">
        <f t="shared" si="212"/>
        <v>-562.96</v>
      </c>
      <c r="DV94" s="31">
        <f t="shared" si="213"/>
        <v>-632.11</v>
      </c>
      <c r="DW94" s="31">
        <f t="shared" si="214"/>
        <v>-272.06</v>
      </c>
      <c r="DX94" s="31">
        <f t="shared" si="215"/>
        <v>-164.91</v>
      </c>
      <c r="DY94" s="31">
        <f t="shared" si="216"/>
        <v>-170.35</v>
      </c>
      <c r="DZ94" s="31">
        <f t="shared" si="217"/>
        <v>-205.46</v>
      </c>
      <c r="EA94" s="31">
        <f t="shared" si="218"/>
        <v>-641.85</v>
      </c>
      <c r="EB94" s="31">
        <f t="shared" si="219"/>
        <v>-290.5</v>
      </c>
      <c r="EC94" s="31">
        <f t="shared" si="220"/>
        <v>-288.64</v>
      </c>
      <c r="ED94" s="31">
        <f t="shared" si="221"/>
        <v>-904.78</v>
      </c>
      <c r="EE94" s="31">
        <f t="shared" si="222"/>
        <v>-905.44</v>
      </c>
      <c r="EF94" s="31">
        <f t="shared" si="223"/>
        <v>-842.66</v>
      </c>
      <c r="EG94" s="32">
        <f t="shared" si="224"/>
        <v>-3733.9100000000026</v>
      </c>
      <c r="EH94" s="32">
        <f t="shared" si="225"/>
        <v>-4237.7300000000023</v>
      </c>
      <c r="EI94" s="32">
        <f t="shared" si="226"/>
        <v>-1841.9099999999971</v>
      </c>
      <c r="EJ94" s="32">
        <f t="shared" si="227"/>
        <v>-1128.830000000002</v>
      </c>
      <c r="EK94" s="32">
        <f t="shared" si="228"/>
        <v>-1178.7600000000007</v>
      </c>
      <c r="EL94" s="32">
        <f t="shared" si="229"/>
        <v>-1437.9799999999996</v>
      </c>
      <c r="EM94" s="32">
        <f t="shared" si="230"/>
        <v>-4542.4600000000019</v>
      </c>
      <c r="EN94" s="32">
        <f t="shared" si="231"/>
        <v>-2080.0899999999992</v>
      </c>
      <c r="EO94" s="32">
        <f t="shared" si="232"/>
        <v>-2091.4799999999991</v>
      </c>
      <c r="EP94" s="32">
        <f t="shared" si="233"/>
        <v>-6633.1</v>
      </c>
      <c r="EQ94" s="32">
        <f t="shared" si="234"/>
        <v>-6719.8399999999983</v>
      </c>
      <c r="ER94" s="32">
        <f t="shared" si="235"/>
        <v>-6329.7200000000012</v>
      </c>
    </row>
    <row r="95" spans="1:148" x14ac:dyDescent="0.25">
      <c r="A95" t="s">
        <v>496</v>
      </c>
      <c r="B95" s="1" t="s">
        <v>22</v>
      </c>
      <c r="C95" t="str">
        <f t="shared" ca="1" si="272"/>
        <v>NOVAGEN15M</v>
      </c>
      <c r="D95" t="str">
        <f t="shared" ca="1" si="273"/>
        <v>Joffre Industrial System</v>
      </c>
      <c r="E95" s="51">
        <v>93338.063680000007</v>
      </c>
      <c r="F95" s="51">
        <v>108750.748672</v>
      </c>
      <c r="G95" s="51">
        <v>93124.258520000003</v>
      </c>
      <c r="H95" s="51">
        <v>44644.423159999998</v>
      </c>
      <c r="I95" s="51">
        <v>65232.275739999997</v>
      </c>
      <c r="J95" s="51">
        <v>66024.706749999998</v>
      </c>
      <c r="K95" s="51">
        <v>77890.040569999997</v>
      </c>
      <c r="L95" s="51">
        <v>71718.064159999994</v>
      </c>
      <c r="M95" s="51">
        <v>44666.311780000004</v>
      </c>
      <c r="N95" s="51">
        <v>15124.109739</v>
      </c>
      <c r="O95" s="51">
        <v>52890.768179999999</v>
      </c>
      <c r="P95" s="51">
        <v>76843.409570000003</v>
      </c>
      <c r="Q95" s="32">
        <v>5105849.0999999996</v>
      </c>
      <c r="R95" s="32">
        <v>11591326.880000001</v>
      </c>
      <c r="S95" s="32">
        <v>4947480.96</v>
      </c>
      <c r="T95" s="32">
        <v>1528321.73</v>
      </c>
      <c r="U95" s="32">
        <v>4851188.82</v>
      </c>
      <c r="V95" s="32">
        <v>3406511.57</v>
      </c>
      <c r="W95" s="32">
        <v>14873178.619999999</v>
      </c>
      <c r="X95" s="32">
        <v>4248393.63</v>
      </c>
      <c r="Y95" s="32">
        <v>1045097.44</v>
      </c>
      <c r="Z95" s="32">
        <v>542723.22</v>
      </c>
      <c r="AA95" s="32">
        <v>2709567.05</v>
      </c>
      <c r="AB95" s="32">
        <v>2363480.84</v>
      </c>
      <c r="AC95" s="2">
        <v>1.05</v>
      </c>
      <c r="AD95" s="2">
        <v>1.05</v>
      </c>
      <c r="AE95" s="2">
        <v>1.05</v>
      </c>
      <c r="AF95" s="2">
        <v>1.05</v>
      </c>
      <c r="AG95" s="2">
        <v>1.05</v>
      </c>
      <c r="AH95" s="2">
        <v>1.05</v>
      </c>
      <c r="AI95" s="2">
        <v>1.05</v>
      </c>
      <c r="AJ95" s="2">
        <v>1.05</v>
      </c>
      <c r="AK95" s="2">
        <v>1.05</v>
      </c>
      <c r="AL95" s="2">
        <v>1.05</v>
      </c>
      <c r="AM95" s="2">
        <v>1.05</v>
      </c>
      <c r="AN95" s="2">
        <v>1.05</v>
      </c>
      <c r="AO95" s="33">
        <v>53611.42</v>
      </c>
      <c r="AP95" s="33">
        <v>121708.93</v>
      </c>
      <c r="AQ95" s="33">
        <v>51948.55</v>
      </c>
      <c r="AR95" s="33">
        <v>16047.38</v>
      </c>
      <c r="AS95" s="33">
        <v>50937.48</v>
      </c>
      <c r="AT95" s="33">
        <v>35768.370000000003</v>
      </c>
      <c r="AU95" s="33">
        <v>156168.38</v>
      </c>
      <c r="AV95" s="33">
        <v>44608.13</v>
      </c>
      <c r="AW95" s="33">
        <v>10973.52</v>
      </c>
      <c r="AX95" s="33">
        <v>5698.59</v>
      </c>
      <c r="AY95" s="33">
        <v>28450.45</v>
      </c>
      <c r="AZ95" s="33">
        <v>24816.55</v>
      </c>
      <c r="BA95" s="31">
        <f t="shared" si="236"/>
        <v>-5616.43</v>
      </c>
      <c r="BB95" s="31">
        <f t="shared" si="237"/>
        <v>-12750.46</v>
      </c>
      <c r="BC95" s="31">
        <f t="shared" si="238"/>
        <v>-5442.23</v>
      </c>
      <c r="BD95" s="31">
        <f t="shared" si="239"/>
        <v>-2292.48</v>
      </c>
      <c r="BE95" s="31">
        <f t="shared" si="240"/>
        <v>-7276.78</v>
      </c>
      <c r="BF95" s="31">
        <f t="shared" si="241"/>
        <v>-5109.7700000000004</v>
      </c>
      <c r="BG95" s="31">
        <f t="shared" si="242"/>
        <v>22309.77</v>
      </c>
      <c r="BH95" s="31">
        <f t="shared" si="243"/>
        <v>6372.59</v>
      </c>
      <c r="BI95" s="31">
        <f t="shared" si="244"/>
        <v>1567.65</v>
      </c>
      <c r="BJ95" s="31">
        <f t="shared" si="245"/>
        <v>3636.25</v>
      </c>
      <c r="BK95" s="31">
        <f t="shared" si="246"/>
        <v>18154.099999999999</v>
      </c>
      <c r="BL95" s="31">
        <f t="shared" si="247"/>
        <v>15835.32</v>
      </c>
      <c r="BM95" s="6">
        <v>1.2999999999999999E-3</v>
      </c>
      <c r="BN95" s="6">
        <v>1.2999999999999999E-3</v>
      </c>
      <c r="BO95" s="6">
        <v>1.2999999999999999E-3</v>
      </c>
      <c r="BP95" s="6">
        <v>1.2999999999999999E-3</v>
      </c>
      <c r="BQ95" s="6">
        <v>1.2999999999999999E-3</v>
      </c>
      <c r="BR95" s="6">
        <v>1.2999999999999999E-3</v>
      </c>
      <c r="BS95" s="6">
        <v>1.2999999999999999E-3</v>
      </c>
      <c r="BT95" s="6">
        <v>1.2999999999999999E-3</v>
      </c>
      <c r="BU95" s="6">
        <v>1.2999999999999999E-3</v>
      </c>
      <c r="BV95" s="6">
        <v>1.2999999999999999E-3</v>
      </c>
      <c r="BW95" s="6">
        <v>1.2999999999999999E-3</v>
      </c>
      <c r="BX95" s="6">
        <v>1.2999999999999999E-3</v>
      </c>
      <c r="BY95" s="31">
        <v>6637.6</v>
      </c>
      <c r="BZ95" s="31">
        <v>15068.72</v>
      </c>
      <c r="CA95" s="31">
        <v>6431.73</v>
      </c>
      <c r="CB95" s="31">
        <v>1986.82</v>
      </c>
      <c r="CC95" s="31">
        <v>6306.55</v>
      </c>
      <c r="CD95" s="31">
        <v>4428.47</v>
      </c>
      <c r="CE95" s="31">
        <v>19335.13</v>
      </c>
      <c r="CF95" s="31">
        <v>5522.91</v>
      </c>
      <c r="CG95" s="31">
        <v>1358.63</v>
      </c>
      <c r="CH95" s="31">
        <v>705.54</v>
      </c>
      <c r="CI95" s="31">
        <v>3522.44</v>
      </c>
      <c r="CJ95" s="31">
        <v>3072.53</v>
      </c>
      <c r="CK95" s="32">
        <f t="shared" si="248"/>
        <v>3574.09</v>
      </c>
      <c r="CL95" s="32">
        <f t="shared" si="249"/>
        <v>8113.93</v>
      </c>
      <c r="CM95" s="32">
        <f t="shared" si="250"/>
        <v>3463.24</v>
      </c>
      <c r="CN95" s="32">
        <f t="shared" si="251"/>
        <v>1069.83</v>
      </c>
      <c r="CO95" s="32">
        <f t="shared" si="252"/>
        <v>3395.83</v>
      </c>
      <c r="CP95" s="32">
        <f t="shared" si="253"/>
        <v>2384.56</v>
      </c>
      <c r="CQ95" s="32">
        <f t="shared" si="254"/>
        <v>10411.23</v>
      </c>
      <c r="CR95" s="32">
        <f t="shared" si="255"/>
        <v>2973.88</v>
      </c>
      <c r="CS95" s="32">
        <f t="shared" si="256"/>
        <v>731.57</v>
      </c>
      <c r="CT95" s="32">
        <f t="shared" si="257"/>
        <v>379.91</v>
      </c>
      <c r="CU95" s="32">
        <f t="shared" si="258"/>
        <v>1896.7</v>
      </c>
      <c r="CV95" s="32">
        <f t="shared" si="259"/>
        <v>1654.44</v>
      </c>
      <c r="CW95" s="31">
        <f t="shared" si="260"/>
        <v>-37783.299999999996</v>
      </c>
      <c r="CX95" s="31">
        <f t="shared" si="261"/>
        <v>-85775.82</v>
      </c>
      <c r="CY95" s="31">
        <f t="shared" si="262"/>
        <v>-36611.350000000006</v>
      </c>
      <c r="CZ95" s="31">
        <f t="shared" si="263"/>
        <v>-10698.25</v>
      </c>
      <c r="DA95" s="31">
        <f t="shared" si="264"/>
        <v>-33958.320000000007</v>
      </c>
      <c r="DB95" s="31">
        <f t="shared" si="265"/>
        <v>-23845.570000000003</v>
      </c>
      <c r="DC95" s="31">
        <f t="shared" si="266"/>
        <v>-148731.79</v>
      </c>
      <c r="DD95" s="31">
        <f t="shared" si="267"/>
        <v>-42483.929999999993</v>
      </c>
      <c r="DE95" s="31">
        <f t="shared" si="268"/>
        <v>-10450.969999999999</v>
      </c>
      <c r="DF95" s="31">
        <f t="shared" si="269"/>
        <v>-8249.39</v>
      </c>
      <c r="DG95" s="31">
        <f t="shared" si="270"/>
        <v>-41185.410000000003</v>
      </c>
      <c r="DH95" s="31">
        <f t="shared" si="271"/>
        <v>-35924.899999999994</v>
      </c>
      <c r="DI95" s="32">
        <f t="shared" si="200"/>
        <v>-1889.17</v>
      </c>
      <c r="DJ95" s="32">
        <f t="shared" si="201"/>
        <v>-4288.79</v>
      </c>
      <c r="DK95" s="32">
        <f t="shared" si="202"/>
        <v>-1830.57</v>
      </c>
      <c r="DL95" s="32">
        <f t="shared" si="203"/>
        <v>-534.91</v>
      </c>
      <c r="DM95" s="32">
        <f t="shared" si="204"/>
        <v>-1697.92</v>
      </c>
      <c r="DN95" s="32">
        <f t="shared" si="205"/>
        <v>-1192.28</v>
      </c>
      <c r="DO95" s="32">
        <f t="shared" si="206"/>
        <v>-7436.59</v>
      </c>
      <c r="DP95" s="32">
        <f t="shared" si="207"/>
        <v>-2124.1999999999998</v>
      </c>
      <c r="DQ95" s="32">
        <f t="shared" si="208"/>
        <v>-522.54999999999995</v>
      </c>
      <c r="DR95" s="32">
        <f t="shared" si="209"/>
        <v>-412.47</v>
      </c>
      <c r="DS95" s="32">
        <f t="shared" si="210"/>
        <v>-2059.27</v>
      </c>
      <c r="DT95" s="32">
        <f t="shared" si="211"/>
        <v>-1796.25</v>
      </c>
      <c r="DU95" s="31">
        <f t="shared" si="212"/>
        <v>-7043.36</v>
      </c>
      <c r="DV95" s="31">
        <f t="shared" si="213"/>
        <v>-15789.52</v>
      </c>
      <c r="DW95" s="31">
        <f t="shared" si="214"/>
        <v>-6662.14</v>
      </c>
      <c r="DX95" s="31">
        <f t="shared" si="215"/>
        <v>-1921.77</v>
      </c>
      <c r="DY95" s="31">
        <f t="shared" si="216"/>
        <v>-6023.3</v>
      </c>
      <c r="DZ95" s="31">
        <f t="shared" si="217"/>
        <v>-4173.88</v>
      </c>
      <c r="EA95" s="31">
        <f t="shared" si="218"/>
        <v>-25697.52</v>
      </c>
      <c r="EB95" s="31">
        <f t="shared" si="219"/>
        <v>-7241.04</v>
      </c>
      <c r="EC95" s="31">
        <f t="shared" si="220"/>
        <v>-1756.87</v>
      </c>
      <c r="ED95" s="31">
        <f t="shared" si="221"/>
        <v>-1368.13</v>
      </c>
      <c r="EE95" s="31">
        <f t="shared" si="222"/>
        <v>-6734.24</v>
      </c>
      <c r="EF95" s="31">
        <f t="shared" si="223"/>
        <v>-5792.9</v>
      </c>
      <c r="EG95" s="32">
        <f t="shared" si="224"/>
        <v>-46715.829999999994</v>
      </c>
      <c r="EH95" s="32">
        <f t="shared" si="225"/>
        <v>-105854.13</v>
      </c>
      <c r="EI95" s="32">
        <f t="shared" si="226"/>
        <v>-45104.060000000005</v>
      </c>
      <c r="EJ95" s="32">
        <f t="shared" si="227"/>
        <v>-13154.93</v>
      </c>
      <c r="EK95" s="32">
        <f t="shared" si="228"/>
        <v>-41679.540000000008</v>
      </c>
      <c r="EL95" s="32">
        <f t="shared" si="229"/>
        <v>-29211.730000000003</v>
      </c>
      <c r="EM95" s="32">
        <f t="shared" si="230"/>
        <v>-181865.9</v>
      </c>
      <c r="EN95" s="32">
        <f t="shared" si="231"/>
        <v>-51849.169999999991</v>
      </c>
      <c r="EO95" s="32">
        <f t="shared" si="232"/>
        <v>-12730.39</v>
      </c>
      <c r="EP95" s="32">
        <f t="shared" si="233"/>
        <v>-10029.989999999998</v>
      </c>
      <c r="EQ95" s="32">
        <f t="shared" si="234"/>
        <v>-49978.92</v>
      </c>
      <c r="ER95" s="32">
        <f t="shared" si="235"/>
        <v>-43514.049999999996</v>
      </c>
    </row>
    <row r="96" spans="1:148" x14ac:dyDescent="0.25">
      <c r="A96" t="s">
        <v>497</v>
      </c>
      <c r="B96" s="1" t="s">
        <v>101</v>
      </c>
      <c r="C96" t="str">
        <f t="shared" ca="1" si="272"/>
        <v>NPC1</v>
      </c>
      <c r="D96" t="str">
        <f t="shared" ca="1" si="273"/>
        <v>Northstone Power</v>
      </c>
      <c r="E96" s="51">
        <v>2.0490710000000001</v>
      </c>
      <c r="F96" s="51">
        <v>33.388773999999998</v>
      </c>
      <c r="G96" s="51">
        <v>368.74459200000001</v>
      </c>
      <c r="H96" s="51">
        <v>128.490061</v>
      </c>
      <c r="I96" s="51">
        <v>6.9179820000000003</v>
      </c>
      <c r="J96" s="51">
        <v>3.0271170000000001</v>
      </c>
      <c r="K96" s="51">
        <v>29.931640000000002</v>
      </c>
      <c r="L96" s="51">
        <v>0.78605599999999998</v>
      </c>
      <c r="M96" s="51">
        <v>27.489000999999998</v>
      </c>
      <c r="N96" s="51">
        <v>21.119557</v>
      </c>
      <c r="O96" s="51">
        <v>60.364184000000002</v>
      </c>
      <c r="P96" s="51">
        <v>41.422756</v>
      </c>
      <c r="Q96" s="32">
        <v>60.51</v>
      </c>
      <c r="R96" s="32">
        <v>6025.39</v>
      </c>
      <c r="S96" s="32">
        <v>26739.17</v>
      </c>
      <c r="T96" s="32">
        <v>5876.56</v>
      </c>
      <c r="U96" s="32">
        <v>207.66</v>
      </c>
      <c r="V96" s="32">
        <v>191</v>
      </c>
      <c r="W96" s="32">
        <v>28789.9</v>
      </c>
      <c r="X96" s="32">
        <v>22.46</v>
      </c>
      <c r="Y96" s="32">
        <v>688.86</v>
      </c>
      <c r="Z96" s="32">
        <v>658.91</v>
      </c>
      <c r="AA96" s="32">
        <v>2620.65</v>
      </c>
      <c r="AB96" s="32">
        <v>1578.06</v>
      </c>
      <c r="AC96" s="2">
        <v>-8.1300000000000008</v>
      </c>
      <c r="AD96" s="2">
        <v>-8.1300000000000008</v>
      </c>
      <c r="AE96" s="2">
        <v>-8.1300000000000008</v>
      </c>
      <c r="AF96" s="2">
        <v>-8.1300000000000008</v>
      </c>
      <c r="AG96" s="2">
        <v>-8.1300000000000008</v>
      </c>
      <c r="AH96" s="2">
        <v>-8.1300000000000008</v>
      </c>
      <c r="AI96" s="2">
        <v>-8.1300000000000008</v>
      </c>
      <c r="AJ96" s="2">
        <v>-8.1300000000000008</v>
      </c>
      <c r="AK96" s="2">
        <v>-8.1300000000000008</v>
      </c>
      <c r="AL96" s="2">
        <v>-8.1300000000000008</v>
      </c>
      <c r="AM96" s="2">
        <v>-8.1300000000000008</v>
      </c>
      <c r="AN96" s="2">
        <v>-8.1300000000000008</v>
      </c>
      <c r="AO96" s="33">
        <v>-4.92</v>
      </c>
      <c r="AP96" s="33">
        <v>-489.86</v>
      </c>
      <c r="AQ96" s="33">
        <v>-2173.89</v>
      </c>
      <c r="AR96" s="33">
        <v>-477.76</v>
      </c>
      <c r="AS96" s="33">
        <v>-16.88</v>
      </c>
      <c r="AT96" s="33">
        <v>-15.53</v>
      </c>
      <c r="AU96" s="33">
        <v>-2340.62</v>
      </c>
      <c r="AV96" s="33">
        <v>-1.83</v>
      </c>
      <c r="AW96" s="33">
        <v>-56</v>
      </c>
      <c r="AX96" s="33">
        <v>-53.57</v>
      </c>
      <c r="AY96" s="33">
        <v>-213.06</v>
      </c>
      <c r="AZ96" s="33">
        <v>-128.30000000000001</v>
      </c>
      <c r="BA96" s="31">
        <f t="shared" si="236"/>
        <v>-7.0000000000000007E-2</v>
      </c>
      <c r="BB96" s="31">
        <f t="shared" si="237"/>
        <v>-6.63</v>
      </c>
      <c r="BC96" s="31">
        <f t="shared" si="238"/>
        <v>-29.41</v>
      </c>
      <c r="BD96" s="31">
        <f t="shared" si="239"/>
        <v>-8.81</v>
      </c>
      <c r="BE96" s="31">
        <f t="shared" si="240"/>
        <v>-0.31</v>
      </c>
      <c r="BF96" s="31">
        <f t="shared" si="241"/>
        <v>-0.28999999999999998</v>
      </c>
      <c r="BG96" s="31">
        <f t="shared" si="242"/>
        <v>43.18</v>
      </c>
      <c r="BH96" s="31">
        <f t="shared" si="243"/>
        <v>0.03</v>
      </c>
      <c r="BI96" s="31">
        <f t="shared" si="244"/>
        <v>1.03</v>
      </c>
      <c r="BJ96" s="31">
        <f t="shared" si="245"/>
        <v>4.41</v>
      </c>
      <c r="BK96" s="31">
        <f t="shared" si="246"/>
        <v>17.559999999999999</v>
      </c>
      <c r="BL96" s="31">
        <f t="shared" si="247"/>
        <v>10.57</v>
      </c>
      <c r="BM96" s="6">
        <v>-0.12</v>
      </c>
      <c r="BN96" s="6">
        <v>-0.12</v>
      </c>
      <c r="BO96" s="6">
        <v>-0.12</v>
      </c>
      <c r="BP96" s="6">
        <v>-0.12</v>
      </c>
      <c r="BQ96" s="6">
        <v>-0.12</v>
      </c>
      <c r="BR96" s="6">
        <v>-0.12</v>
      </c>
      <c r="BS96" s="6">
        <v>-0.12</v>
      </c>
      <c r="BT96" s="6">
        <v>-0.12</v>
      </c>
      <c r="BU96" s="6">
        <v>-0.12</v>
      </c>
      <c r="BV96" s="6">
        <v>-0.12</v>
      </c>
      <c r="BW96" s="6">
        <v>-0.12</v>
      </c>
      <c r="BX96" s="6">
        <v>-0.12</v>
      </c>
      <c r="BY96" s="31">
        <v>-7.26</v>
      </c>
      <c r="BZ96" s="31">
        <v>-723.05</v>
      </c>
      <c r="CA96" s="31">
        <v>-3208.7</v>
      </c>
      <c r="CB96" s="31">
        <v>-705.19</v>
      </c>
      <c r="CC96" s="31">
        <v>-24.92</v>
      </c>
      <c r="CD96" s="31">
        <v>-22.92</v>
      </c>
      <c r="CE96" s="31">
        <v>-3454.79</v>
      </c>
      <c r="CF96" s="31">
        <v>-2.7</v>
      </c>
      <c r="CG96" s="31">
        <v>-82.66</v>
      </c>
      <c r="CH96" s="31">
        <v>-79.069999999999993</v>
      </c>
      <c r="CI96" s="31">
        <v>-314.48</v>
      </c>
      <c r="CJ96" s="31">
        <v>-189.37</v>
      </c>
      <c r="CK96" s="32">
        <f t="shared" si="248"/>
        <v>0.04</v>
      </c>
      <c r="CL96" s="32">
        <f t="shared" si="249"/>
        <v>4.22</v>
      </c>
      <c r="CM96" s="32">
        <f t="shared" si="250"/>
        <v>18.72</v>
      </c>
      <c r="CN96" s="32">
        <f t="shared" si="251"/>
        <v>4.1100000000000003</v>
      </c>
      <c r="CO96" s="32">
        <f t="shared" si="252"/>
        <v>0.15</v>
      </c>
      <c r="CP96" s="32">
        <f t="shared" si="253"/>
        <v>0.13</v>
      </c>
      <c r="CQ96" s="32">
        <f t="shared" si="254"/>
        <v>20.149999999999999</v>
      </c>
      <c r="CR96" s="32">
        <f t="shared" si="255"/>
        <v>0.02</v>
      </c>
      <c r="CS96" s="32">
        <f t="shared" si="256"/>
        <v>0.48</v>
      </c>
      <c r="CT96" s="32">
        <f t="shared" si="257"/>
        <v>0.46</v>
      </c>
      <c r="CU96" s="32">
        <f t="shared" si="258"/>
        <v>1.83</v>
      </c>
      <c r="CV96" s="32">
        <f t="shared" si="259"/>
        <v>1.1000000000000001</v>
      </c>
      <c r="CW96" s="31">
        <f t="shared" si="260"/>
        <v>-2.23</v>
      </c>
      <c r="CX96" s="31">
        <f t="shared" si="261"/>
        <v>-222.33999999999992</v>
      </c>
      <c r="CY96" s="31">
        <f t="shared" si="262"/>
        <v>-986.68000000000018</v>
      </c>
      <c r="CZ96" s="31">
        <f t="shared" si="263"/>
        <v>-214.51000000000005</v>
      </c>
      <c r="DA96" s="31">
        <f t="shared" si="264"/>
        <v>-7.5800000000000045</v>
      </c>
      <c r="DB96" s="31">
        <f t="shared" si="265"/>
        <v>-6.9700000000000033</v>
      </c>
      <c r="DC96" s="31">
        <f t="shared" si="266"/>
        <v>-1137.2</v>
      </c>
      <c r="DD96" s="31">
        <f t="shared" si="267"/>
        <v>-0.88000000000000012</v>
      </c>
      <c r="DE96" s="31">
        <f t="shared" si="268"/>
        <v>-27.209999999999994</v>
      </c>
      <c r="DF96" s="31">
        <f t="shared" si="269"/>
        <v>-29.45</v>
      </c>
      <c r="DG96" s="31">
        <f t="shared" si="270"/>
        <v>-117.15000000000003</v>
      </c>
      <c r="DH96" s="31">
        <f t="shared" si="271"/>
        <v>-70.539999999999992</v>
      </c>
      <c r="DI96" s="32">
        <f t="shared" si="200"/>
        <v>-0.11</v>
      </c>
      <c r="DJ96" s="32">
        <f t="shared" si="201"/>
        <v>-11.12</v>
      </c>
      <c r="DK96" s="32">
        <f t="shared" si="202"/>
        <v>-49.33</v>
      </c>
      <c r="DL96" s="32">
        <f t="shared" si="203"/>
        <v>-10.73</v>
      </c>
      <c r="DM96" s="32">
        <f t="shared" si="204"/>
        <v>-0.38</v>
      </c>
      <c r="DN96" s="32">
        <f t="shared" si="205"/>
        <v>-0.35</v>
      </c>
      <c r="DO96" s="32">
        <f t="shared" si="206"/>
        <v>-56.86</v>
      </c>
      <c r="DP96" s="32">
        <f t="shared" si="207"/>
        <v>-0.04</v>
      </c>
      <c r="DQ96" s="32">
        <f t="shared" si="208"/>
        <v>-1.36</v>
      </c>
      <c r="DR96" s="32">
        <f t="shared" si="209"/>
        <v>-1.47</v>
      </c>
      <c r="DS96" s="32">
        <f t="shared" si="210"/>
        <v>-5.86</v>
      </c>
      <c r="DT96" s="32">
        <f t="shared" si="211"/>
        <v>-3.53</v>
      </c>
      <c r="DU96" s="31">
        <f t="shared" si="212"/>
        <v>-0.42</v>
      </c>
      <c r="DV96" s="31">
        <f t="shared" si="213"/>
        <v>-40.93</v>
      </c>
      <c r="DW96" s="31">
        <f t="shared" si="214"/>
        <v>-179.55</v>
      </c>
      <c r="DX96" s="31">
        <f t="shared" si="215"/>
        <v>-38.53</v>
      </c>
      <c r="DY96" s="31">
        <f t="shared" si="216"/>
        <v>-1.34</v>
      </c>
      <c r="DZ96" s="31">
        <f t="shared" si="217"/>
        <v>-1.22</v>
      </c>
      <c r="EA96" s="31">
        <f t="shared" si="218"/>
        <v>-196.48</v>
      </c>
      <c r="EB96" s="31">
        <f t="shared" si="219"/>
        <v>-0.15</v>
      </c>
      <c r="EC96" s="31">
        <f t="shared" si="220"/>
        <v>-4.57</v>
      </c>
      <c r="ED96" s="31">
        <f t="shared" si="221"/>
        <v>-4.88</v>
      </c>
      <c r="EE96" s="31">
        <f t="shared" si="222"/>
        <v>-19.16</v>
      </c>
      <c r="EF96" s="31">
        <f t="shared" si="223"/>
        <v>-11.37</v>
      </c>
      <c r="EG96" s="32">
        <f t="shared" si="224"/>
        <v>-2.76</v>
      </c>
      <c r="EH96" s="32">
        <f t="shared" si="225"/>
        <v>-274.38999999999993</v>
      </c>
      <c r="EI96" s="32">
        <f t="shared" si="226"/>
        <v>-1215.5600000000002</v>
      </c>
      <c r="EJ96" s="32">
        <f t="shared" si="227"/>
        <v>-263.77000000000004</v>
      </c>
      <c r="EK96" s="32">
        <f t="shared" si="228"/>
        <v>-9.3000000000000043</v>
      </c>
      <c r="EL96" s="32">
        <f t="shared" si="229"/>
        <v>-8.5400000000000027</v>
      </c>
      <c r="EM96" s="32">
        <f t="shared" si="230"/>
        <v>-1390.54</v>
      </c>
      <c r="EN96" s="32">
        <f t="shared" si="231"/>
        <v>-1.07</v>
      </c>
      <c r="EO96" s="32">
        <f t="shared" si="232"/>
        <v>-33.139999999999993</v>
      </c>
      <c r="EP96" s="32">
        <f t="shared" si="233"/>
        <v>-35.799999999999997</v>
      </c>
      <c r="EQ96" s="32">
        <f t="shared" si="234"/>
        <v>-142.17000000000004</v>
      </c>
      <c r="ER96" s="32">
        <f t="shared" si="235"/>
        <v>-85.44</v>
      </c>
    </row>
    <row r="97" spans="1:148" x14ac:dyDescent="0.25">
      <c r="A97" t="s">
        <v>498</v>
      </c>
      <c r="B97" s="1" t="s">
        <v>82</v>
      </c>
      <c r="C97" t="str">
        <f t="shared" ca="1" si="272"/>
        <v>NPP1</v>
      </c>
      <c r="D97" t="str">
        <f t="shared" ca="1" si="273"/>
        <v>Northern Prairie Power Project</v>
      </c>
      <c r="E97" s="51">
        <v>9104.34</v>
      </c>
      <c r="F97" s="51">
        <v>19830.216</v>
      </c>
      <c r="G97" s="51">
        <v>9716.1119999999992</v>
      </c>
      <c r="H97" s="51">
        <v>2831.2620000000002</v>
      </c>
      <c r="I97" s="51">
        <v>11626.188</v>
      </c>
      <c r="J97" s="51">
        <v>3970.68</v>
      </c>
      <c r="K97" s="51">
        <v>18392.598000000002</v>
      </c>
      <c r="L97" s="51">
        <v>7310.6459999999997</v>
      </c>
      <c r="M97" s="51">
        <v>12348.335999999999</v>
      </c>
      <c r="N97" s="51">
        <v>7548.87</v>
      </c>
      <c r="O97" s="51">
        <v>9060.4500000000007</v>
      </c>
      <c r="P97" s="51">
        <v>2284.422</v>
      </c>
      <c r="Q97" s="32">
        <v>1013179.19</v>
      </c>
      <c r="R97" s="32">
        <v>3311999.53</v>
      </c>
      <c r="S97" s="32">
        <v>896402.25</v>
      </c>
      <c r="T97" s="32">
        <v>130103.51</v>
      </c>
      <c r="U97" s="32">
        <v>1956901.32</v>
      </c>
      <c r="V97" s="32">
        <v>812377.76</v>
      </c>
      <c r="W97" s="32">
        <v>5811029.2000000002</v>
      </c>
      <c r="X97" s="32">
        <v>1023920.42</v>
      </c>
      <c r="Y97" s="32">
        <v>309356.71999999997</v>
      </c>
      <c r="Z97" s="32">
        <v>260967.45</v>
      </c>
      <c r="AA97" s="32">
        <v>793820.06</v>
      </c>
      <c r="AB97" s="32">
        <v>84571.38</v>
      </c>
      <c r="AC97" s="2">
        <v>-8.7200000000000006</v>
      </c>
      <c r="AD97" s="2">
        <v>-8.7200000000000006</v>
      </c>
      <c r="AE97" s="2">
        <v>-8.7200000000000006</v>
      </c>
      <c r="AF97" s="2">
        <v>-8.7200000000000006</v>
      </c>
      <c r="AG97" s="2">
        <v>-8.7200000000000006</v>
      </c>
      <c r="AH97" s="2">
        <v>-8.7200000000000006</v>
      </c>
      <c r="AI97" s="2">
        <v>-8.7200000000000006</v>
      </c>
      <c r="AJ97" s="2">
        <v>-8.7200000000000006</v>
      </c>
      <c r="AK97" s="2">
        <v>-8.7200000000000006</v>
      </c>
      <c r="AL97" s="2">
        <v>-8.7200000000000006</v>
      </c>
      <c r="AM97" s="2">
        <v>-8.7200000000000006</v>
      </c>
      <c r="AN97" s="2">
        <v>-8.7200000000000006</v>
      </c>
      <c r="AO97" s="33">
        <v>-88349.23</v>
      </c>
      <c r="AP97" s="33">
        <v>-288806.36</v>
      </c>
      <c r="AQ97" s="33">
        <v>-78166.28</v>
      </c>
      <c r="AR97" s="33">
        <v>-11345.03</v>
      </c>
      <c r="AS97" s="33">
        <v>-170641.8</v>
      </c>
      <c r="AT97" s="33">
        <v>-70839.34</v>
      </c>
      <c r="AU97" s="33">
        <v>-506721.75</v>
      </c>
      <c r="AV97" s="33">
        <v>-89285.86</v>
      </c>
      <c r="AW97" s="33">
        <v>-26975.91</v>
      </c>
      <c r="AX97" s="33">
        <v>-22756.36</v>
      </c>
      <c r="AY97" s="33">
        <v>-69221.11</v>
      </c>
      <c r="AZ97" s="33">
        <v>-7374.62</v>
      </c>
      <c r="BA97" s="31">
        <f t="shared" si="236"/>
        <v>-1114.5</v>
      </c>
      <c r="BB97" s="31">
        <f t="shared" si="237"/>
        <v>-3643.2</v>
      </c>
      <c r="BC97" s="31">
        <f t="shared" si="238"/>
        <v>-986.04</v>
      </c>
      <c r="BD97" s="31">
        <f t="shared" si="239"/>
        <v>-195.16</v>
      </c>
      <c r="BE97" s="31">
        <f t="shared" si="240"/>
        <v>-2935.35</v>
      </c>
      <c r="BF97" s="31">
        <f t="shared" si="241"/>
        <v>-1218.57</v>
      </c>
      <c r="BG97" s="31">
        <f t="shared" si="242"/>
        <v>8716.5400000000009</v>
      </c>
      <c r="BH97" s="31">
        <f t="shared" si="243"/>
        <v>1535.88</v>
      </c>
      <c r="BI97" s="31">
        <f t="shared" si="244"/>
        <v>464.04</v>
      </c>
      <c r="BJ97" s="31">
        <f t="shared" si="245"/>
        <v>1748.48</v>
      </c>
      <c r="BK97" s="31">
        <f t="shared" si="246"/>
        <v>5318.59</v>
      </c>
      <c r="BL97" s="31">
        <f t="shared" si="247"/>
        <v>566.63</v>
      </c>
      <c r="BM97" s="6">
        <v>-0.12</v>
      </c>
      <c r="BN97" s="6">
        <v>-0.12</v>
      </c>
      <c r="BO97" s="6">
        <v>-0.12</v>
      </c>
      <c r="BP97" s="6">
        <v>-0.12</v>
      </c>
      <c r="BQ97" s="6">
        <v>-0.12</v>
      </c>
      <c r="BR97" s="6">
        <v>-0.12</v>
      </c>
      <c r="BS97" s="6">
        <v>-0.12</v>
      </c>
      <c r="BT97" s="6">
        <v>-0.12</v>
      </c>
      <c r="BU97" s="6">
        <v>-0.12</v>
      </c>
      <c r="BV97" s="6">
        <v>-0.12</v>
      </c>
      <c r="BW97" s="6">
        <v>-0.12</v>
      </c>
      <c r="BX97" s="6">
        <v>-0.12</v>
      </c>
      <c r="BY97" s="31">
        <v>-121581.5</v>
      </c>
      <c r="BZ97" s="31">
        <v>-397439.94</v>
      </c>
      <c r="CA97" s="31">
        <v>-107568.27</v>
      </c>
      <c r="CB97" s="31">
        <v>-15612.42</v>
      </c>
      <c r="CC97" s="31">
        <v>-234828.16</v>
      </c>
      <c r="CD97" s="31">
        <v>-97485.33</v>
      </c>
      <c r="CE97" s="31">
        <v>-697323.5</v>
      </c>
      <c r="CF97" s="31">
        <v>-122870.45</v>
      </c>
      <c r="CG97" s="31">
        <v>-37122.81</v>
      </c>
      <c r="CH97" s="31">
        <v>-31316.09</v>
      </c>
      <c r="CI97" s="31">
        <v>-95258.41</v>
      </c>
      <c r="CJ97" s="31">
        <v>-10148.57</v>
      </c>
      <c r="CK97" s="32">
        <f t="shared" si="248"/>
        <v>709.23</v>
      </c>
      <c r="CL97" s="32">
        <f t="shared" si="249"/>
        <v>2318.4</v>
      </c>
      <c r="CM97" s="32">
        <f t="shared" si="250"/>
        <v>627.48</v>
      </c>
      <c r="CN97" s="32">
        <f t="shared" si="251"/>
        <v>91.07</v>
      </c>
      <c r="CO97" s="32">
        <f t="shared" si="252"/>
        <v>1369.83</v>
      </c>
      <c r="CP97" s="32">
        <f t="shared" si="253"/>
        <v>568.66</v>
      </c>
      <c r="CQ97" s="32">
        <f t="shared" si="254"/>
        <v>4067.72</v>
      </c>
      <c r="CR97" s="32">
        <f t="shared" si="255"/>
        <v>716.74</v>
      </c>
      <c r="CS97" s="32">
        <f t="shared" si="256"/>
        <v>216.55</v>
      </c>
      <c r="CT97" s="32">
        <f t="shared" si="257"/>
        <v>182.68</v>
      </c>
      <c r="CU97" s="32">
        <f t="shared" si="258"/>
        <v>555.66999999999996</v>
      </c>
      <c r="CV97" s="32">
        <f t="shared" si="259"/>
        <v>59.2</v>
      </c>
      <c r="CW97" s="31">
        <f t="shared" si="260"/>
        <v>-31408.540000000008</v>
      </c>
      <c r="CX97" s="31">
        <f t="shared" si="261"/>
        <v>-102671.98</v>
      </c>
      <c r="CY97" s="31">
        <f t="shared" si="262"/>
        <v>-27788.470000000008</v>
      </c>
      <c r="CZ97" s="31">
        <f t="shared" si="263"/>
        <v>-3981.16</v>
      </c>
      <c r="DA97" s="31">
        <f t="shared" si="264"/>
        <v>-59881.180000000029</v>
      </c>
      <c r="DB97" s="31">
        <f t="shared" si="265"/>
        <v>-24858.760000000002</v>
      </c>
      <c r="DC97" s="31">
        <f t="shared" si="266"/>
        <v>-195250.57000000004</v>
      </c>
      <c r="DD97" s="31">
        <f t="shared" si="267"/>
        <v>-34403.729999999989</v>
      </c>
      <c r="DE97" s="31">
        <f t="shared" si="268"/>
        <v>-10394.389999999996</v>
      </c>
      <c r="DF97" s="31">
        <f t="shared" si="269"/>
        <v>-10125.529999999999</v>
      </c>
      <c r="DG97" s="31">
        <f t="shared" si="270"/>
        <v>-30800.220000000005</v>
      </c>
      <c r="DH97" s="31">
        <f t="shared" si="271"/>
        <v>-3281.3799999999992</v>
      </c>
      <c r="DI97" s="32">
        <f t="shared" si="200"/>
        <v>-1570.43</v>
      </c>
      <c r="DJ97" s="32">
        <f t="shared" si="201"/>
        <v>-5133.6000000000004</v>
      </c>
      <c r="DK97" s="32">
        <f t="shared" si="202"/>
        <v>-1389.42</v>
      </c>
      <c r="DL97" s="32">
        <f t="shared" si="203"/>
        <v>-199.06</v>
      </c>
      <c r="DM97" s="32">
        <f t="shared" si="204"/>
        <v>-2994.06</v>
      </c>
      <c r="DN97" s="32">
        <f t="shared" si="205"/>
        <v>-1242.94</v>
      </c>
      <c r="DO97" s="32">
        <f t="shared" si="206"/>
        <v>-9762.5300000000007</v>
      </c>
      <c r="DP97" s="32">
        <f t="shared" si="207"/>
        <v>-1720.19</v>
      </c>
      <c r="DQ97" s="32">
        <f t="shared" si="208"/>
        <v>-519.72</v>
      </c>
      <c r="DR97" s="32">
        <f t="shared" si="209"/>
        <v>-506.28</v>
      </c>
      <c r="DS97" s="32">
        <f t="shared" si="210"/>
        <v>-1540.01</v>
      </c>
      <c r="DT97" s="32">
        <f t="shared" si="211"/>
        <v>-164.07</v>
      </c>
      <c r="DU97" s="31">
        <f t="shared" si="212"/>
        <v>-5855.01</v>
      </c>
      <c r="DV97" s="31">
        <f t="shared" si="213"/>
        <v>-18899.75</v>
      </c>
      <c r="DW97" s="31">
        <f t="shared" si="214"/>
        <v>-5056.6499999999996</v>
      </c>
      <c r="DX97" s="31">
        <f t="shared" si="215"/>
        <v>-715.15</v>
      </c>
      <c r="DY97" s="31">
        <f t="shared" si="216"/>
        <v>-10621.33</v>
      </c>
      <c r="DZ97" s="31">
        <f t="shared" si="217"/>
        <v>-4351.22</v>
      </c>
      <c r="EA97" s="31">
        <f t="shared" si="218"/>
        <v>-33734.92</v>
      </c>
      <c r="EB97" s="31">
        <f t="shared" si="219"/>
        <v>-5863.84</v>
      </c>
      <c r="EC97" s="31">
        <f t="shared" si="220"/>
        <v>-1747.36</v>
      </c>
      <c r="ED97" s="31">
        <f t="shared" si="221"/>
        <v>-1679.28</v>
      </c>
      <c r="EE97" s="31">
        <f t="shared" si="222"/>
        <v>-5036.16</v>
      </c>
      <c r="EF97" s="31">
        <f t="shared" si="223"/>
        <v>-529.12</v>
      </c>
      <c r="EG97" s="32">
        <f t="shared" si="224"/>
        <v>-38833.98000000001</v>
      </c>
      <c r="EH97" s="32">
        <f t="shared" si="225"/>
        <v>-126705.33</v>
      </c>
      <c r="EI97" s="32">
        <f t="shared" si="226"/>
        <v>-34234.540000000008</v>
      </c>
      <c r="EJ97" s="32">
        <f t="shared" si="227"/>
        <v>-4895.37</v>
      </c>
      <c r="EK97" s="32">
        <f t="shared" si="228"/>
        <v>-73496.570000000022</v>
      </c>
      <c r="EL97" s="32">
        <f t="shared" si="229"/>
        <v>-30452.920000000002</v>
      </c>
      <c r="EM97" s="32">
        <f t="shared" si="230"/>
        <v>-238748.02000000002</v>
      </c>
      <c r="EN97" s="32">
        <f t="shared" si="231"/>
        <v>-41987.759999999995</v>
      </c>
      <c r="EO97" s="32">
        <f t="shared" si="232"/>
        <v>-12661.469999999996</v>
      </c>
      <c r="EP97" s="32">
        <f t="shared" si="233"/>
        <v>-12311.09</v>
      </c>
      <c r="EQ97" s="32">
        <f t="shared" si="234"/>
        <v>-37376.39</v>
      </c>
      <c r="ER97" s="32">
        <f t="shared" si="235"/>
        <v>-3974.5699999999993</v>
      </c>
    </row>
    <row r="98" spans="1:148" x14ac:dyDescent="0.25">
      <c r="A98" t="s">
        <v>499</v>
      </c>
      <c r="B98" s="1" t="s">
        <v>102</v>
      </c>
      <c r="C98" t="str">
        <f t="shared" ca="1" si="272"/>
        <v>NRG3</v>
      </c>
      <c r="D98" t="str">
        <f t="shared" ca="1" si="273"/>
        <v>NRGreen</v>
      </c>
      <c r="E98" s="51">
        <v>0</v>
      </c>
      <c r="F98" s="51">
        <v>4.3799999999999999E-2</v>
      </c>
      <c r="G98" s="51">
        <v>0</v>
      </c>
      <c r="H98" s="51">
        <v>0</v>
      </c>
      <c r="I98" s="51">
        <v>0</v>
      </c>
      <c r="J98" s="51">
        <v>59.497199999999999</v>
      </c>
      <c r="K98" s="51">
        <v>0</v>
      </c>
      <c r="L98" s="51">
        <v>0</v>
      </c>
      <c r="M98" s="51">
        <v>194.0849</v>
      </c>
      <c r="N98" s="51">
        <v>1589.1116999999999</v>
      </c>
      <c r="O98" s="51">
        <v>2083.5417000000002</v>
      </c>
      <c r="P98" s="51">
        <v>5230.2605000000003</v>
      </c>
      <c r="Q98" s="32">
        <v>0</v>
      </c>
      <c r="R98" s="32">
        <v>2.33</v>
      </c>
      <c r="S98" s="32">
        <v>0</v>
      </c>
      <c r="T98" s="32">
        <v>0</v>
      </c>
      <c r="U98" s="32">
        <v>0</v>
      </c>
      <c r="V98" s="32">
        <v>12048.17</v>
      </c>
      <c r="W98" s="32">
        <v>0</v>
      </c>
      <c r="X98" s="32">
        <v>0</v>
      </c>
      <c r="Y98" s="32">
        <v>5639.27</v>
      </c>
      <c r="Z98" s="32">
        <v>43137.35</v>
      </c>
      <c r="AA98" s="32">
        <v>65626.48</v>
      </c>
      <c r="AB98" s="32">
        <v>132137.85999999999</v>
      </c>
      <c r="AC98" s="2">
        <v>-0.13</v>
      </c>
      <c r="AD98" s="2">
        <v>-0.13</v>
      </c>
      <c r="AE98" s="2">
        <v>-0.13</v>
      </c>
      <c r="AF98" s="2">
        <v>-0.13</v>
      </c>
      <c r="AG98" s="2">
        <v>-0.13</v>
      </c>
      <c r="AH98" s="2">
        <v>-0.13</v>
      </c>
      <c r="AI98" s="2">
        <v>-0.13</v>
      </c>
      <c r="AJ98" s="2">
        <v>-0.13</v>
      </c>
      <c r="AK98" s="2">
        <v>-0.13</v>
      </c>
      <c r="AL98" s="2">
        <v>-0.13</v>
      </c>
      <c r="AM98" s="2">
        <v>-0.13</v>
      </c>
      <c r="AN98" s="2">
        <v>-0.13</v>
      </c>
      <c r="AO98" s="33">
        <v>0</v>
      </c>
      <c r="AP98" s="33">
        <v>0</v>
      </c>
      <c r="AQ98" s="33">
        <v>0</v>
      </c>
      <c r="AR98" s="33">
        <v>0</v>
      </c>
      <c r="AS98" s="33">
        <v>0</v>
      </c>
      <c r="AT98" s="33">
        <v>-15.66</v>
      </c>
      <c r="AU98" s="33">
        <v>0</v>
      </c>
      <c r="AV98" s="33">
        <v>0</v>
      </c>
      <c r="AW98" s="33">
        <v>-7.33</v>
      </c>
      <c r="AX98" s="33">
        <v>-56.08</v>
      </c>
      <c r="AY98" s="33">
        <v>-85.31</v>
      </c>
      <c r="AZ98" s="33">
        <v>-171.78</v>
      </c>
      <c r="BA98" s="31">
        <f t="shared" si="236"/>
        <v>0</v>
      </c>
      <c r="BB98" s="31">
        <f t="shared" si="237"/>
        <v>0</v>
      </c>
      <c r="BC98" s="31">
        <f t="shared" si="238"/>
        <v>0</v>
      </c>
      <c r="BD98" s="31">
        <f t="shared" si="239"/>
        <v>0</v>
      </c>
      <c r="BE98" s="31">
        <f t="shared" si="240"/>
        <v>0</v>
      </c>
      <c r="BF98" s="31">
        <f t="shared" si="241"/>
        <v>-18.07</v>
      </c>
      <c r="BG98" s="31">
        <f t="shared" si="242"/>
        <v>0</v>
      </c>
      <c r="BH98" s="31">
        <f t="shared" si="243"/>
        <v>0</v>
      </c>
      <c r="BI98" s="31">
        <f t="shared" si="244"/>
        <v>8.4600000000000009</v>
      </c>
      <c r="BJ98" s="31">
        <f t="shared" si="245"/>
        <v>289.02</v>
      </c>
      <c r="BK98" s="31">
        <f t="shared" si="246"/>
        <v>439.7</v>
      </c>
      <c r="BL98" s="31">
        <f t="shared" si="247"/>
        <v>885.32</v>
      </c>
      <c r="BM98" s="6">
        <v>1.0699999999999999E-2</v>
      </c>
      <c r="BN98" s="6">
        <v>1.0699999999999999E-2</v>
      </c>
      <c r="BO98" s="6">
        <v>1.0699999999999999E-2</v>
      </c>
      <c r="BP98" s="6">
        <v>1.0699999999999999E-2</v>
      </c>
      <c r="BQ98" s="6">
        <v>1.0699999999999999E-2</v>
      </c>
      <c r="BR98" s="6">
        <v>1.0699999999999999E-2</v>
      </c>
      <c r="BS98" s="6">
        <v>1.0699999999999999E-2</v>
      </c>
      <c r="BT98" s="6">
        <v>1.0699999999999999E-2</v>
      </c>
      <c r="BU98" s="6">
        <v>1.0699999999999999E-2</v>
      </c>
      <c r="BV98" s="6">
        <v>1.0699999999999999E-2</v>
      </c>
      <c r="BW98" s="6">
        <v>1.0699999999999999E-2</v>
      </c>
      <c r="BX98" s="6">
        <v>1.0699999999999999E-2</v>
      </c>
      <c r="BY98" s="31">
        <v>0</v>
      </c>
      <c r="BZ98" s="31">
        <v>0.02</v>
      </c>
      <c r="CA98" s="31">
        <v>0</v>
      </c>
      <c r="CB98" s="31">
        <v>0</v>
      </c>
      <c r="CC98" s="31">
        <v>0</v>
      </c>
      <c r="CD98" s="31">
        <v>128.91999999999999</v>
      </c>
      <c r="CE98" s="31">
        <v>0</v>
      </c>
      <c r="CF98" s="31">
        <v>0</v>
      </c>
      <c r="CG98" s="31">
        <v>60.34</v>
      </c>
      <c r="CH98" s="31">
        <v>461.57</v>
      </c>
      <c r="CI98" s="31">
        <v>702.2</v>
      </c>
      <c r="CJ98" s="31">
        <v>1413.88</v>
      </c>
      <c r="CK98" s="32">
        <f t="shared" si="248"/>
        <v>0</v>
      </c>
      <c r="CL98" s="32">
        <f t="shared" si="249"/>
        <v>0</v>
      </c>
      <c r="CM98" s="32">
        <f t="shared" si="250"/>
        <v>0</v>
      </c>
      <c r="CN98" s="32">
        <f t="shared" si="251"/>
        <v>0</v>
      </c>
      <c r="CO98" s="32">
        <f t="shared" si="252"/>
        <v>0</v>
      </c>
      <c r="CP98" s="32">
        <f t="shared" si="253"/>
        <v>8.43</v>
      </c>
      <c r="CQ98" s="32">
        <f t="shared" si="254"/>
        <v>0</v>
      </c>
      <c r="CR98" s="32">
        <f t="shared" si="255"/>
        <v>0</v>
      </c>
      <c r="CS98" s="32">
        <f t="shared" si="256"/>
        <v>3.95</v>
      </c>
      <c r="CT98" s="32">
        <f t="shared" si="257"/>
        <v>30.2</v>
      </c>
      <c r="CU98" s="32">
        <f t="shared" si="258"/>
        <v>45.94</v>
      </c>
      <c r="CV98" s="32">
        <f t="shared" si="259"/>
        <v>92.5</v>
      </c>
      <c r="CW98" s="31">
        <f t="shared" si="260"/>
        <v>0</v>
      </c>
      <c r="CX98" s="31">
        <f t="shared" si="261"/>
        <v>0.02</v>
      </c>
      <c r="CY98" s="31">
        <f t="shared" si="262"/>
        <v>0</v>
      </c>
      <c r="CZ98" s="31">
        <f t="shared" si="263"/>
        <v>0</v>
      </c>
      <c r="DA98" s="31">
        <f t="shared" si="264"/>
        <v>0</v>
      </c>
      <c r="DB98" s="31">
        <f t="shared" si="265"/>
        <v>171.07999999999998</v>
      </c>
      <c r="DC98" s="31">
        <f t="shared" si="266"/>
        <v>0</v>
      </c>
      <c r="DD98" s="31">
        <f t="shared" si="267"/>
        <v>0</v>
      </c>
      <c r="DE98" s="31">
        <f t="shared" si="268"/>
        <v>63.160000000000004</v>
      </c>
      <c r="DF98" s="31">
        <f t="shared" si="269"/>
        <v>258.83000000000004</v>
      </c>
      <c r="DG98" s="31">
        <f t="shared" si="270"/>
        <v>393.75000000000006</v>
      </c>
      <c r="DH98" s="31">
        <f t="shared" si="271"/>
        <v>792.84</v>
      </c>
      <c r="DI98" s="32">
        <f t="shared" si="200"/>
        <v>0</v>
      </c>
      <c r="DJ98" s="32">
        <f t="shared" si="201"/>
        <v>0</v>
      </c>
      <c r="DK98" s="32">
        <f t="shared" si="202"/>
        <v>0</v>
      </c>
      <c r="DL98" s="32">
        <f t="shared" si="203"/>
        <v>0</v>
      </c>
      <c r="DM98" s="32">
        <f t="shared" si="204"/>
        <v>0</v>
      </c>
      <c r="DN98" s="32">
        <f t="shared" si="205"/>
        <v>8.5500000000000007</v>
      </c>
      <c r="DO98" s="32">
        <f t="shared" si="206"/>
        <v>0</v>
      </c>
      <c r="DP98" s="32">
        <f t="shared" si="207"/>
        <v>0</v>
      </c>
      <c r="DQ98" s="32">
        <f t="shared" si="208"/>
        <v>3.16</v>
      </c>
      <c r="DR98" s="32">
        <f t="shared" si="209"/>
        <v>12.94</v>
      </c>
      <c r="DS98" s="32">
        <f t="shared" si="210"/>
        <v>19.690000000000001</v>
      </c>
      <c r="DT98" s="32">
        <f t="shared" si="211"/>
        <v>39.64</v>
      </c>
      <c r="DU98" s="31">
        <f t="shared" si="212"/>
        <v>0</v>
      </c>
      <c r="DV98" s="31">
        <f t="shared" si="213"/>
        <v>0</v>
      </c>
      <c r="DW98" s="31">
        <f t="shared" si="214"/>
        <v>0</v>
      </c>
      <c r="DX98" s="31">
        <f t="shared" si="215"/>
        <v>0</v>
      </c>
      <c r="DY98" s="31">
        <f t="shared" si="216"/>
        <v>0</v>
      </c>
      <c r="DZ98" s="31">
        <f t="shared" si="217"/>
        <v>29.95</v>
      </c>
      <c r="EA98" s="31">
        <f t="shared" si="218"/>
        <v>0</v>
      </c>
      <c r="EB98" s="31">
        <f t="shared" si="219"/>
        <v>0</v>
      </c>
      <c r="EC98" s="31">
        <f t="shared" si="220"/>
        <v>10.62</v>
      </c>
      <c r="ED98" s="31">
        <f t="shared" si="221"/>
        <v>42.93</v>
      </c>
      <c r="EE98" s="31">
        <f t="shared" si="222"/>
        <v>64.38</v>
      </c>
      <c r="EF98" s="31">
        <f t="shared" si="223"/>
        <v>127.85</v>
      </c>
      <c r="EG98" s="32">
        <f t="shared" si="224"/>
        <v>0</v>
      </c>
      <c r="EH98" s="32">
        <f t="shared" si="225"/>
        <v>0.02</v>
      </c>
      <c r="EI98" s="32">
        <f t="shared" si="226"/>
        <v>0</v>
      </c>
      <c r="EJ98" s="32">
        <f t="shared" si="227"/>
        <v>0</v>
      </c>
      <c r="EK98" s="32">
        <f t="shared" si="228"/>
        <v>0</v>
      </c>
      <c r="EL98" s="32">
        <f t="shared" si="229"/>
        <v>209.57999999999998</v>
      </c>
      <c r="EM98" s="32">
        <f t="shared" si="230"/>
        <v>0</v>
      </c>
      <c r="EN98" s="32">
        <f t="shared" si="231"/>
        <v>0</v>
      </c>
      <c r="EO98" s="32">
        <f t="shared" si="232"/>
        <v>76.940000000000012</v>
      </c>
      <c r="EP98" s="32">
        <f t="shared" si="233"/>
        <v>314.70000000000005</v>
      </c>
      <c r="EQ98" s="32">
        <f t="shared" si="234"/>
        <v>477.82000000000005</v>
      </c>
      <c r="ER98" s="32">
        <f t="shared" si="235"/>
        <v>960.33</v>
      </c>
    </row>
    <row r="99" spans="1:148" x14ac:dyDescent="0.25">
      <c r="A99" t="s">
        <v>500</v>
      </c>
      <c r="B99" s="1" t="s">
        <v>103</v>
      </c>
      <c r="C99" t="str">
        <f t="shared" ca="1" si="272"/>
        <v>NX01</v>
      </c>
      <c r="D99" t="str">
        <f t="shared" ca="1" si="273"/>
        <v>Nexen Balzac</v>
      </c>
      <c r="E99" s="51">
        <v>37268.105300000003</v>
      </c>
      <c r="F99" s="51">
        <v>55303.495600000002</v>
      </c>
      <c r="G99" s="51">
        <v>21741.499199999998</v>
      </c>
      <c r="H99" s="51">
        <v>12903.446900000001</v>
      </c>
      <c r="I99" s="51">
        <v>27834.915000000001</v>
      </c>
      <c r="J99" s="51">
        <v>20470.564900000001</v>
      </c>
      <c r="K99" s="51">
        <v>40780.157800000001</v>
      </c>
      <c r="L99" s="51">
        <v>28389.849399999999</v>
      </c>
      <c r="M99" s="51">
        <v>4138.7973000000002</v>
      </c>
      <c r="N99" s="51">
        <v>14328.609399999999</v>
      </c>
      <c r="O99" s="51">
        <v>29916.521199999999</v>
      </c>
      <c r="P99" s="51">
        <v>21940.5448</v>
      </c>
      <c r="Q99" s="32">
        <v>2152930.58</v>
      </c>
      <c r="R99" s="32">
        <v>6425052.1600000001</v>
      </c>
      <c r="S99" s="32">
        <v>1661797.02</v>
      </c>
      <c r="T99" s="32">
        <v>560420.52</v>
      </c>
      <c r="U99" s="32">
        <v>2674888.2999999998</v>
      </c>
      <c r="V99" s="32">
        <v>1668824.44</v>
      </c>
      <c r="W99" s="32">
        <v>7729221.3300000001</v>
      </c>
      <c r="X99" s="32">
        <v>2115733.36</v>
      </c>
      <c r="Y99" s="32">
        <v>157687.59</v>
      </c>
      <c r="Z99" s="32">
        <v>485991.98</v>
      </c>
      <c r="AA99" s="32">
        <v>1634755.8</v>
      </c>
      <c r="AB99" s="32">
        <v>665154.01</v>
      </c>
      <c r="AC99" s="2">
        <v>0.38</v>
      </c>
      <c r="AD99" s="2">
        <v>0.38</v>
      </c>
      <c r="AE99" s="2">
        <v>0.38</v>
      </c>
      <c r="AF99" s="2">
        <v>0.38</v>
      </c>
      <c r="AG99" s="2">
        <v>0.38</v>
      </c>
      <c r="AH99" s="2">
        <v>0.38</v>
      </c>
      <c r="AI99" s="2">
        <v>0.38</v>
      </c>
      <c r="AJ99" s="2">
        <v>0.38</v>
      </c>
      <c r="AK99" s="2">
        <v>0.38</v>
      </c>
      <c r="AL99" s="2">
        <v>0.38</v>
      </c>
      <c r="AM99" s="2">
        <v>0.38</v>
      </c>
      <c r="AN99" s="2">
        <v>0.38</v>
      </c>
      <c r="AO99" s="33">
        <v>8181.14</v>
      </c>
      <c r="AP99" s="33">
        <v>24415.200000000001</v>
      </c>
      <c r="AQ99" s="33">
        <v>6314.83</v>
      </c>
      <c r="AR99" s="33">
        <v>2129.6</v>
      </c>
      <c r="AS99" s="33">
        <v>10164.58</v>
      </c>
      <c r="AT99" s="33">
        <v>6341.53</v>
      </c>
      <c r="AU99" s="33">
        <v>29371.040000000001</v>
      </c>
      <c r="AV99" s="33">
        <v>8039.79</v>
      </c>
      <c r="AW99" s="33">
        <v>599.21</v>
      </c>
      <c r="AX99" s="33">
        <v>1846.77</v>
      </c>
      <c r="AY99" s="33">
        <v>6212.07</v>
      </c>
      <c r="AZ99" s="33">
        <v>2527.59</v>
      </c>
      <c r="BA99" s="31">
        <f t="shared" si="236"/>
        <v>-2368.2199999999998</v>
      </c>
      <c r="BB99" s="31">
        <f t="shared" si="237"/>
        <v>-7067.56</v>
      </c>
      <c r="BC99" s="31">
        <f t="shared" si="238"/>
        <v>-1827.98</v>
      </c>
      <c r="BD99" s="31">
        <f t="shared" si="239"/>
        <v>-840.63</v>
      </c>
      <c r="BE99" s="31">
        <f t="shared" si="240"/>
        <v>-4012.33</v>
      </c>
      <c r="BF99" s="31">
        <f t="shared" si="241"/>
        <v>-2503.2399999999998</v>
      </c>
      <c r="BG99" s="31">
        <f t="shared" si="242"/>
        <v>11593.83</v>
      </c>
      <c r="BH99" s="31">
        <f t="shared" si="243"/>
        <v>3173.6</v>
      </c>
      <c r="BI99" s="31">
        <f t="shared" si="244"/>
        <v>236.53</v>
      </c>
      <c r="BJ99" s="31">
        <f t="shared" si="245"/>
        <v>3256.15</v>
      </c>
      <c r="BK99" s="31">
        <f t="shared" si="246"/>
        <v>10952.86</v>
      </c>
      <c r="BL99" s="31">
        <f t="shared" si="247"/>
        <v>4456.53</v>
      </c>
      <c r="BM99" s="6">
        <v>-2.93E-2</v>
      </c>
      <c r="BN99" s="6">
        <v>-2.93E-2</v>
      </c>
      <c r="BO99" s="6">
        <v>-2.93E-2</v>
      </c>
      <c r="BP99" s="6">
        <v>-2.93E-2</v>
      </c>
      <c r="BQ99" s="6">
        <v>-2.93E-2</v>
      </c>
      <c r="BR99" s="6">
        <v>-2.93E-2</v>
      </c>
      <c r="BS99" s="6">
        <v>-2.93E-2</v>
      </c>
      <c r="BT99" s="6">
        <v>-2.93E-2</v>
      </c>
      <c r="BU99" s="6">
        <v>-2.93E-2</v>
      </c>
      <c r="BV99" s="6">
        <v>-2.93E-2</v>
      </c>
      <c r="BW99" s="6">
        <v>-2.93E-2</v>
      </c>
      <c r="BX99" s="6">
        <v>-2.93E-2</v>
      </c>
      <c r="BY99" s="31">
        <v>-63080.87</v>
      </c>
      <c r="BZ99" s="31">
        <v>-188254.03</v>
      </c>
      <c r="CA99" s="31">
        <v>-48690.65</v>
      </c>
      <c r="CB99" s="31">
        <v>-16420.32</v>
      </c>
      <c r="CC99" s="31">
        <v>-78374.23</v>
      </c>
      <c r="CD99" s="31">
        <v>-48896.56</v>
      </c>
      <c r="CE99" s="31">
        <v>-226466.18</v>
      </c>
      <c r="CF99" s="31">
        <v>-61990.99</v>
      </c>
      <c r="CG99" s="31">
        <v>-4620.25</v>
      </c>
      <c r="CH99" s="31">
        <v>-14239.57</v>
      </c>
      <c r="CI99" s="31">
        <v>-47898.34</v>
      </c>
      <c r="CJ99" s="31">
        <v>-19489.009999999998</v>
      </c>
      <c r="CK99" s="32">
        <f t="shared" si="248"/>
        <v>1507.05</v>
      </c>
      <c r="CL99" s="32">
        <f t="shared" si="249"/>
        <v>4497.54</v>
      </c>
      <c r="CM99" s="32">
        <f t="shared" si="250"/>
        <v>1163.26</v>
      </c>
      <c r="CN99" s="32">
        <f t="shared" si="251"/>
        <v>392.29</v>
      </c>
      <c r="CO99" s="32">
        <f t="shared" si="252"/>
        <v>1872.42</v>
      </c>
      <c r="CP99" s="32">
        <f t="shared" si="253"/>
        <v>1168.18</v>
      </c>
      <c r="CQ99" s="32">
        <f t="shared" si="254"/>
        <v>5410.45</v>
      </c>
      <c r="CR99" s="32">
        <f t="shared" si="255"/>
        <v>1481.01</v>
      </c>
      <c r="CS99" s="32">
        <f t="shared" si="256"/>
        <v>110.38</v>
      </c>
      <c r="CT99" s="32">
        <f t="shared" si="257"/>
        <v>340.19</v>
      </c>
      <c r="CU99" s="32">
        <f t="shared" si="258"/>
        <v>1144.33</v>
      </c>
      <c r="CV99" s="32">
        <f t="shared" si="259"/>
        <v>465.61</v>
      </c>
      <c r="CW99" s="31">
        <f t="shared" si="260"/>
        <v>-67386.740000000005</v>
      </c>
      <c r="CX99" s="31">
        <f t="shared" si="261"/>
        <v>-201104.13</v>
      </c>
      <c r="CY99" s="31">
        <f t="shared" si="262"/>
        <v>-52014.239999999998</v>
      </c>
      <c r="CZ99" s="31">
        <f t="shared" si="263"/>
        <v>-17316.999999999996</v>
      </c>
      <c r="DA99" s="31">
        <f t="shared" si="264"/>
        <v>-82654.06</v>
      </c>
      <c r="DB99" s="31">
        <f t="shared" si="265"/>
        <v>-51566.67</v>
      </c>
      <c r="DC99" s="31">
        <f t="shared" si="266"/>
        <v>-262020.59999999998</v>
      </c>
      <c r="DD99" s="31">
        <f t="shared" si="267"/>
        <v>-71723.37</v>
      </c>
      <c r="DE99" s="31">
        <f t="shared" si="268"/>
        <v>-5345.61</v>
      </c>
      <c r="DF99" s="31">
        <f t="shared" si="269"/>
        <v>-19002.3</v>
      </c>
      <c r="DG99" s="31">
        <f t="shared" si="270"/>
        <v>-63918.939999999995</v>
      </c>
      <c r="DH99" s="31">
        <f t="shared" si="271"/>
        <v>-26007.519999999997</v>
      </c>
      <c r="DI99" s="32">
        <f t="shared" si="200"/>
        <v>-3369.34</v>
      </c>
      <c r="DJ99" s="32">
        <f t="shared" si="201"/>
        <v>-10055.209999999999</v>
      </c>
      <c r="DK99" s="32">
        <f t="shared" si="202"/>
        <v>-2600.71</v>
      </c>
      <c r="DL99" s="32">
        <f t="shared" si="203"/>
        <v>-865.85</v>
      </c>
      <c r="DM99" s="32">
        <f t="shared" si="204"/>
        <v>-4132.7</v>
      </c>
      <c r="DN99" s="32">
        <f t="shared" si="205"/>
        <v>-2578.33</v>
      </c>
      <c r="DO99" s="32">
        <f t="shared" si="206"/>
        <v>-13101.03</v>
      </c>
      <c r="DP99" s="32">
        <f t="shared" si="207"/>
        <v>-3586.17</v>
      </c>
      <c r="DQ99" s="32">
        <f t="shared" si="208"/>
        <v>-267.27999999999997</v>
      </c>
      <c r="DR99" s="32">
        <f t="shared" si="209"/>
        <v>-950.12</v>
      </c>
      <c r="DS99" s="32">
        <f t="shared" si="210"/>
        <v>-3195.95</v>
      </c>
      <c r="DT99" s="32">
        <f t="shared" si="211"/>
        <v>-1300.3800000000001</v>
      </c>
      <c r="DU99" s="31">
        <f t="shared" si="212"/>
        <v>-12561.87</v>
      </c>
      <c r="DV99" s="31">
        <f t="shared" si="213"/>
        <v>-37019.03</v>
      </c>
      <c r="DW99" s="31">
        <f t="shared" si="214"/>
        <v>-9465</v>
      </c>
      <c r="DX99" s="31">
        <f t="shared" si="215"/>
        <v>-3110.72</v>
      </c>
      <c r="DY99" s="31">
        <f t="shared" si="216"/>
        <v>-14660.64</v>
      </c>
      <c r="DZ99" s="31">
        <f t="shared" si="217"/>
        <v>-9026.1200000000008</v>
      </c>
      <c r="EA99" s="31">
        <f t="shared" si="218"/>
        <v>-45271.28</v>
      </c>
      <c r="EB99" s="31">
        <f t="shared" si="219"/>
        <v>-12224.67</v>
      </c>
      <c r="EC99" s="31">
        <f t="shared" si="220"/>
        <v>-898.63</v>
      </c>
      <c r="ED99" s="31">
        <f t="shared" si="221"/>
        <v>-3151.46</v>
      </c>
      <c r="EE99" s="31">
        <f t="shared" si="222"/>
        <v>-10451.41</v>
      </c>
      <c r="EF99" s="31">
        <f t="shared" si="223"/>
        <v>-4193.72</v>
      </c>
      <c r="EG99" s="32">
        <f t="shared" si="224"/>
        <v>-83317.95</v>
      </c>
      <c r="EH99" s="32">
        <f t="shared" si="225"/>
        <v>-248178.37</v>
      </c>
      <c r="EI99" s="32">
        <f t="shared" si="226"/>
        <v>-64079.95</v>
      </c>
      <c r="EJ99" s="32">
        <f t="shared" si="227"/>
        <v>-21293.569999999996</v>
      </c>
      <c r="EK99" s="32">
        <f t="shared" si="228"/>
        <v>-101447.4</v>
      </c>
      <c r="EL99" s="32">
        <f t="shared" si="229"/>
        <v>-63171.12</v>
      </c>
      <c r="EM99" s="32">
        <f t="shared" si="230"/>
        <v>-320392.91000000003</v>
      </c>
      <c r="EN99" s="32">
        <f t="shared" si="231"/>
        <v>-87534.209999999992</v>
      </c>
      <c r="EO99" s="32">
        <f t="shared" si="232"/>
        <v>-6511.5199999999995</v>
      </c>
      <c r="EP99" s="32">
        <f t="shared" si="233"/>
        <v>-23103.879999999997</v>
      </c>
      <c r="EQ99" s="32">
        <f t="shared" si="234"/>
        <v>-77566.3</v>
      </c>
      <c r="ER99" s="32">
        <f t="shared" si="235"/>
        <v>-31501.62</v>
      </c>
    </row>
    <row r="100" spans="1:148" x14ac:dyDescent="0.25">
      <c r="A100" t="s">
        <v>500</v>
      </c>
      <c r="B100" s="1" t="s">
        <v>104</v>
      </c>
      <c r="C100" t="str">
        <f t="shared" ca="1" si="272"/>
        <v>NX02</v>
      </c>
      <c r="D100" t="str">
        <f t="shared" ca="1" si="273"/>
        <v>Nexen Long Lake Industrial System</v>
      </c>
      <c r="E100" s="51">
        <v>35875.886200000001</v>
      </c>
      <c r="F100" s="51">
        <v>29962.098000000002</v>
      </c>
      <c r="G100" s="51">
        <v>24505.06</v>
      </c>
      <c r="H100" s="51">
        <v>21198.905599999998</v>
      </c>
      <c r="I100" s="51">
        <v>15636.5016</v>
      </c>
      <c r="J100" s="51">
        <v>14427.748</v>
      </c>
      <c r="K100" s="51">
        <v>17433.428</v>
      </c>
      <c r="L100" s="51">
        <v>13325.3585</v>
      </c>
      <c r="M100" s="51">
        <v>18185.731</v>
      </c>
      <c r="N100" s="51">
        <v>13750.204</v>
      </c>
      <c r="O100" s="51">
        <v>19294.951400000002</v>
      </c>
      <c r="P100" s="51">
        <v>25243.55</v>
      </c>
      <c r="Q100" s="32">
        <v>1642047.81</v>
      </c>
      <c r="R100" s="32">
        <v>3014203.57</v>
      </c>
      <c r="S100" s="32">
        <v>857709.42</v>
      </c>
      <c r="T100" s="32">
        <v>644768.79</v>
      </c>
      <c r="U100" s="32">
        <v>718656.5</v>
      </c>
      <c r="V100" s="32">
        <v>575420.91</v>
      </c>
      <c r="W100" s="32">
        <v>1367800.11</v>
      </c>
      <c r="X100" s="32">
        <v>332791.81</v>
      </c>
      <c r="Y100" s="32">
        <v>391111.29</v>
      </c>
      <c r="Z100" s="32">
        <v>364308.47999999998</v>
      </c>
      <c r="AA100" s="32">
        <v>605563.78</v>
      </c>
      <c r="AB100" s="32">
        <v>668391.18999999994</v>
      </c>
      <c r="AC100" s="2">
        <v>2.96</v>
      </c>
      <c r="AD100" s="2">
        <v>2.96</v>
      </c>
      <c r="AE100" s="2">
        <v>2.96</v>
      </c>
      <c r="AF100" s="2">
        <v>2.96</v>
      </c>
      <c r="AG100" s="2">
        <v>2.96</v>
      </c>
      <c r="AH100" s="2">
        <v>2.42</v>
      </c>
      <c r="AI100" s="2">
        <v>2.42</v>
      </c>
      <c r="AJ100" s="2">
        <v>2.42</v>
      </c>
      <c r="AK100" s="2">
        <v>2.42</v>
      </c>
      <c r="AL100" s="2">
        <v>2.42</v>
      </c>
      <c r="AM100" s="2">
        <v>2.42</v>
      </c>
      <c r="AN100" s="2">
        <v>2.42</v>
      </c>
      <c r="AO100" s="33">
        <v>48604.62</v>
      </c>
      <c r="AP100" s="33">
        <v>89220.43</v>
      </c>
      <c r="AQ100" s="33">
        <v>25388.2</v>
      </c>
      <c r="AR100" s="33">
        <v>19085.16</v>
      </c>
      <c r="AS100" s="33">
        <v>21272.23</v>
      </c>
      <c r="AT100" s="33">
        <v>13925.19</v>
      </c>
      <c r="AU100" s="33">
        <v>33100.76</v>
      </c>
      <c r="AV100" s="33">
        <v>8053.56</v>
      </c>
      <c r="AW100" s="33">
        <v>9464.89</v>
      </c>
      <c r="AX100" s="33">
        <v>8816.27</v>
      </c>
      <c r="AY100" s="33">
        <v>14654.64</v>
      </c>
      <c r="AZ100" s="33">
        <v>16175.07</v>
      </c>
      <c r="BA100" s="31">
        <f t="shared" si="236"/>
        <v>-1806.25</v>
      </c>
      <c r="BB100" s="31">
        <f t="shared" si="237"/>
        <v>-3315.62</v>
      </c>
      <c r="BC100" s="31">
        <f t="shared" si="238"/>
        <v>-943.48</v>
      </c>
      <c r="BD100" s="31">
        <f t="shared" si="239"/>
        <v>-967.15</v>
      </c>
      <c r="BE100" s="31">
        <f t="shared" si="240"/>
        <v>-1077.98</v>
      </c>
      <c r="BF100" s="31">
        <f t="shared" si="241"/>
        <v>-863.13</v>
      </c>
      <c r="BG100" s="31">
        <f t="shared" si="242"/>
        <v>2051.6999999999998</v>
      </c>
      <c r="BH100" s="31">
        <f t="shared" si="243"/>
        <v>499.19</v>
      </c>
      <c r="BI100" s="31">
        <f t="shared" si="244"/>
        <v>586.66999999999996</v>
      </c>
      <c r="BJ100" s="31">
        <f t="shared" si="245"/>
        <v>2440.87</v>
      </c>
      <c r="BK100" s="31">
        <f t="shared" si="246"/>
        <v>4057.28</v>
      </c>
      <c r="BL100" s="31">
        <f t="shared" si="247"/>
        <v>4478.22</v>
      </c>
      <c r="BM100" s="6">
        <v>7.0900000000000005E-2</v>
      </c>
      <c r="BN100" s="6">
        <v>7.0900000000000005E-2</v>
      </c>
      <c r="BO100" s="6">
        <v>7.0900000000000005E-2</v>
      </c>
      <c r="BP100" s="6">
        <v>7.0900000000000005E-2</v>
      </c>
      <c r="BQ100" s="6">
        <v>7.0900000000000005E-2</v>
      </c>
      <c r="BR100" s="6">
        <v>7.0900000000000005E-2</v>
      </c>
      <c r="BS100" s="6">
        <v>7.0900000000000005E-2</v>
      </c>
      <c r="BT100" s="6">
        <v>7.0900000000000005E-2</v>
      </c>
      <c r="BU100" s="6">
        <v>7.0900000000000005E-2</v>
      </c>
      <c r="BV100" s="6">
        <v>7.0900000000000005E-2</v>
      </c>
      <c r="BW100" s="6">
        <v>7.0900000000000005E-2</v>
      </c>
      <c r="BX100" s="6">
        <v>7.0900000000000005E-2</v>
      </c>
      <c r="BY100" s="31">
        <v>116421.19</v>
      </c>
      <c r="BZ100" s="31">
        <v>213707.03</v>
      </c>
      <c r="CA100" s="31">
        <v>60811.6</v>
      </c>
      <c r="CB100" s="31">
        <v>45714.11</v>
      </c>
      <c r="CC100" s="31">
        <v>50952.75</v>
      </c>
      <c r="CD100" s="31">
        <v>40797.339999999997</v>
      </c>
      <c r="CE100" s="31">
        <v>96977.03</v>
      </c>
      <c r="CF100" s="31">
        <v>23594.94</v>
      </c>
      <c r="CG100" s="31">
        <v>27729.79</v>
      </c>
      <c r="CH100" s="31">
        <v>25829.47</v>
      </c>
      <c r="CI100" s="31">
        <v>42934.47</v>
      </c>
      <c r="CJ100" s="31">
        <v>47388.94</v>
      </c>
      <c r="CK100" s="32">
        <f t="shared" si="248"/>
        <v>1149.43</v>
      </c>
      <c r="CL100" s="32">
        <f t="shared" si="249"/>
        <v>2109.94</v>
      </c>
      <c r="CM100" s="32">
        <f t="shared" si="250"/>
        <v>600.4</v>
      </c>
      <c r="CN100" s="32">
        <f t="shared" si="251"/>
        <v>451.34</v>
      </c>
      <c r="CO100" s="32">
        <f t="shared" si="252"/>
        <v>503.06</v>
      </c>
      <c r="CP100" s="32">
        <f t="shared" si="253"/>
        <v>402.79</v>
      </c>
      <c r="CQ100" s="32">
        <f t="shared" si="254"/>
        <v>957.46</v>
      </c>
      <c r="CR100" s="32">
        <f t="shared" si="255"/>
        <v>232.95</v>
      </c>
      <c r="CS100" s="32">
        <f t="shared" si="256"/>
        <v>273.77999999999997</v>
      </c>
      <c r="CT100" s="32">
        <f t="shared" si="257"/>
        <v>255.02</v>
      </c>
      <c r="CU100" s="32">
        <f t="shared" si="258"/>
        <v>423.89</v>
      </c>
      <c r="CV100" s="32">
        <f t="shared" si="259"/>
        <v>467.87</v>
      </c>
      <c r="CW100" s="31">
        <f t="shared" si="260"/>
        <v>70772.25</v>
      </c>
      <c r="CX100" s="31">
        <f t="shared" si="261"/>
        <v>129912.16</v>
      </c>
      <c r="CY100" s="31">
        <f t="shared" si="262"/>
        <v>36967.280000000006</v>
      </c>
      <c r="CZ100" s="31">
        <f t="shared" si="263"/>
        <v>28047.439999999999</v>
      </c>
      <c r="DA100" s="31">
        <f t="shared" si="264"/>
        <v>31261.559999999998</v>
      </c>
      <c r="DB100" s="31">
        <f t="shared" si="265"/>
        <v>28138.069999999996</v>
      </c>
      <c r="DC100" s="31">
        <f t="shared" si="266"/>
        <v>62782.030000000006</v>
      </c>
      <c r="DD100" s="31">
        <f t="shared" si="267"/>
        <v>15275.139999999998</v>
      </c>
      <c r="DE100" s="31">
        <f t="shared" si="268"/>
        <v>17952.010000000002</v>
      </c>
      <c r="DF100" s="31">
        <f t="shared" si="269"/>
        <v>14827.350000000002</v>
      </c>
      <c r="DG100" s="31">
        <f t="shared" si="270"/>
        <v>24646.440000000002</v>
      </c>
      <c r="DH100" s="31">
        <f t="shared" si="271"/>
        <v>27203.520000000004</v>
      </c>
      <c r="DI100" s="32">
        <f t="shared" si="200"/>
        <v>3538.61</v>
      </c>
      <c r="DJ100" s="32">
        <f t="shared" si="201"/>
        <v>6495.61</v>
      </c>
      <c r="DK100" s="32">
        <f t="shared" si="202"/>
        <v>1848.36</v>
      </c>
      <c r="DL100" s="32">
        <f t="shared" si="203"/>
        <v>1402.37</v>
      </c>
      <c r="DM100" s="32">
        <f t="shared" si="204"/>
        <v>1563.08</v>
      </c>
      <c r="DN100" s="32">
        <f t="shared" si="205"/>
        <v>1406.9</v>
      </c>
      <c r="DO100" s="32">
        <f t="shared" si="206"/>
        <v>3139.1</v>
      </c>
      <c r="DP100" s="32">
        <f t="shared" si="207"/>
        <v>763.76</v>
      </c>
      <c r="DQ100" s="32">
        <f t="shared" si="208"/>
        <v>897.6</v>
      </c>
      <c r="DR100" s="32">
        <f t="shared" si="209"/>
        <v>741.37</v>
      </c>
      <c r="DS100" s="32">
        <f t="shared" si="210"/>
        <v>1232.32</v>
      </c>
      <c r="DT100" s="32">
        <f t="shared" si="211"/>
        <v>1360.18</v>
      </c>
      <c r="DU100" s="31">
        <f t="shared" si="212"/>
        <v>13192.98</v>
      </c>
      <c r="DV100" s="31">
        <f t="shared" si="213"/>
        <v>23914.09</v>
      </c>
      <c r="DW100" s="31">
        <f t="shared" si="214"/>
        <v>6726.91</v>
      </c>
      <c r="DX100" s="31">
        <f t="shared" si="215"/>
        <v>5038.2700000000004</v>
      </c>
      <c r="DY100" s="31">
        <f t="shared" si="216"/>
        <v>5544.97</v>
      </c>
      <c r="DZ100" s="31">
        <f t="shared" si="217"/>
        <v>4925.2299999999996</v>
      </c>
      <c r="EA100" s="31">
        <f t="shared" si="218"/>
        <v>10847.33</v>
      </c>
      <c r="EB100" s="31">
        <f t="shared" si="219"/>
        <v>2603.52</v>
      </c>
      <c r="EC100" s="31">
        <f t="shared" si="220"/>
        <v>3017.85</v>
      </c>
      <c r="ED100" s="31">
        <f t="shared" si="221"/>
        <v>2459.06</v>
      </c>
      <c r="EE100" s="31">
        <f t="shared" si="222"/>
        <v>4029.95</v>
      </c>
      <c r="EF100" s="31">
        <f t="shared" si="223"/>
        <v>4386.57</v>
      </c>
      <c r="EG100" s="32">
        <f t="shared" si="224"/>
        <v>87503.84</v>
      </c>
      <c r="EH100" s="32">
        <f t="shared" si="225"/>
        <v>160321.85999999999</v>
      </c>
      <c r="EI100" s="32">
        <f t="shared" si="226"/>
        <v>45542.55</v>
      </c>
      <c r="EJ100" s="32">
        <f t="shared" si="227"/>
        <v>34488.080000000002</v>
      </c>
      <c r="EK100" s="32">
        <f t="shared" si="228"/>
        <v>38369.61</v>
      </c>
      <c r="EL100" s="32">
        <f t="shared" si="229"/>
        <v>34470.199999999997</v>
      </c>
      <c r="EM100" s="32">
        <f t="shared" si="230"/>
        <v>76768.460000000006</v>
      </c>
      <c r="EN100" s="32">
        <f t="shared" si="231"/>
        <v>18642.419999999998</v>
      </c>
      <c r="EO100" s="32">
        <f t="shared" si="232"/>
        <v>21867.46</v>
      </c>
      <c r="EP100" s="32">
        <f t="shared" si="233"/>
        <v>18027.780000000002</v>
      </c>
      <c r="EQ100" s="32">
        <f t="shared" si="234"/>
        <v>29908.710000000003</v>
      </c>
      <c r="ER100" s="32">
        <f t="shared" si="235"/>
        <v>32950.270000000004</v>
      </c>
    </row>
    <row r="101" spans="1:148" x14ac:dyDescent="0.25">
      <c r="A101" t="s">
        <v>501</v>
      </c>
      <c r="B101" s="1" t="s">
        <v>49</v>
      </c>
      <c r="C101" t="str">
        <f t="shared" ca="1" si="272"/>
        <v>OMRH</v>
      </c>
      <c r="D101" t="str">
        <f t="shared" ca="1" si="273"/>
        <v>Oldman River Hydro Facility</v>
      </c>
      <c r="E101" s="51">
        <v>3669.7189735000002</v>
      </c>
      <c r="F101" s="51">
        <v>2362.5770524999998</v>
      </c>
      <c r="G101" s="51">
        <v>4651.6169891999998</v>
      </c>
      <c r="H101" s="51">
        <v>14802.6783215</v>
      </c>
      <c r="I101" s="51">
        <v>19522.3355472</v>
      </c>
      <c r="J101" s="51">
        <v>20183.759269099999</v>
      </c>
      <c r="K101" s="51">
        <v>21608.5787175</v>
      </c>
      <c r="L101" s="51">
        <v>15520.803864699999</v>
      </c>
      <c r="M101" s="51">
        <v>15571.1956498</v>
      </c>
      <c r="N101" s="51">
        <v>9581.3027024999992</v>
      </c>
      <c r="O101" s="51">
        <v>8209.6912338999991</v>
      </c>
      <c r="P101" s="51">
        <v>10090.887950599999</v>
      </c>
      <c r="Q101" s="32">
        <v>164503.35999999999</v>
      </c>
      <c r="R101" s="32">
        <v>221386.01</v>
      </c>
      <c r="S101" s="32">
        <v>169640.98</v>
      </c>
      <c r="T101" s="32">
        <v>461476.77</v>
      </c>
      <c r="U101" s="32">
        <v>1084541.8600000001</v>
      </c>
      <c r="V101" s="32">
        <v>866852.66</v>
      </c>
      <c r="W101" s="32">
        <v>2583971.5299999998</v>
      </c>
      <c r="X101" s="32">
        <v>742993</v>
      </c>
      <c r="Y101" s="32">
        <v>384906.72</v>
      </c>
      <c r="Z101" s="32">
        <v>263449.40999999997</v>
      </c>
      <c r="AA101" s="32">
        <v>315239.09999999998</v>
      </c>
      <c r="AB101" s="32">
        <v>268876.92</v>
      </c>
      <c r="AC101" s="2">
        <v>3.42</v>
      </c>
      <c r="AD101" s="2">
        <v>3.42</v>
      </c>
      <c r="AE101" s="2">
        <v>3.42</v>
      </c>
      <c r="AF101" s="2">
        <v>3.42</v>
      </c>
      <c r="AG101" s="2">
        <v>3.42</v>
      </c>
      <c r="AH101" s="2">
        <v>3.42</v>
      </c>
      <c r="AI101" s="2">
        <v>3.42</v>
      </c>
      <c r="AJ101" s="2">
        <v>3.42</v>
      </c>
      <c r="AK101" s="2">
        <v>3.42</v>
      </c>
      <c r="AL101" s="2">
        <v>3.42</v>
      </c>
      <c r="AM101" s="2">
        <v>3.42</v>
      </c>
      <c r="AN101" s="2">
        <v>3.42</v>
      </c>
      <c r="AO101" s="33">
        <v>5626.01</v>
      </c>
      <c r="AP101" s="33">
        <v>7571.4</v>
      </c>
      <c r="AQ101" s="33">
        <v>5801.72</v>
      </c>
      <c r="AR101" s="33">
        <v>15782.51</v>
      </c>
      <c r="AS101" s="33">
        <v>37091.33</v>
      </c>
      <c r="AT101" s="33">
        <v>29646.36</v>
      </c>
      <c r="AU101" s="33">
        <v>88371.83</v>
      </c>
      <c r="AV101" s="33">
        <v>25410.36</v>
      </c>
      <c r="AW101" s="33">
        <v>13163.81</v>
      </c>
      <c r="AX101" s="33">
        <v>9009.9699999999993</v>
      </c>
      <c r="AY101" s="33">
        <v>10781.18</v>
      </c>
      <c r="AZ101" s="33">
        <v>9195.59</v>
      </c>
      <c r="BA101" s="31">
        <f t="shared" si="236"/>
        <v>-180.95</v>
      </c>
      <c r="BB101" s="31">
        <f t="shared" si="237"/>
        <v>-243.52</v>
      </c>
      <c r="BC101" s="31">
        <f t="shared" si="238"/>
        <v>-186.61</v>
      </c>
      <c r="BD101" s="31">
        <f t="shared" si="239"/>
        <v>-692.22</v>
      </c>
      <c r="BE101" s="31">
        <f t="shared" si="240"/>
        <v>-1626.81</v>
      </c>
      <c r="BF101" s="31">
        <f t="shared" si="241"/>
        <v>-1300.28</v>
      </c>
      <c r="BG101" s="31">
        <f t="shared" si="242"/>
        <v>3875.96</v>
      </c>
      <c r="BH101" s="31">
        <f t="shared" si="243"/>
        <v>1114.49</v>
      </c>
      <c r="BI101" s="31">
        <f t="shared" si="244"/>
        <v>577.36</v>
      </c>
      <c r="BJ101" s="31">
        <f t="shared" si="245"/>
        <v>1765.11</v>
      </c>
      <c r="BK101" s="31">
        <f t="shared" si="246"/>
        <v>2112.1</v>
      </c>
      <c r="BL101" s="31">
        <f t="shared" si="247"/>
        <v>1801.48</v>
      </c>
      <c r="BM101" s="6">
        <v>-2.5999999999999999E-3</v>
      </c>
      <c r="BN101" s="6">
        <v>-2.5999999999999999E-3</v>
      </c>
      <c r="BO101" s="6">
        <v>-2.5999999999999999E-3</v>
      </c>
      <c r="BP101" s="6">
        <v>-2.5999999999999999E-3</v>
      </c>
      <c r="BQ101" s="6">
        <v>-2.5999999999999999E-3</v>
      </c>
      <c r="BR101" s="6">
        <v>-2.5999999999999999E-3</v>
      </c>
      <c r="BS101" s="6">
        <v>-2.5999999999999999E-3</v>
      </c>
      <c r="BT101" s="6">
        <v>-2.5999999999999999E-3</v>
      </c>
      <c r="BU101" s="6">
        <v>-2.5999999999999999E-3</v>
      </c>
      <c r="BV101" s="6">
        <v>-2.5999999999999999E-3</v>
      </c>
      <c r="BW101" s="6">
        <v>-2.5999999999999999E-3</v>
      </c>
      <c r="BX101" s="6">
        <v>-2.5999999999999999E-3</v>
      </c>
      <c r="BY101" s="31">
        <v>-427.71</v>
      </c>
      <c r="BZ101" s="31">
        <v>-575.6</v>
      </c>
      <c r="CA101" s="31">
        <v>-441.07</v>
      </c>
      <c r="CB101" s="31">
        <v>-1199.8399999999999</v>
      </c>
      <c r="CC101" s="31">
        <v>-2819.81</v>
      </c>
      <c r="CD101" s="31">
        <v>-2253.8200000000002</v>
      </c>
      <c r="CE101" s="31">
        <v>-6718.33</v>
      </c>
      <c r="CF101" s="31">
        <v>-1931.78</v>
      </c>
      <c r="CG101" s="31">
        <v>-1000.76</v>
      </c>
      <c r="CH101" s="31">
        <v>-684.97</v>
      </c>
      <c r="CI101" s="31">
        <v>-819.62</v>
      </c>
      <c r="CJ101" s="31">
        <v>-699.08</v>
      </c>
      <c r="CK101" s="32">
        <f t="shared" si="248"/>
        <v>115.15</v>
      </c>
      <c r="CL101" s="32">
        <f t="shared" si="249"/>
        <v>154.97</v>
      </c>
      <c r="CM101" s="32">
        <f t="shared" si="250"/>
        <v>118.75</v>
      </c>
      <c r="CN101" s="32">
        <f t="shared" si="251"/>
        <v>323.02999999999997</v>
      </c>
      <c r="CO101" s="32">
        <f t="shared" si="252"/>
        <v>759.18</v>
      </c>
      <c r="CP101" s="32">
        <f t="shared" si="253"/>
        <v>606.79999999999995</v>
      </c>
      <c r="CQ101" s="32">
        <f t="shared" si="254"/>
        <v>1808.78</v>
      </c>
      <c r="CR101" s="32">
        <f t="shared" si="255"/>
        <v>520.1</v>
      </c>
      <c r="CS101" s="32">
        <f t="shared" si="256"/>
        <v>269.43</v>
      </c>
      <c r="CT101" s="32">
        <f t="shared" si="257"/>
        <v>184.41</v>
      </c>
      <c r="CU101" s="32">
        <f t="shared" si="258"/>
        <v>220.67</v>
      </c>
      <c r="CV101" s="32">
        <f t="shared" si="259"/>
        <v>188.21</v>
      </c>
      <c r="CW101" s="31">
        <f t="shared" si="260"/>
        <v>-5757.62</v>
      </c>
      <c r="CX101" s="31">
        <f t="shared" si="261"/>
        <v>-7748.5099999999993</v>
      </c>
      <c r="CY101" s="31">
        <f t="shared" si="262"/>
        <v>-5937.43</v>
      </c>
      <c r="CZ101" s="31">
        <f t="shared" si="263"/>
        <v>-15967.1</v>
      </c>
      <c r="DA101" s="31">
        <f t="shared" si="264"/>
        <v>-37525.15</v>
      </c>
      <c r="DB101" s="31">
        <f t="shared" si="265"/>
        <v>-29993.100000000002</v>
      </c>
      <c r="DC101" s="31">
        <f t="shared" si="266"/>
        <v>-97157.340000000011</v>
      </c>
      <c r="DD101" s="31">
        <f t="shared" si="267"/>
        <v>-27936.530000000002</v>
      </c>
      <c r="DE101" s="31">
        <f t="shared" si="268"/>
        <v>-14472.5</v>
      </c>
      <c r="DF101" s="31">
        <f t="shared" si="269"/>
        <v>-11275.64</v>
      </c>
      <c r="DG101" s="31">
        <f t="shared" si="270"/>
        <v>-13492.230000000001</v>
      </c>
      <c r="DH101" s="31">
        <f t="shared" si="271"/>
        <v>-11507.94</v>
      </c>
      <c r="DI101" s="32">
        <f t="shared" si="200"/>
        <v>-287.88</v>
      </c>
      <c r="DJ101" s="32">
        <f t="shared" si="201"/>
        <v>-387.43</v>
      </c>
      <c r="DK101" s="32">
        <f t="shared" si="202"/>
        <v>-296.87</v>
      </c>
      <c r="DL101" s="32">
        <f t="shared" si="203"/>
        <v>-798.36</v>
      </c>
      <c r="DM101" s="32">
        <f t="shared" si="204"/>
        <v>-1876.26</v>
      </c>
      <c r="DN101" s="32">
        <f t="shared" si="205"/>
        <v>-1499.66</v>
      </c>
      <c r="DO101" s="32">
        <f t="shared" si="206"/>
        <v>-4857.87</v>
      </c>
      <c r="DP101" s="32">
        <f t="shared" si="207"/>
        <v>-1396.83</v>
      </c>
      <c r="DQ101" s="32">
        <f t="shared" si="208"/>
        <v>-723.63</v>
      </c>
      <c r="DR101" s="32">
        <f t="shared" si="209"/>
        <v>-563.78</v>
      </c>
      <c r="DS101" s="32">
        <f t="shared" si="210"/>
        <v>-674.61</v>
      </c>
      <c r="DT101" s="32">
        <f t="shared" si="211"/>
        <v>-575.4</v>
      </c>
      <c r="DU101" s="31">
        <f t="shared" si="212"/>
        <v>-1073.3</v>
      </c>
      <c r="DV101" s="31">
        <f t="shared" si="213"/>
        <v>-1426.34</v>
      </c>
      <c r="DW101" s="31">
        <f t="shared" si="214"/>
        <v>-1080.43</v>
      </c>
      <c r="DX101" s="31">
        <f t="shared" si="215"/>
        <v>-2868.23</v>
      </c>
      <c r="DY101" s="31">
        <f t="shared" si="216"/>
        <v>-6655.97</v>
      </c>
      <c r="DZ101" s="31">
        <f t="shared" si="217"/>
        <v>-5249.93</v>
      </c>
      <c r="EA101" s="31">
        <f t="shared" si="218"/>
        <v>-16786.61</v>
      </c>
      <c r="EB101" s="31">
        <f t="shared" si="219"/>
        <v>-4761.5600000000004</v>
      </c>
      <c r="EC101" s="31">
        <f t="shared" si="220"/>
        <v>-2432.92</v>
      </c>
      <c r="ED101" s="31">
        <f t="shared" si="221"/>
        <v>-1870.02</v>
      </c>
      <c r="EE101" s="31">
        <f t="shared" si="222"/>
        <v>-2206.12</v>
      </c>
      <c r="EF101" s="31">
        <f t="shared" si="223"/>
        <v>-1855.66</v>
      </c>
      <c r="EG101" s="32">
        <f t="shared" si="224"/>
        <v>-7118.8</v>
      </c>
      <c r="EH101" s="32">
        <f t="shared" si="225"/>
        <v>-9562.2799999999988</v>
      </c>
      <c r="EI101" s="32">
        <f t="shared" si="226"/>
        <v>-7314.7300000000005</v>
      </c>
      <c r="EJ101" s="32">
        <f t="shared" si="227"/>
        <v>-19633.689999999999</v>
      </c>
      <c r="EK101" s="32">
        <f t="shared" si="228"/>
        <v>-46057.380000000005</v>
      </c>
      <c r="EL101" s="32">
        <f t="shared" si="229"/>
        <v>-36742.69</v>
      </c>
      <c r="EM101" s="32">
        <f t="shared" si="230"/>
        <v>-118801.82</v>
      </c>
      <c r="EN101" s="32">
        <f t="shared" si="231"/>
        <v>-34094.92</v>
      </c>
      <c r="EO101" s="32">
        <f t="shared" si="232"/>
        <v>-17629.05</v>
      </c>
      <c r="EP101" s="32">
        <f t="shared" si="233"/>
        <v>-13709.44</v>
      </c>
      <c r="EQ101" s="32">
        <f t="shared" si="234"/>
        <v>-16372.960000000003</v>
      </c>
      <c r="ER101" s="32">
        <f t="shared" si="235"/>
        <v>-13939</v>
      </c>
    </row>
    <row r="102" spans="1:148" x14ac:dyDescent="0.25">
      <c r="A102" t="s">
        <v>502</v>
      </c>
      <c r="B102" s="1" t="s">
        <v>105</v>
      </c>
      <c r="C102" t="str">
        <f t="shared" ca="1" si="272"/>
        <v>OWF1</v>
      </c>
      <c r="D102" t="str">
        <f t="shared" ca="1" si="273"/>
        <v>Oldman 2 Wind Facility</v>
      </c>
      <c r="I102" s="51">
        <v>0</v>
      </c>
      <c r="J102" s="51">
        <v>0</v>
      </c>
      <c r="K102" s="51">
        <v>69.353899999999996</v>
      </c>
      <c r="L102" s="51">
        <v>3702.9614000000001</v>
      </c>
      <c r="M102" s="51">
        <v>9434.6270000000004</v>
      </c>
      <c r="N102" s="51">
        <v>18019.915700000001</v>
      </c>
      <c r="O102" s="51">
        <v>12035.702600000001</v>
      </c>
      <c r="P102" s="51">
        <v>17926.171999999999</v>
      </c>
      <c r="Q102" s="32"/>
      <c r="R102" s="32"/>
      <c r="S102" s="32"/>
      <c r="T102" s="32"/>
      <c r="U102" s="32">
        <v>0</v>
      </c>
      <c r="V102" s="32">
        <v>0</v>
      </c>
      <c r="W102" s="32">
        <v>4653</v>
      </c>
      <c r="X102" s="32">
        <v>96798.07</v>
      </c>
      <c r="Y102" s="32">
        <v>192830.33</v>
      </c>
      <c r="Z102" s="32">
        <v>427609.25</v>
      </c>
      <c r="AA102" s="32">
        <v>321463.27</v>
      </c>
      <c r="AB102" s="32">
        <v>440857.39</v>
      </c>
      <c r="AG102" s="2">
        <v>3.71</v>
      </c>
      <c r="AH102" s="2">
        <v>3.71</v>
      </c>
      <c r="AI102" s="2">
        <v>3.71</v>
      </c>
      <c r="AJ102" s="2">
        <v>3.71</v>
      </c>
      <c r="AK102" s="2">
        <v>3.71</v>
      </c>
      <c r="AL102" s="2">
        <v>3.71</v>
      </c>
      <c r="AM102" s="2">
        <v>3.71</v>
      </c>
      <c r="AN102" s="2">
        <v>3.71</v>
      </c>
      <c r="AO102" s="33"/>
      <c r="AP102" s="33"/>
      <c r="AQ102" s="33"/>
      <c r="AR102" s="33"/>
      <c r="AS102" s="33">
        <v>0</v>
      </c>
      <c r="AT102" s="33">
        <v>0</v>
      </c>
      <c r="AU102" s="33">
        <v>172.63</v>
      </c>
      <c r="AV102" s="33">
        <v>3591.21</v>
      </c>
      <c r="AW102" s="33">
        <v>7154.01</v>
      </c>
      <c r="AX102" s="33">
        <v>15864.3</v>
      </c>
      <c r="AY102" s="33">
        <v>11926.29</v>
      </c>
      <c r="AZ102" s="33">
        <v>16355.81</v>
      </c>
      <c r="BA102" s="31">
        <f t="shared" si="236"/>
        <v>0</v>
      </c>
      <c r="BB102" s="31">
        <f t="shared" si="237"/>
        <v>0</v>
      </c>
      <c r="BC102" s="31">
        <f t="shared" si="238"/>
        <v>0</v>
      </c>
      <c r="BD102" s="31">
        <f t="shared" si="239"/>
        <v>0</v>
      </c>
      <c r="BE102" s="31">
        <f t="shared" si="240"/>
        <v>0</v>
      </c>
      <c r="BF102" s="31">
        <f t="shared" si="241"/>
        <v>0</v>
      </c>
      <c r="BG102" s="31">
        <f t="shared" si="242"/>
        <v>6.98</v>
      </c>
      <c r="BH102" s="31">
        <f t="shared" si="243"/>
        <v>145.19999999999999</v>
      </c>
      <c r="BI102" s="31">
        <f t="shared" si="244"/>
        <v>289.25</v>
      </c>
      <c r="BJ102" s="31">
        <f t="shared" si="245"/>
        <v>2864.98</v>
      </c>
      <c r="BK102" s="31">
        <f t="shared" si="246"/>
        <v>2153.8000000000002</v>
      </c>
      <c r="BL102" s="31">
        <f t="shared" si="247"/>
        <v>2953.74</v>
      </c>
      <c r="BM102" s="6">
        <v>2.87E-2</v>
      </c>
      <c r="BN102" s="6">
        <v>2.87E-2</v>
      </c>
      <c r="BO102" s="6">
        <v>2.87E-2</v>
      </c>
      <c r="BP102" s="6">
        <v>2.87E-2</v>
      </c>
      <c r="BQ102" s="6">
        <v>2.87E-2</v>
      </c>
      <c r="BR102" s="6">
        <v>2.87E-2</v>
      </c>
      <c r="BS102" s="6">
        <v>2.87E-2</v>
      </c>
      <c r="BT102" s="6">
        <v>2.87E-2</v>
      </c>
      <c r="BU102" s="6">
        <v>2.87E-2</v>
      </c>
      <c r="BV102" s="6">
        <v>2.87E-2</v>
      </c>
      <c r="BW102" s="6">
        <v>2.87E-2</v>
      </c>
      <c r="BX102" s="6">
        <v>2.87E-2</v>
      </c>
      <c r="BY102" s="31">
        <v>0</v>
      </c>
      <c r="BZ102" s="31">
        <v>0</v>
      </c>
      <c r="CA102" s="31">
        <v>0</v>
      </c>
      <c r="CB102" s="31">
        <v>0</v>
      </c>
      <c r="CC102" s="31">
        <v>0</v>
      </c>
      <c r="CD102" s="31">
        <v>0</v>
      </c>
      <c r="CE102" s="31">
        <v>133.54</v>
      </c>
      <c r="CF102" s="31">
        <v>2778.1</v>
      </c>
      <c r="CG102" s="31">
        <v>5534.23</v>
      </c>
      <c r="CH102" s="31">
        <v>12272.39</v>
      </c>
      <c r="CI102" s="31">
        <v>9226</v>
      </c>
      <c r="CJ102" s="31">
        <v>12652.61</v>
      </c>
      <c r="CK102" s="32">
        <f t="shared" si="248"/>
        <v>0</v>
      </c>
      <c r="CL102" s="32">
        <f t="shared" si="249"/>
        <v>0</v>
      </c>
      <c r="CM102" s="32">
        <f t="shared" si="250"/>
        <v>0</v>
      </c>
      <c r="CN102" s="32">
        <f t="shared" si="251"/>
        <v>0</v>
      </c>
      <c r="CO102" s="32">
        <f t="shared" si="252"/>
        <v>0</v>
      </c>
      <c r="CP102" s="32">
        <f t="shared" si="253"/>
        <v>0</v>
      </c>
      <c r="CQ102" s="32">
        <f t="shared" si="254"/>
        <v>3.26</v>
      </c>
      <c r="CR102" s="32">
        <f t="shared" si="255"/>
        <v>67.760000000000005</v>
      </c>
      <c r="CS102" s="32">
        <f t="shared" si="256"/>
        <v>134.97999999999999</v>
      </c>
      <c r="CT102" s="32">
        <f t="shared" si="257"/>
        <v>299.33</v>
      </c>
      <c r="CU102" s="32">
        <f t="shared" si="258"/>
        <v>225.02</v>
      </c>
      <c r="CV102" s="32">
        <f t="shared" si="259"/>
        <v>308.60000000000002</v>
      </c>
      <c r="CW102" s="31">
        <f t="shared" si="260"/>
        <v>0</v>
      </c>
      <c r="CX102" s="31">
        <f t="shared" si="261"/>
        <v>0</v>
      </c>
      <c r="CY102" s="31">
        <f t="shared" si="262"/>
        <v>0</v>
      </c>
      <c r="CZ102" s="31">
        <f t="shared" si="263"/>
        <v>0</v>
      </c>
      <c r="DA102" s="31">
        <f t="shared" si="264"/>
        <v>0</v>
      </c>
      <c r="DB102" s="31">
        <f t="shared" si="265"/>
        <v>0</v>
      </c>
      <c r="DC102" s="31">
        <f t="shared" si="266"/>
        <v>-42.810000000000016</v>
      </c>
      <c r="DD102" s="31">
        <f t="shared" si="267"/>
        <v>-890.55</v>
      </c>
      <c r="DE102" s="31">
        <f t="shared" si="268"/>
        <v>-1774.0500000000011</v>
      </c>
      <c r="DF102" s="31">
        <f t="shared" si="269"/>
        <v>-6157.5599999999995</v>
      </c>
      <c r="DG102" s="31">
        <f t="shared" si="270"/>
        <v>-4629.0700000000006</v>
      </c>
      <c r="DH102" s="31">
        <f t="shared" si="271"/>
        <v>-6348.3399999999983</v>
      </c>
      <c r="DI102" s="32">
        <f t="shared" si="200"/>
        <v>0</v>
      </c>
      <c r="DJ102" s="32">
        <f t="shared" si="201"/>
        <v>0</v>
      </c>
      <c r="DK102" s="32">
        <f t="shared" si="202"/>
        <v>0</v>
      </c>
      <c r="DL102" s="32">
        <f t="shared" si="203"/>
        <v>0</v>
      </c>
      <c r="DM102" s="32">
        <f t="shared" si="204"/>
        <v>0</v>
      </c>
      <c r="DN102" s="32">
        <f t="shared" si="205"/>
        <v>0</v>
      </c>
      <c r="DO102" s="32">
        <f t="shared" si="206"/>
        <v>-2.14</v>
      </c>
      <c r="DP102" s="32">
        <f t="shared" si="207"/>
        <v>-44.53</v>
      </c>
      <c r="DQ102" s="32">
        <f t="shared" si="208"/>
        <v>-88.7</v>
      </c>
      <c r="DR102" s="32">
        <f t="shared" si="209"/>
        <v>-307.88</v>
      </c>
      <c r="DS102" s="32">
        <f t="shared" si="210"/>
        <v>-231.45</v>
      </c>
      <c r="DT102" s="32">
        <f t="shared" si="211"/>
        <v>-317.42</v>
      </c>
      <c r="DU102" s="31">
        <f t="shared" si="212"/>
        <v>0</v>
      </c>
      <c r="DV102" s="31">
        <f t="shared" si="213"/>
        <v>0</v>
      </c>
      <c r="DW102" s="31">
        <f t="shared" si="214"/>
        <v>0</v>
      </c>
      <c r="DX102" s="31">
        <f t="shared" si="215"/>
        <v>0</v>
      </c>
      <c r="DY102" s="31">
        <f t="shared" si="216"/>
        <v>0</v>
      </c>
      <c r="DZ102" s="31">
        <f t="shared" si="217"/>
        <v>0</v>
      </c>
      <c r="EA102" s="31">
        <f t="shared" si="218"/>
        <v>-7.4</v>
      </c>
      <c r="EB102" s="31">
        <f t="shared" si="219"/>
        <v>-151.79</v>
      </c>
      <c r="EC102" s="31">
        <f t="shared" si="220"/>
        <v>-298.23</v>
      </c>
      <c r="ED102" s="31">
        <f t="shared" si="221"/>
        <v>-1021.21</v>
      </c>
      <c r="EE102" s="31">
        <f t="shared" si="222"/>
        <v>-756.9</v>
      </c>
      <c r="EF102" s="31">
        <f t="shared" si="223"/>
        <v>-1023.67</v>
      </c>
      <c r="EG102" s="32">
        <f t="shared" si="224"/>
        <v>0</v>
      </c>
      <c r="EH102" s="32">
        <f t="shared" si="225"/>
        <v>0</v>
      </c>
      <c r="EI102" s="32">
        <f t="shared" si="226"/>
        <v>0</v>
      </c>
      <c r="EJ102" s="32">
        <f t="shared" si="227"/>
        <v>0</v>
      </c>
      <c r="EK102" s="32">
        <f t="shared" si="228"/>
        <v>0</v>
      </c>
      <c r="EL102" s="32">
        <f t="shared" si="229"/>
        <v>0</v>
      </c>
      <c r="EM102" s="32">
        <f t="shared" si="230"/>
        <v>-52.350000000000016</v>
      </c>
      <c r="EN102" s="32">
        <f t="shared" si="231"/>
        <v>-1086.8699999999999</v>
      </c>
      <c r="EO102" s="32">
        <f t="shared" si="232"/>
        <v>-2160.9800000000014</v>
      </c>
      <c r="EP102" s="32">
        <f t="shared" si="233"/>
        <v>-7486.65</v>
      </c>
      <c r="EQ102" s="32">
        <f t="shared" si="234"/>
        <v>-5617.42</v>
      </c>
      <c r="ER102" s="32">
        <f t="shared" si="235"/>
        <v>-7689.4299999999985</v>
      </c>
    </row>
    <row r="103" spans="1:148" x14ac:dyDescent="0.25">
      <c r="A103" t="s">
        <v>501</v>
      </c>
      <c r="B103" s="1" t="s">
        <v>50</v>
      </c>
      <c r="C103" t="str">
        <f t="shared" ca="1" si="272"/>
        <v>PH1</v>
      </c>
      <c r="D103" t="str">
        <f t="shared" ca="1" si="273"/>
        <v>Poplar Hill #1</v>
      </c>
      <c r="E103" s="51">
        <v>3384.7575999999999</v>
      </c>
      <c r="F103" s="51">
        <v>3536.7163999999998</v>
      </c>
      <c r="G103" s="51">
        <v>2645.9971999999998</v>
      </c>
      <c r="H103" s="51">
        <v>3679.6984000000002</v>
      </c>
      <c r="I103" s="51">
        <v>803.13239999999996</v>
      </c>
      <c r="J103" s="51">
        <v>1353.8055999999999</v>
      </c>
      <c r="K103" s="51">
        <v>2444.848</v>
      </c>
      <c r="L103" s="51">
        <v>2643.3063999999999</v>
      </c>
      <c r="M103" s="51">
        <v>4332.7507999999998</v>
      </c>
      <c r="N103" s="51">
        <v>3839.6680000000001</v>
      </c>
      <c r="O103" s="51">
        <v>5136.4236000000001</v>
      </c>
      <c r="P103" s="51">
        <v>8433.6560000000009</v>
      </c>
      <c r="Q103" s="32">
        <v>224583.21</v>
      </c>
      <c r="R103" s="32">
        <v>417308.74</v>
      </c>
      <c r="S103" s="32">
        <v>93537.51</v>
      </c>
      <c r="T103" s="32">
        <v>118572.05</v>
      </c>
      <c r="U103" s="32">
        <v>27679.68</v>
      </c>
      <c r="V103" s="32">
        <v>52072.45</v>
      </c>
      <c r="W103" s="32">
        <v>1036104.35</v>
      </c>
      <c r="X103" s="32">
        <v>230979.55</v>
      </c>
      <c r="Y103" s="32">
        <v>125957.05</v>
      </c>
      <c r="Z103" s="32">
        <v>93647.49</v>
      </c>
      <c r="AA103" s="32">
        <v>206058.47</v>
      </c>
      <c r="AB103" s="32">
        <v>249724.53</v>
      </c>
      <c r="AC103" s="2">
        <v>-8.89</v>
      </c>
      <c r="AD103" s="2">
        <v>-8.89</v>
      </c>
      <c r="AE103" s="2">
        <v>-8.89</v>
      </c>
      <c r="AF103" s="2">
        <v>-8.89</v>
      </c>
      <c r="AG103" s="2">
        <v>-8.89</v>
      </c>
      <c r="AH103" s="2">
        <v>-8.89</v>
      </c>
      <c r="AI103" s="2">
        <v>-8.89</v>
      </c>
      <c r="AJ103" s="2">
        <v>-8.89</v>
      </c>
      <c r="AK103" s="2">
        <v>-8.89</v>
      </c>
      <c r="AL103" s="2">
        <v>-8.89</v>
      </c>
      <c r="AM103" s="2">
        <v>-8.89</v>
      </c>
      <c r="AN103" s="2">
        <v>-8.89</v>
      </c>
      <c r="AO103" s="33">
        <v>-19965.45</v>
      </c>
      <c r="AP103" s="33">
        <v>-37098.75</v>
      </c>
      <c r="AQ103" s="33">
        <v>-8315.48</v>
      </c>
      <c r="AR103" s="33">
        <v>-10541.06</v>
      </c>
      <c r="AS103" s="33">
        <v>-2460.7199999999998</v>
      </c>
      <c r="AT103" s="33">
        <v>-4629.24</v>
      </c>
      <c r="AU103" s="33">
        <v>-92109.68</v>
      </c>
      <c r="AV103" s="33">
        <v>-20534.080000000002</v>
      </c>
      <c r="AW103" s="33">
        <v>-11197.58</v>
      </c>
      <c r="AX103" s="33">
        <v>-8325.26</v>
      </c>
      <c r="AY103" s="33">
        <v>-18318.599999999999</v>
      </c>
      <c r="AZ103" s="33">
        <v>-22200.51</v>
      </c>
      <c r="BA103" s="31">
        <f t="shared" si="236"/>
        <v>-247.04</v>
      </c>
      <c r="BB103" s="31">
        <f t="shared" si="237"/>
        <v>-459.04</v>
      </c>
      <c r="BC103" s="31">
        <f t="shared" si="238"/>
        <v>-102.89</v>
      </c>
      <c r="BD103" s="31">
        <f t="shared" si="239"/>
        <v>-177.86</v>
      </c>
      <c r="BE103" s="31">
        <f t="shared" si="240"/>
        <v>-41.52</v>
      </c>
      <c r="BF103" s="31">
        <f t="shared" si="241"/>
        <v>-78.11</v>
      </c>
      <c r="BG103" s="31">
        <f t="shared" si="242"/>
        <v>1554.16</v>
      </c>
      <c r="BH103" s="31">
        <f t="shared" si="243"/>
        <v>346.47</v>
      </c>
      <c r="BI103" s="31">
        <f t="shared" si="244"/>
        <v>188.94</v>
      </c>
      <c r="BJ103" s="31">
        <f t="shared" si="245"/>
        <v>627.44000000000005</v>
      </c>
      <c r="BK103" s="31">
        <f t="shared" si="246"/>
        <v>1380.59</v>
      </c>
      <c r="BL103" s="31">
        <f t="shared" si="247"/>
        <v>1673.15</v>
      </c>
      <c r="BM103" s="6">
        <v>-0.12</v>
      </c>
      <c r="BN103" s="6">
        <v>-0.12</v>
      </c>
      <c r="BO103" s="6">
        <v>-0.12</v>
      </c>
      <c r="BP103" s="6">
        <v>-0.12</v>
      </c>
      <c r="BQ103" s="6">
        <v>-0.12</v>
      </c>
      <c r="BR103" s="6">
        <v>-0.12</v>
      </c>
      <c r="BS103" s="6">
        <v>-0.12</v>
      </c>
      <c r="BT103" s="6">
        <v>-0.12</v>
      </c>
      <c r="BU103" s="6">
        <v>-0.12</v>
      </c>
      <c r="BV103" s="6">
        <v>-0.12</v>
      </c>
      <c r="BW103" s="6">
        <v>-0.12</v>
      </c>
      <c r="BX103" s="6">
        <v>-0.12</v>
      </c>
      <c r="BY103" s="31">
        <v>-26949.99</v>
      </c>
      <c r="BZ103" s="31">
        <v>-50077.05</v>
      </c>
      <c r="CA103" s="31">
        <v>-11224.5</v>
      </c>
      <c r="CB103" s="31">
        <v>-14228.65</v>
      </c>
      <c r="CC103" s="31">
        <v>-3321.56</v>
      </c>
      <c r="CD103" s="31">
        <v>-6248.69</v>
      </c>
      <c r="CE103" s="31">
        <v>-124332.52</v>
      </c>
      <c r="CF103" s="31">
        <v>-27717.55</v>
      </c>
      <c r="CG103" s="31">
        <v>-15114.85</v>
      </c>
      <c r="CH103" s="31">
        <v>-11237.7</v>
      </c>
      <c r="CI103" s="31">
        <v>-24727.02</v>
      </c>
      <c r="CJ103" s="31">
        <v>-29966.94</v>
      </c>
      <c r="CK103" s="32">
        <f t="shared" si="248"/>
        <v>157.21</v>
      </c>
      <c r="CL103" s="32">
        <f t="shared" si="249"/>
        <v>292.12</v>
      </c>
      <c r="CM103" s="32">
        <f t="shared" si="250"/>
        <v>65.48</v>
      </c>
      <c r="CN103" s="32">
        <f t="shared" si="251"/>
        <v>83</v>
      </c>
      <c r="CO103" s="32">
        <f t="shared" si="252"/>
        <v>19.38</v>
      </c>
      <c r="CP103" s="32">
        <f t="shared" si="253"/>
        <v>36.450000000000003</v>
      </c>
      <c r="CQ103" s="32">
        <f t="shared" si="254"/>
        <v>725.27</v>
      </c>
      <c r="CR103" s="32">
        <f t="shared" si="255"/>
        <v>161.69</v>
      </c>
      <c r="CS103" s="32">
        <f t="shared" si="256"/>
        <v>88.17</v>
      </c>
      <c r="CT103" s="32">
        <f t="shared" si="257"/>
        <v>65.55</v>
      </c>
      <c r="CU103" s="32">
        <f t="shared" si="258"/>
        <v>144.24</v>
      </c>
      <c r="CV103" s="32">
        <f t="shared" si="259"/>
        <v>174.81</v>
      </c>
      <c r="CW103" s="31">
        <f t="shared" si="260"/>
        <v>-6580.2900000000018</v>
      </c>
      <c r="CX103" s="31">
        <f t="shared" si="261"/>
        <v>-12227.14</v>
      </c>
      <c r="CY103" s="31">
        <f t="shared" si="262"/>
        <v>-2740.650000000001</v>
      </c>
      <c r="CZ103" s="31">
        <f t="shared" si="263"/>
        <v>-3426.73</v>
      </c>
      <c r="DA103" s="31">
        <f t="shared" si="264"/>
        <v>-799.94</v>
      </c>
      <c r="DB103" s="31">
        <f t="shared" si="265"/>
        <v>-1504.89</v>
      </c>
      <c r="DC103" s="31">
        <f t="shared" si="266"/>
        <v>-33051.73000000001</v>
      </c>
      <c r="DD103" s="31">
        <f t="shared" si="267"/>
        <v>-7368.2499999999991</v>
      </c>
      <c r="DE103" s="31">
        <f t="shared" si="268"/>
        <v>-4018.0400000000004</v>
      </c>
      <c r="DF103" s="31">
        <f t="shared" si="269"/>
        <v>-3474.3300000000013</v>
      </c>
      <c r="DG103" s="31">
        <f t="shared" si="270"/>
        <v>-7644.77</v>
      </c>
      <c r="DH103" s="31">
        <f t="shared" si="271"/>
        <v>-9264.7699999999986</v>
      </c>
      <c r="DI103" s="32">
        <f t="shared" si="200"/>
        <v>-329.01</v>
      </c>
      <c r="DJ103" s="32">
        <f t="shared" si="201"/>
        <v>-611.36</v>
      </c>
      <c r="DK103" s="32">
        <f t="shared" si="202"/>
        <v>-137.03</v>
      </c>
      <c r="DL103" s="32">
        <f t="shared" si="203"/>
        <v>-171.34</v>
      </c>
      <c r="DM103" s="32">
        <f t="shared" si="204"/>
        <v>-40</v>
      </c>
      <c r="DN103" s="32">
        <f t="shared" si="205"/>
        <v>-75.239999999999995</v>
      </c>
      <c r="DO103" s="32">
        <f t="shared" si="206"/>
        <v>-1652.59</v>
      </c>
      <c r="DP103" s="32">
        <f t="shared" si="207"/>
        <v>-368.41</v>
      </c>
      <c r="DQ103" s="32">
        <f t="shared" si="208"/>
        <v>-200.9</v>
      </c>
      <c r="DR103" s="32">
        <f t="shared" si="209"/>
        <v>-173.72</v>
      </c>
      <c r="DS103" s="32">
        <f t="shared" si="210"/>
        <v>-382.24</v>
      </c>
      <c r="DT103" s="32">
        <f t="shared" si="211"/>
        <v>-463.24</v>
      </c>
      <c r="DU103" s="31">
        <f t="shared" si="212"/>
        <v>-1226.6600000000001</v>
      </c>
      <c r="DV103" s="31">
        <f t="shared" si="213"/>
        <v>-2250.7600000000002</v>
      </c>
      <c r="DW103" s="31">
        <f t="shared" si="214"/>
        <v>-498.71</v>
      </c>
      <c r="DX103" s="31">
        <f t="shared" si="215"/>
        <v>-615.55999999999995</v>
      </c>
      <c r="DY103" s="31">
        <f t="shared" si="216"/>
        <v>-141.88999999999999</v>
      </c>
      <c r="DZ103" s="31">
        <f t="shared" si="217"/>
        <v>-263.41000000000003</v>
      </c>
      <c r="EA103" s="31">
        <f t="shared" si="218"/>
        <v>-5710.6</v>
      </c>
      <c r="EB103" s="31">
        <f t="shared" si="219"/>
        <v>-1255.8599999999999</v>
      </c>
      <c r="EC103" s="31">
        <f t="shared" si="220"/>
        <v>-675.46</v>
      </c>
      <c r="ED103" s="31">
        <f t="shared" si="221"/>
        <v>-576.20000000000005</v>
      </c>
      <c r="EE103" s="31">
        <f t="shared" si="222"/>
        <v>-1250</v>
      </c>
      <c r="EF103" s="31">
        <f t="shared" si="223"/>
        <v>-1493.95</v>
      </c>
      <c r="EG103" s="32">
        <f t="shared" si="224"/>
        <v>-8135.9600000000019</v>
      </c>
      <c r="EH103" s="32">
        <f t="shared" si="225"/>
        <v>-15089.26</v>
      </c>
      <c r="EI103" s="32">
        <f t="shared" si="226"/>
        <v>-3376.3900000000012</v>
      </c>
      <c r="EJ103" s="32">
        <f t="shared" si="227"/>
        <v>-4213.63</v>
      </c>
      <c r="EK103" s="32">
        <f t="shared" si="228"/>
        <v>-981.83</v>
      </c>
      <c r="EL103" s="32">
        <f t="shared" si="229"/>
        <v>-1843.5400000000002</v>
      </c>
      <c r="EM103" s="32">
        <f t="shared" si="230"/>
        <v>-40414.920000000006</v>
      </c>
      <c r="EN103" s="32">
        <f t="shared" si="231"/>
        <v>-8992.5199999999986</v>
      </c>
      <c r="EO103" s="32">
        <f t="shared" si="232"/>
        <v>-4894.4000000000005</v>
      </c>
      <c r="EP103" s="32">
        <f t="shared" si="233"/>
        <v>-4224.2500000000009</v>
      </c>
      <c r="EQ103" s="32">
        <f t="shared" si="234"/>
        <v>-9277.01</v>
      </c>
      <c r="ER103" s="32">
        <f t="shared" si="235"/>
        <v>-11221.96</v>
      </c>
    </row>
    <row r="104" spans="1:148" x14ac:dyDescent="0.25">
      <c r="A104" t="s">
        <v>472</v>
      </c>
      <c r="B104" s="1" t="s">
        <v>56</v>
      </c>
      <c r="C104" t="str">
        <f t="shared" ca="1" si="272"/>
        <v>PKNE</v>
      </c>
      <c r="D104" t="str">
        <f t="shared" ca="1" si="273"/>
        <v>Cowley Ridge Phase 1 Wind Facility</v>
      </c>
      <c r="E104" s="51">
        <v>379.99138900000003</v>
      </c>
      <c r="F104" s="51">
        <v>576.00100899999995</v>
      </c>
      <c r="G104" s="51">
        <v>1064.1512990000001</v>
      </c>
      <c r="H104" s="51">
        <v>1542.55521</v>
      </c>
      <c r="I104" s="51">
        <v>712.490724</v>
      </c>
      <c r="J104" s="51">
        <v>710.92906100000005</v>
      </c>
      <c r="K104" s="51">
        <v>509.62309599999998</v>
      </c>
      <c r="L104" s="51">
        <v>377.475663</v>
      </c>
      <c r="M104" s="51">
        <v>532.53097400000001</v>
      </c>
      <c r="N104" s="51">
        <v>1042.792093</v>
      </c>
      <c r="O104" s="51">
        <v>955.10670100000004</v>
      </c>
      <c r="P104" s="51">
        <v>719.33283800000004</v>
      </c>
      <c r="Q104" s="32">
        <v>11430.9</v>
      </c>
      <c r="R104" s="32">
        <v>31251.13</v>
      </c>
      <c r="S104" s="32">
        <v>27762.44</v>
      </c>
      <c r="T104" s="32">
        <v>41539.599999999999</v>
      </c>
      <c r="U104" s="32">
        <v>52160.03</v>
      </c>
      <c r="V104" s="32">
        <v>21917.759999999998</v>
      </c>
      <c r="W104" s="32">
        <v>41834.47</v>
      </c>
      <c r="X104" s="32">
        <v>13505.88</v>
      </c>
      <c r="Y104" s="32">
        <v>11248.55</v>
      </c>
      <c r="Z104" s="32">
        <v>25009.5</v>
      </c>
      <c r="AA104" s="32">
        <v>25895.119999999999</v>
      </c>
      <c r="AB104" s="32">
        <v>17402.400000000001</v>
      </c>
      <c r="AC104" s="2">
        <v>4.47</v>
      </c>
      <c r="AD104" s="2">
        <v>4.47</v>
      </c>
      <c r="AE104" s="2">
        <v>4.47</v>
      </c>
      <c r="AF104" s="2">
        <v>4.47</v>
      </c>
      <c r="AG104" s="2">
        <v>4.47</v>
      </c>
      <c r="AH104" s="2">
        <v>4.47</v>
      </c>
      <c r="AI104" s="2">
        <v>4.47</v>
      </c>
      <c r="AJ104" s="2">
        <v>4.47</v>
      </c>
      <c r="AK104" s="2">
        <v>4.47</v>
      </c>
      <c r="AL104" s="2">
        <v>4.47</v>
      </c>
      <c r="AM104" s="2">
        <v>4.47</v>
      </c>
      <c r="AN104" s="2">
        <v>4.47</v>
      </c>
      <c r="AO104" s="33">
        <v>510.96</v>
      </c>
      <c r="AP104" s="33">
        <v>1396.93</v>
      </c>
      <c r="AQ104" s="33">
        <v>1240.98</v>
      </c>
      <c r="AR104" s="33">
        <v>1856.82</v>
      </c>
      <c r="AS104" s="33">
        <v>2331.5500000000002</v>
      </c>
      <c r="AT104" s="33">
        <v>979.72</v>
      </c>
      <c r="AU104" s="33">
        <v>1870</v>
      </c>
      <c r="AV104" s="33">
        <v>603.71</v>
      </c>
      <c r="AW104" s="33">
        <v>502.81</v>
      </c>
      <c r="AX104" s="33">
        <v>1117.92</v>
      </c>
      <c r="AY104" s="33">
        <v>1157.51</v>
      </c>
      <c r="AZ104" s="33">
        <v>777.89</v>
      </c>
      <c r="BA104" s="31">
        <f t="shared" si="236"/>
        <v>-12.57</v>
      </c>
      <c r="BB104" s="31">
        <f t="shared" si="237"/>
        <v>-34.380000000000003</v>
      </c>
      <c r="BC104" s="31">
        <f t="shared" si="238"/>
        <v>-30.54</v>
      </c>
      <c r="BD104" s="31">
        <f t="shared" si="239"/>
        <v>-62.31</v>
      </c>
      <c r="BE104" s="31">
        <f t="shared" si="240"/>
        <v>-78.239999999999995</v>
      </c>
      <c r="BF104" s="31">
        <f t="shared" si="241"/>
        <v>-32.880000000000003</v>
      </c>
      <c r="BG104" s="31">
        <f t="shared" si="242"/>
        <v>62.75</v>
      </c>
      <c r="BH104" s="31">
        <f t="shared" si="243"/>
        <v>20.260000000000002</v>
      </c>
      <c r="BI104" s="31">
        <f t="shared" si="244"/>
        <v>16.87</v>
      </c>
      <c r="BJ104" s="31">
        <f t="shared" si="245"/>
        <v>167.56</v>
      </c>
      <c r="BK104" s="31">
        <f t="shared" si="246"/>
        <v>173.5</v>
      </c>
      <c r="BL104" s="31">
        <f t="shared" si="247"/>
        <v>116.6</v>
      </c>
      <c r="BM104" s="6">
        <v>0.10050000000000001</v>
      </c>
      <c r="BN104" s="6">
        <v>0.10050000000000001</v>
      </c>
      <c r="BO104" s="6">
        <v>0.10050000000000001</v>
      </c>
      <c r="BP104" s="6">
        <v>0.10050000000000001</v>
      </c>
      <c r="BQ104" s="6">
        <v>0.10050000000000001</v>
      </c>
      <c r="BR104" s="6">
        <v>0.10050000000000001</v>
      </c>
      <c r="BS104" s="6">
        <v>0.10050000000000001</v>
      </c>
      <c r="BT104" s="6">
        <v>0.10050000000000001</v>
      </c>
      <c r="BU104" s="6">
        <v>0.10050000000000001</v>
      </c>
      <c r="BV104" s="6">
        <v>0.10050000000000001</v>
      </c>
      <c r="BW104" s="6">
        <v>0.10050000000000001</v>
      </c>
      <c r="BX104" s="6">
        <v>0.10050000000000001</v>
      </c>
      <c r="BY104" s="31">
        <v>1148.81</v>
      </c>
      <c r="BZ104" s="31">
        <v>3140.74</v>
      </c>
      <c r="CA104" s="31">
        <v>2790.13</v>
      </c>
      <c r="CB104" s="31">
        <v>4174.7299999999996</v>
      </c>
      <c r="CC104" s="31">
        <v>5242.08</v>
      </c>
      <c r="CD104" s="31">
        <v>2202.73</v>
      </c>
      <c r="CE104" s="31">
        <v>4204.3599999999997</v>
      </c>
      <c r="CF104" s="31">
        <v>1357.34</v>
      </c>
      <c r="CG104" s="31">
        <v>1130.48</v>
      </c>
      <c r="CH104" s="31">
        <v>2513.4499999999998</v>
      </c>
      <c r="CI104" s="31">
        <v>2602.46</v>
      </c>
      <c r="CJ104" s="31">
        <v>1748.94</v>
      </c>
      <c r="CK104" s="32">
        <f t="shared" si="248"/>
        <v>8</v>
      </c>
      <c r="CL104" s="32">
        <f t="shared" si="249"/>
        <v>21.88</v>
      </c>
      <c r="CM104" s="32">
        <f t="shared" si="250"/>
        <v>19.43</v>
      </c>
      <c r="CN104" s="32">
        <f t="shared" si="251"/>
        <v>29.08</v>
      </c>
      <c r="CO104" s="32">
        <f t="shared" si="252"/>
        <v>36.51</v>
      </c>
      <c r="CP104" s="32">
        <f t="shared" si="253"/>
        <v>15.34</v>
      </c>
      <c r="CQ104" s="32">
        <f t="shared" si="254"/>
        <v>29.28</v>
      </c>
      <c r="CR104" s="32">
        <f t="shared" si="255"/>
        <v>9.4499999999999993</v>
      </c>
      <c r="CS104" s="32">
        <f t="shared" si="256"/>
        <v>7.87</v>
      </c>
      <c r="CT104" s="32">
        <f t="shared" si="257"/>
        <v>17.510000000000002</v>
      </c>
      <c r="CU104" s="32">
        <f t="shared" si="258"/>
        <v>18.13</v>
      </c>
      <c r="CV104" s="32">
        <f t="shared" si="259"/>
        <v>12.18</v>
      </c>
      <c r="CW104" s="31">
        <f t="shared" si="260"/>
        <v>658.42</v>
      </c>
      <c r="CX104" s="31">
        <f t="shared" si="261"/>
        <v>1800.07</v>
      </c>
      <c r="CY104" s="31">
        <f t="shared" si="262"/>
        <v>1599.12</v>
      </c>
      <c r="CZ104" s="31">
        <f t="shared" si="263"/>
        <v>2409.2999999999997</v>
      </c>
      <c r="DA104" s="31">
        <f t="shared" si="264"/>
        <v>3025.2799999999997</v>
      </c>
      <c r="DB104" s="31">
        <f t="shared" si="265"/>
        <v>1271.2300000000002</v>
      </c>
      <c r="DC104" s="31">
        <f t="shared" si="266"/>
        <v>2300.8899999999994</v>
      </c>
      <c r="DD104" s="31">
        <f t="shared" si="267"/>
        <v>742.81999999999994</v>
      </c>
      <c r="DE104" s="31">
        <f t="shared" si="268"/>
        <v>618.66999999999996</v>
      </c>
      <c r="DF104" s="31">
        <f t="shared" si="269"/>
        <v>1245.48</v>
      </c>
      <c r="DG104" s="31">
        <f t="shared" si="270"/>
        <v>1289.5800000000002</v>
      </c>
      <c r="DH104" s="31">
        <f t="shared" si="271"/>
        <v>866.63000000000011</v>
      </c>
      <c r="DI104" s="32">
        <f t="shared" si="200"/>
        <v>32.92</v>
      </c>
      <c r="DJ104" s="32">
        <f t="shared" si="201"/>
        <v>90</v>
      </c>
      <c r="DK104" s="32">
        <f t="shared" si="202"/>
        <v>79.959999999999994</v>
      </c>
      <c r="DL104" s="32">
        <f t="shared" si="203"/>
        <v>120.47</v>
      </c>
      <c r="DM104" s="32">
        <f t="shared" si="204"/>
        <v>151.26</v>
      </c>
      <c r="DN104" s="32">
        <f t="shared" si="205"/>
        <v>63.56</v>
      </c>
      <c r="DO104" s="32">
        <f t="shared" si="206"/>
        <v>115.04</v>
      </c>
      <c r="DP104" s="32">
        <f t="shared" si="207"/>
        <v>37.14</v>
      </c>
      <c r="DQ104" s="32">
        <f t="shared" si="208"/>
        <v>30.93</v>
      </c>
      <c r="DR104" s="32">
        <f t="shared" si="209"/>
        <v>62.27</v>
      </c>
      <c r="DS104" s="32">
        <f t="shared" si="210"/>
        <v>64.48</v>
      </c>
      <c r="DT104" s="32">
        <f t="shared" si="211"/>
        <v>43.33</v>
      </c>
      <c r="DU104" s="31">
        <f t="shared" si="212"/>
        <v>122.74</v>
      </c>
      <c r="DV104" s="31">
        <f t="shared" si="213"/>
        <v>331.35</v>
      </c>
      <c r="DW104" s="31">
        <f t="shared" si="214"/>
        <v>290.99</v>
      </c>
      <c r="DX104" s="31">
        <f t="shared" si="215"/>
        <v>432.79</v>
      </c>
      <c r="DY104" s="31">
        <f t="shared" si="216"/>
        <v>536.6</v>
      </c>
      <c r="DZ104" s="31">
        <f t="shared" si="217"/>
        <v>222.51</v>
      </c>
      <c r="EA104" s="31">
        <f t="shared" si="218"/>
        <v>397.54</v>
      </c>
      <c r="EB104" s="31">
        <f t="shared" si="219"/>
        <v>126.61</v>
      </c>
      <c r="EC104" s="31">
        <f t="shared" si="220"/>
        <v>104</v>
      </c>
      <c r="ED104" s="31">
        <f t="shared" si="221"/>
        <v>206.56</v>
      </c>
      <c r="EE104" s="31">
        <f t="shared" si="222"/>
        <v>210.86</v>
      </c>
      <c r="EF104" s="31">
        <f t="shared" si="223"/>
        <v>139.74</v>
      </c>
      <c r="EG104" s="32">
        <f t="shared" si="224"/>
        <v>814.07999999999993</v>
      </c>
      <c r="EH104" s="32">
        <f t="shared" si="225"/>
        <v>2221.42</v>
      </c>
      <c r="EI104" s="32">
        <f t="shared" si="226"/>
        <v>1970.07</v>
      </c>
      <c r="EJ104" s="32">
        <f t="shared" si="227"/>
        <v>2962.5599999999995</v>
      </c>
      <c r="EK104" s="32">
        <f t="shared" si="228"/>
        <v>3713.14</v>
      </c>
      <c r="EL104" s="32">
        <f t="shared" si="229"/>
        <v>1557.3000000000002</v>
      </c>
      <c r="EM104" s="32">
        <f t="shared" si="230"/>
        <v>2813.4699999999993</v>
      </c>
      <c r="EN104" s="32">
        <f t="shared" si="231"/>
        <v>906.56999999999994</v>
      </c>
      <c r="EO104" s="32">
        <f t="shared" si="232"/>
        <v>753.59999999999991</v>
      </c>
      <c r="EP104" s="32">
        <f t="shared" si="233"/>
        <v>1514.31</v>
      </c>
      <c r="EQ104" s="32">
        <f t="shared" si="234"/>
        <v>1564.92</v>
      </c>
      <c r="ER104" s="32">
        <f t="shared" si="235"/>
        <v>1049.7000000000003</v>
      </c>
    </row>
    <row r="105" spans="1:148" x14ac:dyDescent="0.25">
      <c r="A105" t="s">
        <v>461</v>
      </c>
      <c r="B105" s="1" t="s">
        <v>131</v>
      </c>
      <c r="C105" t="str">
        <f t="shared" ref="C105:C136" ca="1" si="274">VLOOKUP($B105,LocationLookup,2,FALSE)</f>
        <v>POC</v>
      </c>
      <c r="D105" t="str">
        <f t="shared" ref="D105:D136" ca="1" si="275">VLOOKUP($C105,LossFactorLookup,2,FALSE)</f>
        <v>Pocaterra Hydro Facility</v>
      </c>
      <c r="E105" s="51">
        <v>1428.5360232999999</v>
      </c>
      <c r="F105" s="51">
        <v>1232.6465045</v>
      </c>
      <c r="G105" s="51">
        <v>2647.8709687</v>
      </c>
      <c r="H105" s="51">
        <v>3768.4393921999999</v>
      </c>
      <c r="I105" s="51">
        <v>3173.4979632</v>
      </c>
      <c r="J105" s="51">
        <v>1964.4800385000001</v>
      </c>
      <c r="K105" s="51">
        <v>1497.4521391999999</v>
      </c>
      <c r="L105" s="51">
        <v>2032.4638147000001</v>
      </c>
      <c r="M105" s="51">
        <v>2037.2923741</v>
      </c>
      <c r="N105" s="51">
        <v>1719.7749934000001</v>
      </c>
      <c r="O105" s="51">
        <v>1437.1372120999999</v>
      </c>
      <c r="P105" s="51">
        <v>555.94526719999999</v>
      </c>
      <c r="Q105" s="32">
        <v>104903.26</v>
      </c>
      <c r="R105" s="32">
        <v>187689.83</v>
      </c>
      <c r="S105" s="32">
        <v>126572.1</v>
      </c>
      <c r="T105" s="32">
        <v>138705.22</v>
      </c>
      <c r="U105" s="32">
        <v>253284.39</v>
      </c>
      <c r="V105" s="32">
        <v>120140.94</v>
      </c>
      <c r="W105" s="32">
        <v>418088.71</v>
      </c>
      <c r="X105" s="32">
        <v>169259.09</v>
      </c>
      <c r="Y105" s="32">
        <v>57445.120000000003</v>
      </c>
      <c r="Z105" s="32">
        <v>48271.360000000001</v>
      </c>
      <c r="AA105" s="32">
        <v>96895.62</v>
      </c>
      <c r="AB105" s="32">
        <v>20514.39</v>
      </c>
      <c r="AC105" s="2">
        <v>1.55</v>
      </c>
      <c r="AD105" s="2">
        <v>1.55</v>
      </c>
      <c r="AE105" s="2">
        <v>1.55</v>
      </c>
      <c r="AF105" s="2">
        <v>1.55</v>
      </c>
      <c r="AG105" s="2">
        <v>1.55</v>
      </c>
      <c r="AH105" s="2">
        <v>1.55</v>
      </c>
      <c r="AI105" s="2">
        <v>1.55</v>
      </c>
      <c r="AJ105" s="2">
        <v>1.55</v>
      </c>
      <c r="AK105" s="2">
        <v>1.55</v>
      </c>
      <c r="AL105" s="2">
        <v>1.55</v>
      </c>
      <c r="AM105" s="2">
        <v>1.55</v>
      </c>
      <c r="AN105" s="2">
        <v>1.55</v>
      </c>
      <c r="AO105" s="33">
        <v>1626</v>
      </c>
      <c r="AP105" s="33">
        <v>2909.19</v>
      </c>
      <c r="AQ105" s="33">
        <v>1961.87</v>
      </c>
      <c r="AR105" s="33">
        <v>2149.9299999999998</v>
      </c>
      <c r="AS105" s="33">
        <v>3925.91</v>
      </c>
      <c r="AT105" s="33">
        <v>1862.18</v>
      </c>
      <c r="AU105" s="33">
        <v>6480.38</v>
      </c>
      <c r="AV105" s="33">
        <v>2623.52</v>
      </c>
      <c r="AW105" s="33">
        <v>890.4</v>
      </c>
      <c r="AX105" s="33">
        <v>748.21</v>
      </c>
      <c r="AY105" s="33">
        <v>1501.88</v>
      </c>
      <c r="AZ105" s="33">
        <v>317.97000000000003</v>
      </c>
      <c r="BA105" s="31">
        <f t="shared" si="236"/>
        <v>-115.39</v>
      </c>
      <c r="BB105" s="31">
        <f t="shared" si="237"/>
        <v>-206.46</v>
      </c>
      <c r="BC105" s="31">
        <f t="shared" si="238"/>
        <v>-139.22999999999999</v>
      </c>
      <c r="BD105" s="31">
        <f t="shared" si="239"/>
        <v>-208.06</v>
      </c>
      <c r="BE105" s="31">
        <f t="shared" si="240"/>
        <v>-379.93</v>
      </c>
      <c r="BF105" s="31">
        <f t="shared" si="241"/>
        <v>-180.21</v>
      </c>
      <c r="BG105" s="31">
        <f t="shared" si="242"/>
        <v>627.13</v>
      </c>
      <c r="BH105" s="31">
        <f t="shared" si="243"/>
        <v>253.89</v>
      </c>
      <c r="BI105" s="31">
        <f t="shared" si="244"/>
        <v>86.17</v>
      </c>
      <c r="BJ105" s="31">
        <f t="shared" si="245"/>
        <v>323.42</v>
      </c>
      <c r="BK105" s="31">
        <f t="shared" si="246"/>
        <v>649.20000000000005</v>
      </c>
      <c r="BL105" s="31">
        <f t="shared" si="247"/>
        <v>137.44999999999999</v>
      </c>
      <c r="BM105" s="6">
        <v>-1.78E-2</v>
      </c>
      <c r="BN105" s="6">
        <v>-1.78E-2</v>
      </c>
      <c r="BO105" s="6">
        <v>-1.78E-2</v>
      </c>
      <c r="BP105" s="6">
        <v>-1.78E-2</v>
      </c>
      <c r="BQ105" s="6">
        <v>-1.78E-2</v>
      </c>
      <c r="BR105" s="6">
        <v>-1.78E-2</v>
      </c>
      <c r="BS105" s="6">
        <v>-1.78E-2</v>
      </c>
      <c r="BT105" s="6">
        <v>-1.78E-2</v>
      </c>
      <c r="BU105" s="6">
        <v>-1.78E-2</v>
      </c>
      <c r="BV105" s="6">
        <v>-1.78E-2</v>
      </c>
      <c r="BW105" s="6">
        <v>-1.78E-2</v>
      </c>
      <c r="BX105" s="6">
        <v>-1.78E-2</v>
      </c>
      <c r="BY105" s="31">
        <v>-1867.28</v>
      </c>
      <c r="BZ105" s="31">
        <v>-3340.88</v>
      </c>
      <c r="CA105" s="31">
        <v>-2252.98</v>
      </c>
      <c r="CB105" s="31">
        <v>-2468.9499999999998</v>
      </c>
      <c r="CC105" s="31">
        <v>-4508.46</v>
      </c>
      <c r="CD105" s="31">
        <v>-2138.5100000000002</v>
      </c>
      <c r="CE105" s="31">
        <v>-7441.98</v>
      </c>
      <c r="CF105" s="31">
        <v>-3012.81</v>
      </c>
      <c r="CG105" s="31">
        <v>-1022.52</v>
      </c>
      <c r="CH105" s="31">
        <v>-859.23</v>
      </c>
      <c r="CI105" s="31">
        <v>-1724.74</v>
      </c>
      <c r="CJ105" s="31">
        <v>-365.16</v>
      </c>
      <c r="CK105" s="32">
        <f t="shared" si="248"/>
        <v>73.430000000000007</v>
      </c>
      <c r="CL105" s="32">
        <f t="shared" si="249"/>
        <v>131.38</v>
      </c>
      <c r="CM105" s="32">
        <f t="shared" si="250"/>
        <v>88.6</v>
      </c>
      <c r="CN105" s="32">
        <f t="shared" si="251"/>
        <v>97.09</v>
      </c>
      <c r="CO105" s="32">
        <f t="shared" si="252"/>
        <v>177.3</v>
      </c>
      <c r="CP105" s="32">
        <f t="shared" si="253"/>
        <v>84.1</v>
      </c>
      <c r="CQ105" s="32">
        <f t="shared" si="254"/>
        <v>292.66000000000003</v>
      </c>
      <c r="CR105" s="32">
        <f t="shared" si="255"/>
        <v>118.48</v>
      </c>
      <c r="CS105" s="32">
        <f t="shared" si="256"/>
        <v>40.21</v>
      </c>
      <c r="CT105" s="32">
        <f t="shared" si="257"/>
        <v>33.79</v>
      </c>
      <c r="CU105" s="32">
        <f t="shared" si="258"/>
        <v>67.83</v>
      </c>
      <c r="CV105" s="32">
        <f t="shared" si="259"/>
        <v>14.36</v>
      </c>
      <c r="CW105" s="31">
        <f t="shared" si="260"/>
        <v>-3304.46</v>
      </c>
      <c r="CX105" s="31">
        <f t="shared" si="261"/>
        <v>-5912.2300000000005</v>
      </c>
      <c r="CY105" s="31">
        <f t="shared" si="262"/>
        <v>-3987.02</v>
      </c>
      <c r="CZ105" s="31">
        <f t="shared" si="263"/>
        <v>-4313.7299999999987</v>
      </c>
      <c r="DA105" s="31">
        <f t="shared" si="264"/>
        <v>-7877.1399999999994</v>
      </c>
      <c r="DB105" s="31">
        <f t="shared" si="265"/>
        <v>-3736.38</v>
      </c>
      <c r="DC105" s="31">
        <f t="shared" si="266"/>
        <v>-14256.83</v>
      </c>
      <c r="DD105" s="31">
        <f t="shared" si="267"/>
        <v>-5771.7400000000007</v>
      </c>
      <c r="DE105" s="31">
        <f t="shared" si="268"/>
        <v>-1958.88</v>
      </c>
      <c r="DF105" s="31">
        <f t="shared" si="269"/>
        <v>-1897.0700000000002</v>
      </c>
      <c r="DG105" s="31">
        <f t="shared" si="270"/>
        <v>-3807.99</v>
      </c>
      <c r="DH105" s="31">
        <f t="shared" si="271"/>
        <v>-806.22</v>
      </c>
      <c r="DI105" s="32">
        <f t="shared" si="200"/>
        <v>-165.22</v>
      </c>
      <c r="DJ105" s="32">
        <f t="shared" si="201"/>
        <v>-295.61</v>
      </c>
      <c r="DK105" s="32">
        <f t="shared" si="202"/>
        <v>-199.35</v>
      </c>
      <c r="DL105" s="32">
        <f t="shared" si="203"/>
        <v>-215.69</v>
      </c>
      <c r="DM105" s="32">
        <f t="shared" si="204"/>
        <v>-393.86</v>
      </c>
      <c r="DN105" s="32">
        <f t="shared" si="205"/>
        <v>-186.82</v>
      </c>
      <c r="DO105" s="32">
        <f t="shared" si="206"/>
        <v>-712.84</v>
      </c>
      <c r="DP105" s="32">
        <f t="shared" si="207"/>
        <v>-288.58999999999997</v>
      </c>
      <c r="DQ105" s="32">
        <f t="shared" si="208"/>
        <v>-97.94</v>
      </c>
      <c r="DR105" s="32">
        <f t="shared" si="209"/>
        <v>-94.85</v>
      </c>
      <c r="DS105" s="32">
        <f t="shared" si="210"/>
        <v>-190.4</v>
      </c>
      <c r="DT105" s="32">
        <f t="shared" si="211"/>
        <v>-40.31</v>
      </c>
      <c r="DU105" s="31">
        <f t="shared" si="212"/>
        <v>-616</v>
      </c>
      <c r="DV105" s="31">
        <f t="shared" si="213"/>
        <v>-1088.32</v>
      </c>
      <c r="DW105" s="31">
        <f t="shared" si="214"/>
        <v>-725.52</v>
      </c>
      <c r="DX105" s="31">
        <f t="shared" si="215"/>
        <v>-774.89</v>
      </c>
      <c r="DY105" s="31">
        <f t="shared" si="216"/>
        <v>-1397.2</v>
      </c>
      <c r="DZ105" s="31">
        <f t="shared" si="217"/>
        <v>-654.01</v>
      </c>
      <c r="EA105" s="31">
        <f t="shared" si="218"/>
        <v>-2463.2600000000002</v>
      </c>
      <c r="EB105" s="31">
        <f t="shared" si="219"/>
        <v>-983.75</v>
      </c>
      <c r="EC105" s="31">
        <f t="shared" si="220"/>
        <v>-329.3</v>
      </c>
      <c r="ED105" s="31">
        <f t="shared" si="221"/>
        <v>-314.62</v>
      </c>
      <c r="EE105" s="31">
        <f t="shared" si="222"/>
        <v>-622.65</v>
      </c>
      <c r="EF105" s="31">
        <f t="shared" si="223"/>
        <v>-130</v>
      </c>
      <c r="EG105" s="32">
        <f t="shared" si="224"/>
        <v>-4085.68</v>
      </c>
      <c r="EH105" s="32">
        <f t="shared" si="225"/>
        <v>-7296.16</v>
      </c>
      <c r="EI105" s="32">
        <f t="shared" si="226"/>
        <v>-4911.8899999999994</v>
      </c>
      <c r="EJ105" s="32">
        <f t="shared" si="227"/>
        <v>-5304.3099999999986</v>
      </c>
      <c r="EK105" s="32">
        <f t="shared" si="228"/>
        <v>-9668.2000000000007</v>
      </c>
      <c r="EL105" s="32">
        <f t="shared" si="229"/>
        <v>-4577.21</v>
      </c>
      <c r="EM105" s="32">
        <f t="shared" si="230"/>
        <v>-17432.93</v>
      </c>
      <c r="EN105" s="32">
        <f t="shared" si="231"/>
        <v>-7044.0800000000008</v>
      </c>
      <c r="EO105" s="32">
        <f t="shared" si="232"/>
        <v>-2386.1200000000003</v>
      </c>
      <c r="EP105" s="32">
        <f t="shared" si="233"/>
        <v>-2306.54</v>
      </c>
      <c r="EQ105" s="32">
        <f t="shared" si="234"/>
        <v>-4621.04</v>
      </c>
      <c r="ER105" s="32">
        <f t="shared" si="235"/>
        <v>-976.53</v>
      </c>
    </row>
    <row r="106" spans="1:148" x14ac:dyDescent="0.25">
      <c r="A106" t="s">
        <v>503</v>
      </c>
      <c r="B106" s="1" t="s">
        <v>11</v>
      </c>
      <c r="C106" t="str">
        <f t="shared" ca="1" si="274"/>
        <v>PR1</v>
      </c>
      <c r="D106" t="str">
        <f t="shared" ca="1" si="275"/>
        <v>Primrose #1</v>
      </c>
      <c r="E106" s="51">
        <v>2502.1971266</v>
      </c>
      <c r="F106" s="51">
        <v>2693.6601673</v>
      </c>
      <c r="G106" s="51">
        <v>5116.0913781999998</v>
      </c>
      <c r="H106" s="51">
        <v>4955.97642</v>
      </c>
      <c r="I106" s="51">
        <v>7408.8339654000001</v>
      </c>
      <c r="J106" s="51">
        <v>3191.3068069000001</v>
      </c>
      <c r="K106" s="51">
        <v>8382.2003781999992</v>
      </c>
      <c r="L106" s="51">
        <v>7349.0922954999996</v>
      </c>
      <c r="M106" s="51">
        <v>3913.7363043</v>
      </c>
      <c r="N106" s="51">
        <v>437.0778565</v>
      </c>
      <c r="O106" s="51">
        <v>72.138075299999997</v>
      </c>
      <c r="P106" s="51">
        <v>0</v>
      </c>
      <c r="Q106" s="32">
        <v>148315.70000000001</v>
      </c>
      <c r="R106" s="32">
        <v>289408.53999999998</v>
      </c>
      <c r="S106" s="32">
        <v>239746.36</v>
      </c>
      <c r="T106" s="32">
        <v>149057.88</v>
      </c>
      <c r="U106" s="32">
        <v>409202.37</v>
      </c>
      <c r="V106" s="32">
        <v>104299.73</v>
      </c>
      <c r="W106" s="32">
        <v>1146686.3999999999</v>
      </c>
      <c r="X106" s="32">
        <v>334208.57</v>
      </c>
      <c r="Y106" s="32">
        <v>78567.56</v>
      </c>
      <c r="Z106" s="32">
        <v>11781.49</v>
      </c>
      <c r="AA106" s="32">
        <v>2843</v>
      </c>
      <c r="AB106" s="32">
        <v>0</v>
      </c>
      <c r="AC106" s="2">
        <v>1.24</v>
      </c>
      <c r="AD106" s="2">
        <v>1.24</v>
      </c>
      <c r="AE106" s="2">
        <v>1.24</v>
      </c>
      <c r="AF106" s="2">
        <v>1.24</v>
      </c>
      <c r="AG106" s="2">
        <v>1.24</v>
      </c>
      <c r="AH106" s="2">
        <v>0.8</v>
      </c>
      <c r="AI106" s="2">
        <v>0.8</v>
      </c>
      <c r="AJ106" s="2">
        <v>0.8</v>
      </c>
      <c r="AK106" s="2">
        <v>0.8</v>
      </c>
      <c r="AL106" s="2">
        <v>0.8</v>
      </c>
      <c r="AM106" s="2">
        <v>0.8</v>
      </c>
      <c r="AN106" s="2">
        <v>0.8</v>
      </c>
      <c r="AO106" s="33">
        <v>1839.11</v>
      </c>
      <c r="AP106" s="33">
        <v>3588.67</v>
      </c>
      <c r="AQ106" s="33">
        <v>2972.85</v>
      </c>
      <c r="AR106" s="33">
        <v>1848.32</v>
      </c>
      <c r="AS106" s="33">
        <v>5074.1099999999997</v>
      </c>
      <c r="AT106" s="33">
        <v>834.4</v>
      </c>
      <c r="AU106" s="33">
        <v>9173.49</v>
      </c>
      <c r="AV106" s="33">
        <v>2673.67</v>
      </c>
      <c r="AW106" s="33">
        <v>628.54</v>
      </c>
      <c r="AX106" s="33">
        <v>94.25</v>
      </c>
      <c r="AY106" s="33">
        <v>22.74</v>
      </c>
      <c r="AZ106" s="33">
        <v>0</v>
      </c>
      <c r="BA106" s="31">
        <f t="shared" si="236"/>
        <v>-163.15</v>
      </c>
      <c r="BB106" s="31">
        <f t="shared" si="237"/>
        <v>-318.35000000000002</v>
      </c>
      <c r="BC106" s="31">
        <f t="shared" si="238"/>
        <v>-263.72000000000003</v>
      </c>
      <c r="BD106" s="31">
        <f t="shared" si="239"/>
        <v>-223.59</v>
      </c>
      <c r="BE106" s="31">
        <f t="shared" si="240"/>
        <v>-613.79999999999995</v>
      </c>
      <c r="BF106" s="31">
        <f t="shared" si="241"/>
        <v>-156.44999999999999</v>
      </c>
      <c r="BG106" s="31">
        <f t="shared" si="242"/>
        <v>1720.03</v>
      </c>
      <c r="BH106" s="31">
        <f t="shared" si="243"/>
        <v>501.31</v>
      </c>
      <c r="BI106" s="31">
        <f t="shared" si="244"/>
        <v>117.85</v>
      </c>
      <c r="BJ106" s="31">
        <f t="shared" si="245"/>
        <v>78.94</v>
      </c>
      <c r="BK106" s="31">
        <f t="shared" si="246"/>
        <v>19.05</v>
      </c>
      <c r="BL106" s="31">
        <f t="shared" si="247"/>
        <v>0</v>
      </c>
      <c r="BM106" s="6">
        <v>3.04E-2</v>
      </c>
      <c r="BN106" s="6">
        <v>3.04E-2</v>
      </c>
      <c r="BO106" s="6">
        <v>3.04E-2</v>
      </c>
      <c r="BP106" s="6">
        <v>3.04E-2</v>
      </c>
      <c r="BQ106" s="6">
        <v>3.04E-2</v>
      </c>
      <c r="BR106" s="6">
        <v>3.04E-2</v>
      </c>
      <c r="BS106" s="6">
        <v>3.04E-2</v>
      </c>
      <c r="BT106" s="6">
        <v>3.04E-2</v>
      </c>
      <c r="BU106" s="6">
        <v>3.04E-2</v>
      </c>
      <c r="BV106" s="6">
        <v>3.04E-2</v>
      </c>
      <c r="BW106" s="6">
        <v>3.04E-2</v>
      </c>
      <c r="BX106" s="6">
        <v>3.04E-2</v>
      </c>
      <c r="BY106" s="31">
        <v>4508.8</v>
      </c>
      <c r="BZ106" s="31">
        <v>8798.02</v>
      </c>
      <c r="CA106" s="31">
        <v>7288.29</v>
      </c>
      <c r="CB106" s="31">
        <v>4531.3599999999997</v>
      </c>
      <c r="CC106" s="31">
        <v>12439.75</v>
      </c>
      <c r="CD106" s="31">
        <v>3170.71</v>
      </c>
      <c r="CE106" s="31">
        <v>34859.269999999997</v>
      </c>
      <c r="CF106" s="31">
        <v>10159.94</v>
      </c>
      <c r="CG106" s="31">
        <v>2388.4499999999998</v>
      </c>
      <c r="CH106" s="31">
        <v>358.16</v>
      </c>
      <c r="CI106" s="31">
        <v>86.43</v>
      </c>
      <c r="CJ106" s="31">
        <v>0</v>
      </c>
      <c r="CK106" s="32">
        <f t="shared" si="248"/>
        <v>103.82</v>
      </c>
      <c r="CL106" s="32">
        <f t="shared" si="249"/>
        <v>202.59</v>
      </c>
      <c r="CM106" s="32">
        <f t="shared" si="250"/>
        <v>167.82</v>
      </c>
      <c r="CN106" s="32">
        <f t="shared" si="251"/>
        <v>104.34</v>
      </c>
      <c r="CO106" s="32">
        <f t="shared" si="252"/>
        <v>286.44</v>
      </c>
      <c r="CP106" s="32">
        <f t="shared" si="253"/>
        <v>73.010000000000005</v>
      </c>
      <c r="CQ106" s="32">
        <f t="shared" si="254"/>
        <v>802.68</v>
      </c>
      <c r="CR106" s="32">
        <f t="shared" si="255"/>
        <v>233.95</v>
      </c>
      <c r="CS106" s="32">
        <f t="shared" si="256"/>
        <v>55</v>
      </c>
      <c r="CT106" s="32">
        <f t="shared" si="257"/>
        <v>8.25</v>
      </c>
      <c r="CU106" s="32">
        <f t="shared" si="258"/>
        <v>1.99</v>
      </c>
      <c r="CV106" s="32">
        <f t="shared" si="259"/>
        <v>0</v>
      </c>
      <c r="CW106" s="31">
        <f t="shared" si="260"/>
        <v>2936.6600000000003</v>
      </c>
      <c r="CX106" s="31">
        <f t="shared" si="261"/>
        <v>5730.2900000000009</v>
      </c>
      <c r="CY106" s="31">
        <f t="shared" si="262"/>
        <v>4746.9800000000005</v>
      </c>
      <c r="CZ106" s="31">
        <f t="shared" si="263"/>
        <v>3010.9700000000003</v>
      </c>
      <c r="DA106" s="31">
        <f t="shared" si="264"/>
        <v>8265.880000000001</v>
      </c>
      <c r="DB106" s="31">
        <f t="shared" si="265"/>
        <v>2565.77</v>
      </c>
      <c r="DC106" s="31">
        <f t="shared" si="266"/>
        <v>24768.43</v>
      </c>
      <c r="DD106" s="31">
        <f t="shared" si="267"/>
        <v>7218.9100000000008</v>
      </c>
      <c r="DE106" s="31">
        <f t="shared" si="268"/>
        <v>1697.06</v>
      </c>
      <c r="DF106" s="31">
        <f t="shared" si="269"/>
        <v>193.22000000000003</v>
      </c>
      <c r="DG106" s="31">
        <f t="shared" si="270"/>
        <v>46.63000000000001</v>
      </c>
      <c r="DH106" s="31">
        <f t="shared" si="271"/>
        <v>0</v>
      </c>
      <c r="DI106" s="32">
        <f t="shared" si="200"/>
        <v>146.83000000000001</v>
      </c>
      <c r="DJ106" s="32">
        <f t="shared" si="201"/>
        <v>286.51</v>
      </c>
      <c r="DK106" s="32">
        <f t="shared" si="202"/>
        <v>237.35</v>
      </c>
      <c r="DL106" s="32">
        <f t="shared" si="203"/>
        <v>150.55000000000001</v>
      </c>
      <c r="DM106" s="32">
        <f t="shared" si="204"/>
        <v>413.29</v>
      </c>
      <c r="DN106" s="32">
        <f t="shared" si="205"/>
        <v>128.29</v>
      </c>
      <c r="DO106" s="32">
        <f t="shared" si="206"/>
        <v>1238.42</v>
      </c>
      <c r="DP106" s="32">
        <f t="shared" si="207"/>
        <v>360.95</v>
      </c>
      <c r="DQ106" s="32">
        <f t="shared" si="208"/>
        <v>84.85</v>
      </c>
      <c r="DR106" s="32">
        <f t="shared" si="209"/>
        <v>9.66</v>
      </c>
      <c r="DS106" s="32">
        <f t="shared" si="210"/>
        <v>2.33</v>
      </c>
      <c r="DT106" s="32">
        <f t="shared" si="211"/>
        <v>0</v>
      </c>
      <c r="DU106" s="31">
        <f t="shared" si="212"/>
        <v>547.44000000000005</v>
      </c>
      <c r="DV106" s="31">
        <f t="shared" si="213"/>
        <v>1054.83</v>
      </c>
      <c r="DW106" s="31">
        <f t="shared" si="214"/>
        <v>863.8</v>
      </c>
      <c r="DX106" s="31">
        <f t="shared" si="215"/>
        <v>540.87</v>
      </c>
      <c r="DY106" s="31">
        <f t="shared" si="216"/>
        <v>1466.15</v>
      </c>
      <c r="DZ106" s="31">
        <f t="shared" si="217"/>
        <v>449.11</v>
      </c>
      <c r="EA106" s="31">
        <f t="shared" si="218"/>
        <v>4279.43</v>
      </c>
      <c r="EB106" s="31">
        <f t="shared" si="219"/>
        <v>1230.4100000000001</v>
      </c>
      <c r="EC106" s="31">
        <f t="shared" si="220"/>
        <v>285.29000000000002</v>
      </c>
      <c r="ED106" s="31">
        <f t="shared" si="221"/>
        <v>32.04</v>
      </c>
      <c r="EE106" s="31">
        <f t="shared" si="222"/>
        <v>7.62</v>
      </c>
      <c r="EF106" s="31">
        <f t="shared" si="223"/>
        <v>0</v>
      </c>
      <c r="EG106" s="32">
        <f t="shared" si="224"/>
        <v>3630.9300000000003</v>
      </c>
      <c r="EH106" s="32">
        <f t="shared" si="225"/>
        <v>7071.630000000001</v>
      </c>
      <c r="EI106" s="32">
        <f t="shared" si="226"/>
        <v>5848.130000000001</v>
      </c>
      <c r="EJ106" s="32">
        <f t="shared" si="227"/>
        <v>3702.3900000000003</v>
      </c>
      <c r="EK106" s="32">
        <f t="shared" si="228"/>
        <v>10145.320000000002</v>
      </c>
      <c r="EL106" s="32">
        <f t="shared" si="229"/>
        <v>3143.17</v>
      </c>
      <c r="EM106" s="32">
        <f t="shared" si="230"/>
        <v>30286.28</v>
      </c>
      <c r="EN106" s="32">
        <f t="shared" si="231"/>
        <v>8810.27</v>
      </c>
      <c r="EO106" s="32">
        <f t="shared" si="232"/>
        <v>2067.1999999999998</v>
      </c>
      <c r="EP106" s="32">
        <f t="shared" si="233"/>
        <v>234.92000000000002</v>
      </c>
      <c r="EQ106" s="32">
        <f t="shared" si="234"/>
        <v>56.580000000000005</v>
      </c>
      <c r="ER106" s="32">
        <f t="shared" si="235"/>
        <v>0</v>
      </c>
    </row>
    <row r="107" spans="1:148" x14ac:dyDescent="0.25">
      <c r="A107" t="s">
        <v>481</v>
      </c>
      <c r="B107" s="1" t="s">
        <v>107</v>
      </c>
      <c r="C107" t="str">
        <f t="shared" ca="1" si="274"/>
        <v>BCHEXP</v>
      </c>
      <c r="D107" t="str">
        <f t="shared" ca="1" si="275"/>
        <v>Alberta-BC Intertie - Export</v>
      </c>
      <c r="E107" s="51">
        <v>48539.75</v>
      </c>
      <c r="F107" s="51">
        <v>20030</v>
      </c>
      <c r="G107" s="51">
        <v>275</v>
      </c>
      <c r="H107" s="51">
        <v>3162.5</v>
      </c>
      <c r="J107" s="51">
        <v>1018.75</v>
      </c>
      <c r="K107" s="51">
        <v>5486.5</v>
      </c>
      <c r="L107" s="51">
        <v>54451</v>
      </c>
      <c r="M107" s="51">
        <v>49203</v>
      </c>
      <c r="N107" s="51">
        <v>69106.25</v>
      </c>
      <c r="O107" s="51">
        <v>49432.5</v>
      </c>
      <c r="P107" s="51">
        <v>50162.5</v>
      </c>
      <c r="Q107" s="32">
        <v>1227400.7</v>
      </c>
      <c r="R107" s="32">
        <v>946334.29</v>
      </c>
      <c r="S107" s="32">
        <v>6494.12</v>
      </c>
      <c r="T107" s="32">
        <v>53486.44</v>
      </c>
      <c r="U107" s="32"/>
      <c r="V107" s="32">
        <v>16022.88</v>
      </c>
      <c r="W107" s="32">
        <v>105430.22</v>
      </c>
      <c r="X107" s="32">
        <v>974555.88</v>
      </c>
      <c r="Y107" s="32">
        <v>810059.48</v>
      </c>
      <c r="Z107" s="32">
        <v>1329574.03</v>
      </c>
      <c r="AA107" s="32">
        <v>1007473.61</v>
      </c>
      <c r="AB107" s="32">
        <v>883434.55</v>
      </c>
      <c r="AC107" s="2">
        <v>0.66</v>
      </c>
      <c r="AD107" s="2">
        <v>0.66</v>
      </c>
      <c r="AE107" s="2">
        <v>0.66</v>
      </c>
      <c r="AF107" s="2">
        <v>0.66</v>
      </c>
      <c r="AH107" s="2">
        <v>0.66</v>
      </c>
      <c r="AI107" s="2">
        <v>0.66</v>
      </c>
      <c r="AJ107" s="2">
        <v>0.66</v>
      </c>
      <c r="AK107" s="2">
        <v>0.66</v>
      </c>
      <c r="AL107" s="2">
        <v>0.66</v>
      </c>
      <c r="AM107" s="2">
        <v>0.66</v>
      </c>
      <c r="AN107" s="2">
        <v>0.66</v>
      </c>
      <c r="AO107" s="33">
        <v>8100.84</v>
      </c>
      <c r="AP107" s="33">
        <v>6245.81</v>
      </c>
      <c r="AQ107" s="33">
        <v>42.86</v>
      </c>
      <c r="AR107" s="33">
        <v>353.01</v>
      </c>
      <c r="AS107" s="33"/>
      <c r="AT107" s="33">
        <v>105.75</v>
      </c>
      <c r="AU107" s="33">
        <v>695.84</v>
      </c>
      <c r="AV107" s="33">
        <v>6432.07</v>
      </c>
      <c r="AW107" s="33">
        <v>5346.39</v>
      </c>
      <c r="AX107" s="33">
        <v>8775.19</v>
      </c>
      <c r="AY107" s="33">
        <v>6649.33</v>
      </c>
      <c r="AZ107" s="33">
        <v>5830.67</v>
      </c>
      <c r="BA107" s="31">
        <f t="shared" si="236"/>
        <v>-1350.14</v>
      </c>
      <c r="BB107" s="31">
        <f t="shared" si="237"/>
        <v>-1040.97</v>
      </c>
      <c r="BC107" s="31">
        <f t="shared" si="238"/>
        <v>-7.14</v>
      </c>
      <c r="BD107" s="31">
        <f t="shared" si="239"/>
        <v>-80.23</v>
      </c>
      <c r="BE107" s="31">
        <f t="shared" si="240"/>
        <v>0</v>
      </c>
      <c r="BF107" s="31">
        <f t="shared" si="241"/>
        <v>-24.03</v>
      </c>
      <c r="BG107" s="31">
        <f t="shared" si="242"/>
        <v>158.15</v>
      </c>
      <c r="BH107" s="31">
        <f t="shared" si="243"/>
        <v>1461.83</v>
      </c>
      <c r="BI107" s="31">
        <f t="shared" si="244"/>
        <v>1215.0899999999999</v>
      </c>
      <c r="BJ107" s="31">
        <f t="shared" si="245"/>
        <v>8908.15</v>
      </c>
      <c r="BK107" s="31">
        <f t="shared" si="246"/>
        <v>6750.07</v>
      </c>
      <c r="BL107" s="31">
        <f t="shared" si="247"/>
        <v>5919.01</v>
      </c>
      <c r="BM107" s="6">
        <v>8.3999999999999995E-3</v>
      </c>
      <c r="BN107" s="6">
        <v>8.3999999999999995E-3</v>
      </c>
      <c r="BO107" s="6">
        <v>8.3999999999999995E-3</v>
      </c>
      <c r="BP107" s="6">
        <v>8.3999999999999995E-3</v>
      </c>
      <c r="BQ107" s="6">
        <v>8.3999999999999995E-3</v>
      </c>
      <c r="BR107" s="6">
        <v>8.3999999999999995E-3</v>
      </c>
      <c r="BS107" s="6">
        <v>8.3999999999999995E-3</v>
      </c>
      <c r="BT107" s="6">
        <v>8.3999999999999995E-3</v>
      </c>
      <c r="BU107" s="6">
        <v>8.3999999999999995E-3</v>
      </c>
      <c r="BV107" s="6">
        <v>8.3999999999999995E-3</v>
      </c>
      <c r="BW107" s="6">
        <v>8.3999999999999995E-3</v>
      </c>
      <c r="BX107" s="6">
        <v>8.3999999999999995E-3</v>
      </c>
      <c r="BY107" s="31">
        <v>10310.17</v>
      </c>
      <c r="BZ107" s="31">
        <v>7949.21</v>
      </c>
      <c r="CA107" s="31">
        <v>54.55</v>
      </c>
      <c r="CB107" s="31">
        <v>449.29</v>
      </c>
      <c r="CC107" s="31">
        <v>0</v>
      </c>
      <c r="CD107" s="31">
        <v>134.59</v>
      </c>
      <c r="CE107" s="31">
        <v>885.61</v>
      </c>
      <c r="CF107" s="31">
        <v>8186.27</v>
      </c>
      <c r="CG107" s="31">
        <v>6804.5</v>
      </c>
      <c r="CH107" s="31">
        <v>11168.42</v>
      </c>
      <c r="CI107" s="31">
        <v>8462.7800000000007</v>
      </c>
      <c r="CJ107" s="31">
        <v>7420.85</v>
      </c>
      <c r="CK107" s="32">
        <f t="shared" si="248"/>
        <v>859.18</v>
      </c>
      <c r="CL107" s="32">
        <f t="shared" si="249"/>
        <v>662.43</v>
      </c>
      <c r="CM107" s="32">
        <f t="shared" si="250"/>
        <v>4.55</v>
      </c>
      <c r="CN107" s="32">
        <f t="shared" si="251"/>
        <v>37.44</v>
      </c>
      <c r="CO107" s="32">
        <f t="shared" si="252"/>
        <v>0</v>
      </c>
      <c r="CP107" s="32">
        <f t="shared" si="253"/>
        <v>11.22</v>
      </c>
      <c r="CQ107" s="32">
        <f t="shared" si="254"/>
        <v>73.8</v>
      </c>
      <c r="CR107" s="32">
        <f t="shared" si="255"/>
        <v>682.19</v>
      </c>
      <c r="CS107" s="32">
        <f t="shared" si="256"/>
        <v>567.04</v>
      </c>
      <c r="CT107" s="32">
        <f t="shared" si="257"/>
        <v>930.7</v>
      </c>
      <c r="CU107" s="32">
        <f t="shared" si="258"/>
        <v>705.23</v>
      </c>
      <c r="CV107" s="32">
        <f t="shared" si="259"/>
        <v>618.4</v>
      </c>
      <c r="CW107" s="31">
        <f t="shared" si="260"/>
        <v>4418.6500000000005</v>
      </c>
      <c r="CX107" s="31">
        <f t="shared" si="261"/>
        <v>3406.7999999999993</v>
      </c>
      <c r="CY107" s="31">
        <f t="shared" si="262"/>
        <v>23.379999999999995</v>
      </c>
      <c r="CZ107" s="31">
        <f t="shared" si="263"/>
        <v>213.95000000000005</v>
      </c>
      <c r="DA107" s="31">
        <f t="shared" si="264"/>
        <v>0</v>
      </c>
      <c r="DB107" s="31">
        <f t="shared" si="265"/>
        <v>64.09</v>
      </c>
      <c r="DC107" s="31">
        <f t="shared" si="266"/>
        <v>105.41999999999993</v>
      </c>
      <c r="DD107" s="31">
        <f t="shared" si="267"/>
        <v>974.56000000000131</v>
      </c>
      <c r="DE107" s="31">
        <f t="shared" si="268"/>
        <v>810.05999999999972</v>
      </c>
      <c r="DF107" s="31">
        <f t="shared" si="269"/>
        <v>-5584.2199999999993</v>
      </c>
      <c r="DG107" s="31">
        <f t="shared" si="270"/>
        <v>-4231.3899999999994</v>
      </c>
      <c r="DH107" s="31">
        <f t="shared" si="271"/>
        <v>-3710.4300000000003</v>
      </c>
      <c r="DI107" s="32">
        <f t="shared" si="200"/>
        <v>220.93</v>
      </c>
      <c r="DJ107" s="32">
        <f t="shared" si="201"/>
        <v>170.34</v>
      </c>
      <c r="DK107" s="32">
        <f t="shared" si="202"/>
        <v>1.17</v>
      </c>
      <c r="DL107" s="32">
        <f t="shared" si="203"/>
        <v>10.7</v>
      </c>
      <c r="DM107" s="32">
        <f t="shared" si="204"/>
        <v>0</v>
      </c>
      <c r="DN107" s="32">
        <f t="shared" si="205"/>
        <v>3.2</v>
      </c>
      <c r="DO107" s="32">
        <f t="shared" si="206"/>
        <v>5.27</v>
      </c>
      <c r="DP107" s="32">
        <f t="shared" si="207"/>
        <v>48.73</v>
      </c>
      <c r="DQ107" s="32">
        <f t="shared" si="208"/>
        <v>40.5</v>
      </c>
      <c r="DR107" s="32">
        <f t="shared" si="209"/>
        <v>-279.20999999999998</v>
      </c>
      <c r="DS107" s="32">
        <f t="shared" si="210"/>
        <v>-211.57</v>
      </c>
      <c r="DT107" s="32">
        <f t="shared" si="211"/>
        <v>-185.52</v>
      </c>
      <c r="DU107" s="31">
        <f t="shared" si="212"/>
        <v>823.7</v>
      </c>
      <c r="DV107" s="31">
        <f t="shared" si="213"/>
        <v>627.12</v>
      </c>
      <c r="DW107" s="31">
        <f t="shared" si="214"/>
        <v>4.25</v>
      </c>
      <c r="DX107" s="31">
        <f t="shared" si="215"/>
        <v>38.43</v>
      </c>
      <c r="DY107" s="31">
        <f t="shared" si="216"/>
        <v>0</v>
      </c>
      <c r="DZ107" s="31">
        <f t="shared" si="217"/>
        <v>11.22</v>
      </c>
      <c r="EA107" s="31">
        <f t="shared" si="218"/>
        <v>18.21</v>
      </c>
      <c r="EB107" s="31">
        <f t="shared" si="219"/>
        <v>166.11</v>
      </c>
      <c r="EC107" s="31">
        <f t="shared" si="220"/>
        <v>136.18</v>
      </c>
      <c r="ED107" s="31">
        <f t="shared" si="221"/>
        <v>-926.12</v>
      </c>
      <c r="EE107" s="31">
        <f t="shared" si="222"/>
        <v>-691.88</v>
      </c>
      <c r="EF107" s="31">
        <f t="shared" si="223"/>
        <v>-598.30999999999995</v>
      </c>
      <c r="EG107" s="32">
        <f t="shared" si="224"/>
        <v>5463.2800000000007</v>
      </c>
      <c r="EH107" s="32">
        <f t="shared" si="225"/>
        <v>4204.2599999999993</v>
      </c>
      <c r="EI107" s="32">
        <f t="shared" si="226"/>
        <v>28.799999999999997</v>
      </c>
      <c r="EJ107" s="32">
        <f t="shared" si="227"/>
        <v>263.08000000000004</v>
      </c>
      <c r="EK107" s="32">
        <f t="shared" si="228"/>
        <v>0</v>
      </c>
      <c r="EL107" s="32">
        <f t="shared" si="229"/>
        <v>78.510000000000005</v>
      </c>
      <c r="EM107" s="32">
        <f t="shared" si="230"/>
        <v>128.89999999999992</v>
      </c>
      <c r="EN107" s="32">
        <f t="shared" si="231"/>
        <v>1189.4000000000015</v>
      </c>
      <c r="EO107" s="32">
        <f t="shared" si="232"/>
        <v>986.73999999999978</v>
      </c>
      <c r="EP107" s="32">
        <f t="shared" si="233"/>
        <v>-6789.5499999999993</v>
      </c>
      <c r="EQ107" s="32">
        <f t="shared" si="234"/>
        <v>-5134.8399999999992</v>
      </c>
      <c r="ER107" s="32">
        <f t="shared" si="235"/>
        <v>-4494.26</v>
      </c>
    </row>
    <row r="108" spans="1:148" x14ac:dyDescent="0.25">
      <c r="A108" t="s">
        <v>481</v>
      </c>
      <c r="B108" s="1" t="s">
        <v>361</v>
      </c>
      <c r="C108" t="str">
        <f t="shared" ca="1" si="274"/>
        <v>SPCEXP</v>
      </c>
      <c r="D108" t="str">
        <f t="shared" ca="1" si="275"/>
        <v>Alberta-Saskatchewan Intertie - Export</v>
      </c>
      <c r="E108" s="51">
        <v>562</v>
      </c>
      <c r="Q108" s="32">
        <v>23488.21</v>
      </c>
      <c r="R108" s="32"/>
      <c r="S108" s="32"/>
      <c r="T108" s="32"/>
      <c r="U108" s="32"/>
      <c r="V108" s="32"/>
      <c r="W108" s="32"/>
      <c r="X108" s="32"/>
      <c r="Y108" s="32"/>
      <c r="Z108" s="32"/>
      <c r="AA108" s="32"/>
      <c r="AB108" s="32"/>
      <c r="AC108" s="2">
        <v>2.2999999999999998</v>
      </c>
      <c r="AO108" s="33">
        <v>540.23</v>
      </c>
      <c r="AP108" s="33"/>
      <c r="AQ108" s="33"/>
      <c r="AR108" s="33"/>
      <c r="AS108" s="33"/>
      <c r="AT108" s="33"/>
      <c r="AU108" s="33"/>
      <c r="AV108" s="33"/>
      <c r="AW108" s="33"/>
      <c r="AX108" s="33"/>
      <c r="AY108" s="33"/>
      <c r="AZ108" s="33"/>
      <c r="BA108" s="31">
        <f t="shared" si="236"/>
        <v>-25.84</v>
      </c>
      <c r="BB108" s="31">
        <f t="shared" si="237"/>
        <v>0</v>
      </c>
      <c r="BC108" s="31">
        <f t="shared" si="238"/>
        <v>0</v>
      </c>
      <c r="BD108" s="31">
        <f t="shared" si="239"/>
        <v>0</v>
      </c>
      <c r="BE108" s="31">
        <f t="shared" si="240"/>
        <v>0</v>
      </c>
      <c r="BF108" s="31">
        <f t="shared" si="241"/>
        <v>0</v>
      </c>
      <c r="BG108" s="31">
        <f t="shared" si="242"/>
        <v>0</v>
      </c>
      <c r="BH108" s="31">
        <f t="shared" si="243"/>
        <v>0</v>
      </c>
      <c r="BI108" s="31">
        <f t="shared" si="244"/>
        <v>0</v>
      </c>
      <c r="BJ108" s="31">
        <f t="shared" si="245"/>
        <v>0</v>
      </c>
      <c r="BK108" s="31">
        <f t="shared" si="246"/>
        <v>0</v>
      </c>
      <c r="BL108" s="31">
        <f t="shared" si="247"/>
        <v>0</v>
      </c>
      <c r="BM108" s="6">
        <v>2.2800000000000001E-2</v>
      </c>
      <c r="BN108" s="6">
        <v>2.2800000000000001E-2</v>
      </c>
      <c r="BO108" s="6">
        <v>2.2800000000000001E-2</v>
      </c>
      <c r="BP108" s="6">
        <v>2.2800000000000001E-2</v>
      </c>
      <c r="BQ108" s="6">
        <v>2.2800000000000001E-2</v>
      </c>
      <c r="BR108" s="6">
        <v>2.2800000000000001E-2</v>
      </c>
      <c r="BS108" s="6">
        <v>2.2800000000000001E-2</v>
      </c>
      <c r="BT108" s="6">
        <v>2.2800000000000001E-2</v>
      </c>
      <c r="BU108" s="6">
        <v>2.2800000000000001E-2</v>
      </c>
      <c r="BV108" s="6">
        <v>2.2800000000000001E-2</v>
      </c>
      <c r="BW108" s="6">
        <v>2.2800000000000001E-2</v>
      </c>
      <c r="BX108" s="6">
        <v>2.2800000000000001E-2</v>
      </c>
      <c r="BY108" s="31">
        <v>535.53</v>
      </c>
      <c r="BZ108" s="31">
        <v>0</v>
      </c>
      <c r="CA108" s="31">
        <v>0</v>
      </c>
      <c r="CB108" s="31">
        <v>0</v>
      </c>
      <c r="CC108" s="31">
        <v>0</v>
      </c>
      <c r="CD108" s="31">
        <v>0</v>
      </c>
      <c r="CE108" s="31">
        <v>0</v>
      </c>
      <c r="CF108" s="31">
        <v>0</v>
      </c>
      <c r="CG108" s="31">
        <v>0</v>
      </c>
      <c r="CH108" s="31">
        <v>0</v>
      </c>
      <c r="CI108" s="31">
        <v>0</v>
      </c>
      <c r="CJ108" s="31">
        <v>0</v>
      </c>
      <c r="CK108" s="32">
        <f t="shared" si="248"/>
        <v>16.440000000000001</v>
      </c>
      <c r="CL108" s="32">
        <f t="shared" si="249"/>
        <v>0</v>
      </c>
      <c r="CM108" s="32">
        <f t="shared" si="250"/>
        <v>0</v>
      </c>
      <c r="CN108" s="32">
        <f t="shared" si="251"/>
        <v>0</v>
      </c>
      <c r="CO108" s="32">
        <f t="shared" si="252"/>
        <v>0</v>
      </c>
      <c r="CP108" s="32">
        <f t="shared" si="253"/>
        <v>0</v>
      </c>
      <c r="CQ108" s="32">
        <f t="shared" si="254"/>
        <v>0</v>
      </c>
      <c r="CR108" s="32">
        <f t="shared" si="255"/>
        <v>0</v>
      </c>
      <c r="CS108" s="32">
        <f t="shared" si="256"/>
        <v>0</v>
      </c>
      <c r="CT108" s="32">
        <f t="shared" si="257"/>
        <v>0</v>
      </c>
      <c r="CU108" s="32">
        <f t="shared" si="258"/>
        <v>0</v>
      </c>
      <c r="CV108" s="32">
        <f t="shared" si="259"/>
        <v>0</v>
      </c>
      <c r="CW108" s="31">
        <f t="shared" si="260"/>
        <v>37.580000000000013</v>
      </c>
      <c r="CX108" s="31">
        <f t="shared" si="261"/>
        <v>0</v>
      </c>
      <c r="CY108" s="31">
        <f t="shared" si="262"/>
        <v>0</v>
      </c>
      <c r="CZ108" s="31">
        <f t="shared" si="263"/>
        <v>0</v>
      </c>
      <c r="DA108" s="31">
        <f t="shared" si="264"/>
        <v>0</v>
      </c>
      <c r="DB108" s="31">
        <f t="shared" si="265"/>
        <v>0</v>
      </c>
      <c r="DC108" s="31">
        <f t="shared" si="266"/>
        <v>0</v>
      </c>
      <c r="DD108" s="31">
        <f t="shared" si="267"/>
        <v>0</v>
      </c>
      <c r="DE108" s="31">
        <f t="shared" si="268"/>
        <v>0</v>
      </c>
      <c r="DF108" s="31">
        <f t="shared" si="269"/>
        <v>0</v>
      </c>
      <c r="DG108" s="31">
        <f t="shared" si="270"/>
        <v>0</v>
      </c>
      <c r="DH108" s="31">
        <f t="shared" si="271"/>
        <v>0</v>
      </c>
      <c r="DI108" s="32">
        <f t="shared" si="200"/>
        <v>1.88</v>
      </c>
      <c r="DJ108" s="32">
        <f t="shared" si="201"/>
        <v>0</v>
      </c>
      <c r="DK108" s="32">
        <f t="shared" si="202"/>
        <v>0</v>
      </c>
      <c r="DL108" s="32">
        <f t="shared" si="203"/>
        <v>0</v>
      </c>
      <c r="DM108" s="32">
        <f t="shared" si="204"/>
        <v>0</v>
      </c>
      <c r="DN108" s="32">
        <f t="shared" si="205"/>
        <v>0</v>
      </c>
      <c r="DO108" s="32">
        <f t="shared" si="206"/>
        <v>0</v>
      </c>
      <c r="DP108" s="32">
        <f t="shared" si="207"/>
        <v>0</v>
      </c>
      <c r="DQ108" s="32">
        <f t="shared" si="208"/>
        <v>0</v>
      </c>
      <c r="DR108" s="32">
        <f t="shared" si="209"/>
        <v>0</v>
      </c>
      <c r="DS108" s="32">
        <f t="shared" si="210"/>
        <v>0</v>
      </c>
      <c r="DT108" s="32">
        <f t="shared" si="211"/>
        <v>0</v>
      </c>
      <c r="DU108" s="31">
        <f t="shared" si="212"/>
        <v>7.01</v>
      </c>
      <c r="DV108" s="31">
        <f t="shared" si="213"/>
        <v>0</v>
      </c>
      <c r="DW108" s="31">
        <f t="shared" si="214"/>
        <v>0</v>
      </c>
      <c r="DX108" s="31">
        <f t="shared" si="215"/>
        <v>0</v>
      </c>
      <c r="DY108" s="31">
        <f t="shared" si="216"/>
        <v>0</v>
      </c>
      <c r="DZ108" s="31">
        <f t="shared" si="217"/>
        <v>0</v>
      </c>
      <c r="EA108" s="31">
        <f t="shared" si="218"/>
        <v>0</v>
      </c>
      <c r="EB108" s="31">
        <f t="shared" si="219"/>
        <v>0</v>
      </c>
      <c r="EC108" s="31">
        <f t="shared" si="220"/>
        <v>0</v>
      </c>
      <c r="ED108" s="31">
        <f t="shared" si="221"/>
        <v>0</v>
      </c>
      <c r="EE108" s="31">
        <f t="shared" si="222"/>
        <v>0</v>
      </c>
      <c r="EF108" s="31">
        <f t="shared" si="223"/>
        <v>0</v>
      </c>
      <c r="EG108" s="32">
        <f t="shared" si="224"/>
        <v>46.470000000000013</v>
      </c>
      <c r="EH108" s="32">
        <f t="shared" si="225"/>
        <v>0</v>
      </c>
      <c r="EI108" s="32">
        <f t="shared" si="226"/>
        <v>0</v>
      </c>
      <c r="EJ108" s="32">
        <f t="shared" si="227"/>
        <v>0</v>
      </c>
      <c r="EK108" s="32">
        <f t="shared" si="228"/>
        <v>0</v>
      </c>
      <c r="EL108" s="32">
        <f t="shared" si="229"/>
        <v>0</v>
      </c>
      <c r="EM108" s="32">
        <f t="shared" si="230"/>
        <v>0</v>
      </c>
      <c r="EN108" s="32">
        <f t="shared" si="231"/>
        <v>0</v>
      </c>
      <c r="EO108" s="32">
        <f t="shared" si="232"/>
        <v>0</v>
      </c>
      <c r="EP108" s="32">
        <f t="shared" si="233"/>
        <v>0</v>
      </c>
      <c r="EQ108" s="32">
        <f t="shared" si="234"/>
        <v>0</v>
      </c>
      <c r="ER108" s="32">
        <f t="shared" si="235"/>
        <v>0</v>
      </c>
    </row>
    <row r="109" spans="1:148" x14ac:dyDescent="0.25">
      <c r="A109" t="s">
        <v>481</v>
      </c>
      <c r="B109" s="1" t="s">
        <v>108</v>
      </c>
      <c r="C109" t="str">
        <f t="shared" ca="1" si="274"/>
        <v>BCHIMP</v>
      </c>
      <c r="D109" t="str">
        <f t="shared" ca="1" si="275"/>
        <v>Alberta-BC Intertie - Import</v>
      </c>
      <c r="E109" s="51">
        <v>60336</v>
      </c>
      <c r="F109" s="51">
        <v>83600</v>
      </c>
      <c r="G109" s="51">
        <v>106133</v>
      </c>
      <c r="H109" s="51">
        <v>88052</v>
      </c>
      <c r="I109" s="51">
        <v>96868</v>
      </c>
      <c r="J109" s="51">
        <v>118285</v>
      </c>
      <c r="K109" s="51">
        <v>101180</v>
      </c>
      <c r="L109" s="51">
        <v>57328</v>
      </c>
      <c r="M109" s="51">
        <v>7820</v>
      </c>
      <c r="N109" s="51">
        <v>17334</v>
      </c>
      <c r="O109" s="51">
        <v>36830</v>
      </c>
      <c r="P109" s="51">
        <v>27082</v>
      </c>
      <c r="Q109" s="32">
        <v>4501452.32</v>
      </c>
      <c r="R109" s="32">
        <v>10161911.699999999</v>
      </c>
      <c r="S109" s="32">
        <v>5425556.1500000004</v>
      </c>
      <c r="T109" s="32">
        <v>2783246.7</v>
      </c>
      <c r="U109" s="32">
        <v>3221195.35</v>
      </c>
      <c r="V109" s="32">
        <v>4722389.58</v>
      </c>
      <c r="W109" s="32">
        <v>17742224.52</v>
      </c>
      <c r="X109" s="32">
        <v>4395623.17</v>
      </c>
      <c r="Y109" s="32">
        <v>292871.03999999998</v>
      </c>
      <c r="Z109" s="32">
        <v>570128.36</v>
      </c>
      <c r="AA109" s="32">
        <v>1799781.12</v>
      </c>
      <c r="AB109" s="32">
        <v>955613.9</v>
      </c>
      <c r="AC109" s="2">
        <v>2.0499999999999998</v>
      </c>
      <c r="AD109" s="2">
        <v>2.0499999999999998</v>
      </c>
      <c r="AE109" s="2">
        <v>2.0499999999999998</v>
      </c>
      <c r="AF109" s="2">
        <v>2.0499999999999998</v>
      </c>
      <c r="AG109" s="2">
        <v>2.0499999999999998</v>
      </c>
      <c r="AH109" s="2">
        <v>2.0499999999999998</v>
      </c>
      <c r="AI109" s="2">
        <v>2.0499999999999998</v>
      </c>
      <c r="AJ109" s="2">
        <v>2.0499999999999998</v>
      </c>
      <c r="AK109" s="2">
        <v>2.0499999999999998</v>
      </c>
      <c r="AL109" s="2">
        <v>2.0499999999999998</v>
      </c>
      <c r="AM109" s="2">
        <v>2.0499999999999998</v>
      </c>
      <c r="AN109" s="2">
        <v>2.0499999999999998</v>
      </c>
      <c r="AO109" s="33">
        <v>92279.77</v>
      </c>
      <c r="AP109" s="33">
        <v>208319.19</v>
      </c>
      <c r="AQ109" s="33">
        <v>111223.9</v>
      </c>
      <c r="AR109" s="33">
        <v>57056.56</v>
      </c>
      <c r="AS109" s="33">
        <v>66034.5</v>
      </c>
      <c r="AT109" s="33">
        <v>96808.99</v>
      </c>
      <c r="AU109" s="33">
        <v>363715.6</v>
      </c>
      <c r="AV109" s="33">
        <v>90110.27</v>
      </c>
      <c r="AW109" s="33">
        <v>6003.86</v>
      </c>
      <c r="AX109" s="33">
        <v>11687.63</v>
      </c>
      <c r="AY109" s="33">
        <v>36895.51</v>
      </c>
      <c r="AZ109" s="33">
        <v>19590.080000000002</v>
      </c>
      <c r="BA109" s="31">
        <f t="shared" si="236"/>
        <v>-4951.6000000000004</v>
      </c>
      <c r="BB109" s="31">
        <f t="shared" si="237"/>
        <v>-11178.1</v>
      </c>
      <c r="BC109" s="31">
        <f t="shared" si="238"/>
        <v>-5968.11</v>
      </c>
      <c r="BD109" s="31">
        <f t="shared" si="239"/>
        <v>-4174.87</v>
      </c>
      <c r="BE109" s="31">
        <f t="shared" si="240"/>
        <v>-4831.79</v>
      </c>
      <c r="BF109" s="31">
        <f t="shared" si="241"/>
        <v>-7083.58</v>
      </c>
      <c r="BG109" s="31">
        <f t="shared" si="242"/>
        <v>26613.34</v>
      </c>
      <c r="BH109" s="31">
        <f t="shared" si="243"/>
        <v>6593.43</v>
      </c>
      <c r="BI109" s="31">
        <f t="shared" si="244"/>
        <v>439.31</v>
      </c>
      <c r="BJ109" s="31">
        <f t="shared" si="245"/>
        <v>3819.86</v>
      </c>
      <c r="BK109" s="31">
        <f t="shared" si="246"/>
        <v>12058.53</v>
      </c>
      <c r="BL109" s="31">
        <f t="shared" si="247"/>
        <v>6402.61</v>
      </c>
      <c r="BM109" s="6">
        <v>-1.84E-2</v>
      </c>
      <c r="BN109" s="6">
        <v>-1.84E-2</v>
      </c>
      <c r="BO109" s="6">
        <v>-1.84E-2</v>
      </c>
      <c r="BP109" s="6">
        <v>-1.84E-2</v>
      </c>
      <c r="BQ109" s="6">
        <v>-1.84E-2</v>
      </c>
      <c r="BR109" s="6">
        <v>-1.84E-2</v>
      </c>
      <c r="BS109" s="6">
        <v>-1.84E-2</v>
      </c>
      <c r="BT109" s="6">
        <v>-1.84E-2</v>
      </c>
      <c r="BU109" s="6">
        <v>-1.84E-2</v>
      </c>
      <c r="BV109" s="6">
        <v>-1.84E-2</v>
      </c>
      <c r="BW109" s="6">
        <v>-1.84E-2</v>
      </c>
      <c r="BX109" s="6">
        <v>-1.84E-2</v>
      </c>
      <c r="BY109" s="31">
        <v>-82826.720000000001</v>
      </c>
      <c r="BZ109" s="31">
        <v>-186979.18</v>
      </c>
      <c r="CA109" s="31">
        <v>-99830.23</v>
      </c>
      <c r="CB109" s="31">
        <v>-51211.74</v>
      </c>
      <c r="CC109" s="31">
        <v>-59269.99</v>
      </c>
      <c r="CD109" s="31">
        <v>-86891.97</v>
      </c>
      <c r="CE109" s="31">
        <v>-326456.93</v>
      </c>
      <c r="CF109" s="31">
        <v>-80879.47</v>
      </c>
      <c r="CG109" s="31">
        <v>-5388.83</v>
      </c>
      <c r="CH109" s="31">
        <v>-10490.36</v>
      </c>
      <c r="CI109" s="31">
        <v>-33115.97</v>
      </c>
      <c r="CJ109" s="31">
        <v>-17583.3</v>
      </c>
      <c r="CK109" s="32">
        <f t="shared" si="248"/>
        <v>3151.02</v>
      </c>
      <c r="CL109" s="32">
        <f t="shared" si="249"/>
        <v>7113.34</v>
      </c>
      <c r="CM109" s="32">
        <f t="shared" si="250"/>
        <v>3797.89</v>
      </c>
      <c r="CN109" s="32">
        <f t="shared" si="251"/>
        <v>1948.27</v>
      </c>
      <c r="CO109" s="32">
        <f t="shared" si="252"/>
        <v>2254.84</v>
      </c>
      <c r="CP109" s="32">
        <f t="shared" si="253"/>
        <v>3305.67</v>
      </c>
      <c r="CQ109" s="32">
        <f t="shared" si="254"/>
        <v>12419.56</v>
      </c>
      <c r="CR109" s="32">
        <f t="shared" si="255"/>
        <v>3076.94</v>
      </c>
      <c r="CS109" s="32">
        <f t="shared" si="256"/>
        <v>205.01</v>
      </c>
      <c r="CT109" s="32">
        <f t="shared" si="257"/>
        <v>399.09</v>
      </c>
      <c r="CU109" s="32">
        <f t="shared" si="258"/>
        <v>1259.8499999999999</v>
      </c>
      <c r="CV109" s="32">
        <f t="shared" si="259"/>
        <v>668.93</v>
      </c>
      <c r="CW109" s="31">
        <f t="shared" si="260"/>
        <v>-167003.87</v>
      </c>
      <c r="CX109" s="31">
        <f t="shared" si="261"/>
        <v>-377006.93000000005</v>
      </c>
      <c r="CY109" s="31">
        <f t="shared" si="262"/>
        <v>-201288.13</v>
      </c>
      <c r="CZ109" s="31">
        <f t="shared" si="263"/>
        <v>-102145.16</v>
      </c>
      <c r="DA109" s="31">
        <f t="shared" si="264"/>
        <v>-118217.86</v>
      </c>
      <c r="DB109" s="31">
        <f t="shared" si="265"/>
        <v>-173311.71000000002</v>
      </c>
      <c r="DC109" s="31">
        <f t="shared" si="266"/>
        <v>-704366.30999999994</v>
      </c>
      <c r="DD109" s="31">
        <f t="shared" si="267"/>
        <v>-174506.22999999998</v>
      </c>
      <c r="DE109" s="31">
        <f t="shared" si="268"/>
        <v>-11626.99</v>
      </c>
      <c r="DF109" s="31">
        <f t="shared" si="269"/>
        <v>-25598.760000000002</v>
      </c>
      <c r="DG109" s="31">
        <f t="shared" si="270"/>
        <v>-80810.16</v>
      </c>
      <c r="DH109" s="31">
        <f t="shared" si="271"/>
        <v>-42907.06</v>
      </c>
      <c r="DI109" s="32">
        <f t="shared" si="200"/>
        <v>-8350.19</v>
      </c>
      <c r="DJ109" s="32">
        <f t="shared" si="201"/>
        <v>-18850.349999999999</v>
      </c>
      <c r="DK109" s="32">
        <f t="shared" si="202"/>
        <v>-10064.41</v>
      </c>
      <c r="DL109" s="32">
        <f t="shared" si="203"/>
        <v>-5107.26</v>
      </c>
      <c r="DM109" s="32">
        <f t="shared" si="204"/>
        <v>-5910.89</v>
      </c>
      <c r="DN109" s="32">
        <f t="shared" si="205"/>
        <v>-8665.59</v>
      </c>
      <c r="DO109" s="32">
        <f t="shared" si="206"/>
        <v>-35218.32</v>
      </c>
      <c r="DP109" s="32">
        <f t="shared" si="207"/>
        <v>-8725.31</v>
      </c>
      <c r="DQ109" s="32">
        <f t="shared" si="208"/>
        <v>-581.35</v>
      </c>
      <c r="DR109" s="32">
        <f t="shared" si="209"/>
        <v>-1279.94</v>
      </c>
      <c r="DS109" s="32">
        <f t="shared" si="210"/>
        <v>-4040.51</v>
      </c>
      <c r="DT109" s="32">
        <f t="shared" si="211"/>
        <v>-2145.35</v>
      </c>
      <c r="DU109" s="31">
        <f t="shared" si="212"/>
        <v>-31131.95</v>
      </c>
      <c r="DV109" s="31">
        <f t="shared" si="213"/>
        <v>-69399.03</v>
      </c>
      <c r="DW109" s="31">
        <f t="shared" si="214"/>
        <v>-36628.269999999997</v>
      </c>
      <c r="DX109" s="31">
        <f t="shared" si="215"/>
        <v>-18348.72</v>
      </c>
      <c r="DY109" s="31">
        <f t="shared" si="216"/>
        <v>-20968.71</v>
      </c>
      <c r="DZ109" s="31">
        <f t="shared" si="217"/>
        <v>-30336.11</v>
      </c>
      <c r="EA109" s="31">
        <f t="shared" si="218"/>
        <v>-121698.7</v>
      </c>
      <c r="EB109" s="31">
        <f t="shared" si="219"/>
        <v>-29743.18</v>
      </c>
      <c r="EC109" s="31">
        <f t="shared" si="220"/>
        <v>-1954.57</v>
      </c>
      <c r="ED109" s="31">
        <f t="shared" si="221"/>
        <v>-4245.45</v>
      </c>
      <c r="EE109" s="31">
        <f t="shared" si="222"/>
        <v>-13213.31</v>
      </c>
      <c r="EF109" s="31">
        <f t="shared" si="223"/>
        <v>-6918.77</v>
      </c>
      <c r="EG109" s="32">
        <f t="shared" si="224"/>
        <v>-206486.01</v>
      </c>
      <c r="EH109" s="32">
        <f t="shared" si="225"/>
        <v>-465256.31000000006</v>
      </c>
      <c r="EI109" s="32">
        <f t="shared" si="226"/>
        <v>-247980.81</v>
      </c>
      <c r="EJ109" s="32">
        <f t="shared" si="227"/>
        <v>-125601.14</v>
      </c>
      <c r="EK109" s="32">
        <f t="shared" si="228"/>
        <v>-145097.46</v>
      </c>
      <c r="EL109" s="32">
        <f t="shared" si="229"/>
        <v>-212313.41000000003</v>
      </c>
      <c r="EM109" s="32">
        <f t="shared" si="230"/>
        <v>-861283.32999999984</v>
      </c>
      <c r="EN109" s="32">
        <f t="shared" si="231"/>
        <v>-212974.71999999997</v>
      </c>
      <c r="EO109" s="32">
        <f t="shared" si="232"/>
        <v>-14162.91</v>
      </c>
      <c r="EP109" s="32">
        <f t="shared" si="233"/>
        <v>-31124.15</v>
      </c>
      <c r="EQ109" s="32">
        <f t="shared" si="234"/>
        <v>-98063.98</v>
      </c>
      <c r="ER109" s="32">
        <f t="shared" si="235"/>
        <v>-51971.179999999993</v>
      </c>
    </row>
    <row r="110" spans="1:148" x14ac:dyDescent="0.25">
      <c r="A110" t="s">
        <v>481</v>
      </c>
      <c r="B110" s="1" t="s">
        <v>415</v>
      </c>
      <c r="C110" t="str">
        <f t="shared" ca="1" si="274"/>
        <v>120SIMP</v>
      </c>
      <c r="D110" t="str">
        <f t="shared" ca="1" si="275"/>
        <v>Alberta-Montana Intertie - Import</v>
      </c>
      <c r="E110" s="51">
        <v>13.9713978</v>
      </c>
      <c r="G110" s="51">
        <v>150.67842630000001</v>
      </c>
      <c r="K110" s="51">
        <v>129.6691174</v>
      </c>
      <c r="L110" s="51">
        <v>69.775999999999996</v>
      </c>
      <c r="N110" s="51">
        <v>150.35287840000001</v>
      </c>
      <c r="Q110" s="32">
        <v>444.85</v>
      </c>
      <c r="R110" s="32"/>
      <c r="S110" s="32">
        <v>9028.08</v>
      </c>
      <c r="T110" s="32"/>
      <c r="U110" s="32"/>
      <c r="V110" s="32"/>
      <c r="W110" s="32">
        <v>5935.24</v>
      </c>
      <c r="X110" s="32">
        <v>4004.75</v>
      </c>
      <c r="Y110" s="32"/>
      <c r="Z110" s="32">
        <v>5516.77</v>
      </c>
      <c r="AA110" s="32"/>
      <c r="AB110" s="32"/>
      <c r="AC110" s="2">
        <v>3.18</v>
      </c>
      <c r="AE110" s="2">
        <v>3.18</v>
      </c>
      <c r="AI110" s="2">
        <v>3.18</v>
      </c>
      <c r="AJ110" s="2">
        <v>3.18</v>
      </c>
      <c r="AL110" s="2">
        <v>3.18</v>
      </c>
      <c r="AO110" s="33">
        <v>14.15</v>
      </c>
      <c r="AP110" s="33"/>
      <c r="AQ110" s="33">
        <v>287.08999999999997</v>
      </c>
      <c r="AR110" s="33"/>
      <c r="AS110" s="33"/>
      <c r="AT110" s="33"/>
      <c r="AU110" s="33">
        <v>188.74</v>
      </c>
      <c r="AV110" s="33">
        <v>127.35</v>
      </c>
      <c r="AW110" s="33"/>
      <c r="AX110" s="33">
        <v>175.43</v>
      </c>
      <c r="AY110" s="33"/>
      <c r="AZ110" s="33"/>
      <c r="BA110" s="31">
        <f t="shared" si="236"/>
        <v>-0.49</v>
      </c>
      <c r="BB110" s="31">
        <f t="shared" si="237"/>
        <v>0</v>
      </c>
      <c r="BC110" s="31">
        <f t="shared" si="238"/>
        <v>-9.93</v>
      </c>
      <c r="BD110" s="31">
        <f t="shared" si="239"/>
        <v>0</v>
      </c>
      <c r="BE110" s="31">
        <f t="shared" si="240"/>
        <v>0</v>
      </c>
      <c r="BF110" s="31">
        <f t="shared" si="241"/>
        <v>0</v>
      </c>
      <c r="BG110" s="31">
        <f t="shared" si="242"/>
        <v>8.9</v>
      </c>
      <c r="BH110" s="31">
        <f t="shared" si="243"/>
        <v>6.01</v>
      </c>
      <c r="BI110" s="31">
        <f t="shared" si="244"/>
        <v>0</v>
      </c>
      <c r="BJ110" s="31">
        <f t="shared" si="245"/>
        <v>36.96</v>
      </c>
      <c r="BK110" s="31">
        <f t="shared" si="246"/>
        <v>0</v>
      </c>
      <c r="BL110" s="31">
        <f t="shared" si="247"/>
        <v>0</v>
      </c>
      <c r="BM110" s="6">
        <v>7.7999999999999996E-3</v>
      </c>
      <c r="BN110" s="6">
        <v>7.7999999999999996E-3</v>
      </c>
      <c r="BO110" s="6">
        <v>7.7999999999999996E-3</v>
      </c>
      <c r="BP110" s="6">
        <v>7.7999999999999996E-3</v>
      </c>
      <c r="BQ110" s="6">
        <v>7.7999999999999996E-3</v>
      </c>
      <c r="BR110" s="6">
        <v>7.7999999999999996E-3</v>
      </c>
      <c r="BS110" s="6">
        <v>7.7999999999999996E-3</v>
      </c>
      <c r="BT110" s="6">
        <v>7.7999999999999996E-3</v>
      </c>
      <c r="BU110" s="6">
        <v>7.7999999999999996E-3</v>
      </c>
      <c r="BV110" s="6">
        <v>7.7999999999999996E-3</v>
      </c>
      <c r="BW110" s="6">
        <v>7.7999999999999996E-3</v>
      </c>
      <c r="BX110" s="6">
        <v>7.7999999999999996E-3</v>
      </c>
      <c r="BY110" s="31">
        <v>3.47</v>
      </c>
      <c r="BZ110" s="31">
        <v>0</v>
      </c>
      <c r="CA110" s="31">
        <v>70.42</v>
      </c>
      <c r="CB110" s="31">
        <v>0</v>
      </c>
      <c r="CC110" s="31">
        <v>0</v>
      </c>
      <c r="CD110" s="31">
        <v>0</v>
      </c>
      <c r="CE110" s="31">
        <v>46.29</v>
      </c>
      <c r="CF110" s="31">
        <v>31.24</v>
      </c>
      <c r="CG110" s="31">
        <v>0</v>
      </c>
      <c r="CH110" s="31">
        <v>43.03</v>
      </c>
      <c r="CI110" s="31">
        <v>0</v>
      </c>
      <c r="CJ110" s="31">
        <v>0</v>
      </c>
      <c r="CK110" s="32">
        <f t="shared" si="248"/>
        <v>0.31</v>
      </c>
      <c r="CL110" s="32">
        <f t="shared" si="249"/>
        <v>0</v>
      </c>
      <c r="CM110" s="32">
        <f t="shared" si="250"/>
        <v>6.32</v>
      </c>
      <c r="CN110" s="32">
        <f t="shared" si="251"/>
        <v>0</v>
      </c>
      <c r="CO110" s="32">
        <f t="shared" si="252"/>
        <v>0</v>
      </c>
      <c r="CP110" s="32">
        <f t="shared" si="253"/>
        <v>0</v>
      </c>
      <c r="CQ110" s="32">
        <f t="shared" si="254"/>
        <v>4.1500000000000004</v>
      </c>
      <c r="CR110" s="32">
        <f t="shared" si="255"/>
        <v>2.8</v>
      </c>
      <c r="CS110" s="32">
        <f t="shared" si="256"/>
        <v>0</v>
      </c>
      <c r="CT110" s="32">
        <f t="shared" si="257"/>
        <v>3.86</v>
      </c>
      <c r="CU110" s="32">
        <f t="shared" si="258"/>
        <v>0</v>
      </c>
      <c r="CV110" s="32">
        <f t="shared" si="259"/>
        <v>0</v>
      </c>
      <c r="CW110" s="31">
        <f t="shared" si="260"/>
        <v>-9.8800000000000008</v>
      </c>
      <c r="CX110" s="31">
        <f t="shared" si="261"/>
        <v>0</v>
      </c>
      <c r="CY110" s="31">
        <f t="shared" si="262"/>
        <v>-200.41999999999996</v>
      </c>
      <c r="CZ110" s="31">
        <f t="shared" si="263"/>
        <v>0</v>
      </c>
      <c r="DA110" s="31">
        <f t="shared" si="264"/>
        <v>0</v>
      </c>
      <c r="DB110" s="31">
        <f t="shared" si="265"/>
        <v>0</v>
      </c>
      <c r="DC110" s="31">
        <f t="shared" si="266"/>
        <v>-147.20000000000002</v>
      </c>
      <c r="DD110" s="31">
        <f t="shared" si="267"/>
        <v>-99.320000000000007</v>
      </c>
      <c r="DE110" s="31">
        <f t="shared" si="268"/>
        <v>0</v>
      </c>
      <c r="DF110" s="31">
        <f t="shared" si="269"/>
        <v>-165.50000000000003</v>
      </c>
      <c r="DG110" s="31">
        <f t="shared" si="270"/>
        <v>0</v>
      </c>
      <c r="DH110" s="31">
        <f t="shared" si="271"/>
        <v>0</v>
      </c>
      <c r="DI110" s="32">
        <f t="shared" si="200"/>
        <v>-0.49</v>
      </c>
      <c r="DJ110" s="32">
        <f t="shared" si="201"/>
        <v>0</v>
      </c>
      <c r="DK110" s="32">
        <f t="shared" si="202"/>
        <v>-10.02</v>
      </c>
      <c r="DL110" s="32">
        <f t="shared" si="203"/>
        <v>0</v>
      </c>
      <c r="DM110" s="32">
        <f t="shared" si="204"/>
        <v>0</v>
      </c>
      <c r="DN110" s="32">
        <f t="shared" si="205"/>
        <v>0</v>
      </c>
      <c r="DO110" s="32">
        <f t="shared" si="206"/>
        <v>-7.36</v>
      </c>
      <c r="DP110" s="32">
        <f t="shared" si="207"/>
        <v>-4.97</v>
      </c>
      <c r="DQ110" s="32">
        <f t="shared" si="208"/>
        <v>0</v>
      </c>
      <c r="DR110" s="32">
        <f t="shared" si="209"/>
        <v>-8.2799999999999994</v>
      </c>
      <c r="DS110" s="32">
        <f t="shared" si="210"/>
        <v>0</v>
      </c>
      <c r="DT110" s="32">
        <f t="shared" si="211"/>
        <v>0</v>
      </c>
      <c r="DU110" s="31">
        <f t="shared" si="212"/>
        <v>-1.84</v>
      </c>
      <c r="DV110" s="31">
        <f t="shared" si="213"/>
        <v>0</v>
      </c>
      <c r="DW110" s="31">
        <f t="shared" si="214"/>
        <v>-36.47</v>
      </c>
      <c r="DX110" s="31">
        <f t="shared" si="215"/>
        <v>0</v>
      </c>
      <c r="DY110" s="31">
        <f t="shared" si="216"/>
        <v>0</v>
      </c>
      <c r="DZ110" s="31">
        <f t="shared" si="217"/>
        <v>0</v>
      </c>
      <c r="EA110" s="31">
        <f t="shared" si="218"/>
        <v>-25.43</v>
      </c>
      <c r="EB110" s="31">
        <f t="shared" si="219"/>
        <v>-16.93</v>
      </c>
      <c r="EC110" s="31">
        <f t="shared" si="220"/>
        <v>0</v>
      </c>
      <c r="ED110" s="31">
        <f t="shared" si="221"/>
        <v>-27.45</v>
      </c>
      <c r="EE110" s="31">
        <f t="shared" si="222"/>
        <v>0</v>
      </c>
      <c r="EF110" s="31">
        <f t="shared" si="223"/>
        <v>0</v>
      </c>
      <c r="EG110" s="32">
        <f t="shared" si="224"/>
        <v>-12.21</v>
      </c>
      <c r="EH110" s="32">
        <f t="shared" si="225"/>
        <v>0</v>
      </c>
      <c r="EI110" s="32">
        <f t="shared" si="226"/>
        <v>-246.90999999999997</v>
      </c>
      <c r="EJ110" s="32">
        <f t="shared" si="227"/>
        <v>0</v>
      </c>
      <c r="EK110" s="32">
        <f t="shared" si="228"/>
        <v>0</v>
      </c>
      <c r="EL110" s="32">
        <f t="shared" si="229"/>
        <v>0</v>
      </c>
      <c r="EM110" s="32">
        <f t="shared" si="230"/>
        <v>-179.99000000000004</v>
      </c>
      <c r="EN110" s="32">
        <f t="shared" si="231"/>
        <v>-121.22</v>
      </c>
      <c r="EO110" s="32">
        <f t="shared" si="232"/>
        <v>0</v>
      </c>
      <c r="EP110" s="32">
        <f t="shared" si="233"/>
        <v>-201.23000000000002</v>
      </c>
      <c r="EQ110" s="32">
        <f t="shared" si="234"/>
        <v>0</v>
      </c>
      <c r="ER110" s="32">
        <f t="shared" si="235"/>
        <v>0</v>
      </c>
    </row>
    <row r="111" spans="1:148" x14ac:dyDescent="0.25">
      <c r="A111" t="s">
        <v>501</v>
      </c>
      <c r="B111" s="1" t="s">
        <v>290</v>
      </c>
      <c r="C111" t="str">
        <f t="shared" ca="1" si="274"/>
        <v>RB1</v>
      </c>
      <c r="D111" t="str">
        <f t="shared" ca="1" si="275"/>
        <v>Rainbow #1</v>
      </c>
      <c r="E111" s="51">
        <v>0</v>
      </c>
      <c r="F111" s="51">
        <v>0</v>
      </c>
      <c r="G111" s="51">
        <v>0</v>
      </c>
      <c r="H111" s="51">
        <v>0</v>
      </c>
      <c r="I111" s="51">
        <v>0</v>
      </c>
      <c r="J111" s="51">
        <v>0</v>
      </c>
      <c r="K111" s="51">
        <v>0</v>
      </c>
      <c r="L111" s="51">
        <v>0</v>
      </c>
      <c r="M111" s="51">
        <v>0</v>
      </c>
      <c r="N111" s="51">
        <v>0</v>
      </c>
      <c r="O111" s="51">
        <v>0</v>
      </c>
      <c r="P111" s="51">
        <v>0</v>
      </c>
      <c r="Q111" s="32">
        <v>0</v>
      </c>
      <c r="R111" s="32">
        <v>0</v>
      </c>
      <c r="S111" s="32">
        <v>0</v>
      </c>
      <c r="T111" s="32">
        <v>0</v>
      </c>
      <c r="U111" s="32">
        <v>0</v>
      </c>
      <c r="V111" s="32">
        <v>0</v>
      </c>
      <c r="W111" s="32">
        <v>0</v>
      </c>
      <c r="X111" s="32">
        <v>0</v>
      </c>
      <c r="Y111" s="32">
        <v>0</v>
      </c>
      <c r="Z111" s="32">
        <v>0</v>
      </c>
      <c r="AA111" s="32">
        <v>0</v>
      </c>
      <c r="AB111" s="32">
        <v>0</v>
      </c>
      <c r="AC111" s="2">
        <v>-5</v>
      </c>
      <c r="AD111" s="2">
        <v>-5</v>
      </c>
      <c r="AE111" s="2">
        <v>-5</v>
      </c>
      <c r="AF111" s="2">
        <v>-5</v>
      </c>
      <c r="AG111" s="2">
        <v>-5</v>
      </c>
      <c r="AH111" s="2">
        <v>-5</v>
      </c>
      <c r="AI111" s="2">
        <v>-5</v>
      </c>
      <c r="AJ111" s="2">
        <v>-5</v>
      </c>
      <c r="AK111" s="2">
        <v>-5</v>
      </c>
      <c r="AL111" s="2">
        <v>-5</v>
      </c>
      <c r="AM111" s="2">
        <v>-5</v>
      </c>
      <c r="AN111" s="2">
        <v>-5</v>
      </c>
      <c r="AO111" s="33">
        <v>0</v>
      </c>
      <c r="AP111" s="33">
        <v>0</v>
      </c>
      <c r="AQ111" s="33">
        <v>0</v>
      </c>
      <c r="AR111" s="33">
        <v>0</v>
      </c>
      <c r="AS111" s="33">
        <v>0</v>
      </c>
      <c r="AT111" s="33">
        <v>0</v>
      </c>
      <c r="AU111" s="33">
        <v>0</v>
      </c>
      <c r="AV111" s="33">
        <v>0</v>
      </c>
      <c r="AW111" s="33">
        <v>0</v>
      </c>
      <c r="AX111" s="33">
        <v>0</v>
      </c>
      <c r="AY111" s="33">
        <v>0</v>
      </c>
      <c r="AZ111" s="33">
        <v>0</v>
      </c>
      <c r="BA111" s="31">
        <f t="shared" si="236"/>
        <v>0</v>
      </c>
      <c r="BB111" s="31">
        <f t="shared" si="237"/>
        <v>0</v>
      </c>
      <c r="BC111" s="31">
        <f t="shared" si="238"/>
        <v>0</v>
      </c>
      <c r="BD111" s="31">
        <f t="shared" si="239"/>
        <v>0</v>
      </c>
      <c r="BE111" s="31">
        <f t="shared" si="240"/>
        <v>0</v>
      </c>
      <c r="BF111" s="31">
        <f t="shared" si="241"/>
        <v>0</v>
      </c>
      <c r="BG111" s="31">
        <f t="shared" si="242"/>
        <v>0</v>
      </c>
      <c r="BH111" s="31">
        <f t="shared" si="243"/>
        <v>0</v>
      </c>
      <c r="BI111" s="31">
        <f t="shared" si="244"/>
        <v>0</v>
      </c>
      <c r="BJ111" s="31">
        <f t="shared" si="245"/>
        <v>0</v>
      </c>
      <c r="BK111" s="31">
        <f t="shared" si="246"/>
        <v>0</v>
      </c>
      <c r="BL111" s="31">
        <f t="shared" si="247"/>
        <v>0</v>
      </c>
      <c r="BM111" s="6">
        <v>3.8699999999999998E-2</v>
      </c>
      <c r="BN111" s="6">
        <v>3.8699999999999998E-2</v>
      </c>
      <c r="BO111" s="6">
        <v>3.8699999999999998E-2</v>
      </c>
      <c r="BP111" s="6">
        <v>3.8699999999999998E-2</v>
      </c>
      <c r="BQ111" s="6">
        <v>3.8699999999999998E-2</v>
      </c>
      <c r="BR111" s="6">
        <v>3.8699999999999998E-2</v>
      </c>
      <c r="BS111" s="6">
        <v>3.8699999999999998E-2</v>
      </c>
      <c r="BT111" s="6">
        <v>3.8699999999999998E-2</v>
      </c>
      <c r="BU111" s="6">
        <v>3.8699999999999998E-2</v>
      </c>
      <c r="BV111" s="6">
        <v>3.8699999999999998E-2</v>
      </c>
      <c r="BW111" s="6">
        <v>3.8699999999999998E-2</v>
      </c>
      <c r="BX111" s="6">
        <v>3.8699999999999998E-2</v>
      </c>
      <c r="BY111" s="31">
        <v>0</v>
      </c>
      <c r="BZ111" s="31">
        <v>0</v>
      </c>
      <c r="CA111" s="31">
        <v>0</v>
      </c>
      <c r="CB111" s="31">
        <v>0</v>
      </c>
      <c r="CC111" s="31">
        <v>0</v>
      </c>
      <c r="CD111" s="31">
        <v>0</v>
      </c>
      <c r="CE111" s="31">
        <v>0</v>
      </c>
      <c r="CF111" s="31">
        <v>0</v>
      </c>
      <c r="CG111" s="31">
        <v>0</v>
      </c>
      <c r="CH111" s="31">
        <v>0</v>
      </c>
      <c r="CI111" s="31">
        <v>0</v>
      </c>
      <c r="CJ111" s="31">
        <v>0</v>
      </c>
      <c r="CK111" s="32">
        <f t="shared" si="248"/>
        <v>0</v>
      </c>
      <c r="CL111" s="32">
        <f t="shared" si="249"/>
        <v>0</v>
      </c>
      <c r="CM111" s="32">
        <f t="shared" si="250"/>
        <v>0</v>
      </c>
      <c r="CN111" s="32">
        <f t="shared" si="251"/>
        <v>0</v>
      </c>
      <c r="CO111" s="32">
        <f t="shared" si="252"/>
        <v>0</v>
      </c>
      <c r="CP111" s="32">
        <f t="shared" si="253"/>
        <v>0</v>
      </c>
      <c r="CQ111" s="32">
        <f t="shared" si="254"/>
        <v>0</v>
      </c>
      <c r="CR111" s="32">
        <f t="shared" si="255"/>
        <v>0</v>
      </c>
      <c r="CS111" s="32">
        <f t="shared" si="256"/>
        <v>0</v>
      </c>
      <c r="CT111" s="32">
        <f t="shared" si="257"/>
        <v>0</v>
      </c>
      <c r="CU111" s="32">
        <f t="shared" si="258"/>
        <v>0</v>
      </c>
      <c r="CV111" s="32">
        <f t="shared" si="259"/>
        <v>0</v>
      </c>
      <c r="CW111" s="31">
        <f t="shared" si="260"/>
        <v>0</v>
      </c>
      <c r="CX111" s="31">
        <f t="shared" si="261"/>
        <v>0</v>
      </c>
      <c r="CY111" s="31">
        <f t="shared" si="262"/>
        <v>0</v>
      </c>
      <c r="CZ111" s="31">
        <f t="shared" si="263"/>
        <v>0</v>
      </c>
      <c r="DA111" s="31">
        <f t="shared" si="264"/>
        <v>0</v>
      </c>
      <c r="DB111" s="31">
        <f t="shared" si="265"/>
        <v>0</v>
      </c>
      <c r="DC111" s="31">
        <f t="shared" si="266"/>
        <v>0</v>
      </c>
      <c r="DD111" s="31">
        <f t="shared" si="267"/>
        <v>0</v>
      </c>
      <c r="DE111" s="31">
        <f t="shared" si="268"/>
        <v>0</v>
      </c>
      <c r="DF111" s="31">
        <f t="shared" si="269"/>
        <v>0</v>
      </c>
      <c r="DG111" s="31">
        <f t="shared" si="270"/>
        <v>0</v>
      </c>
      <c r="DH111" s="31">
        <f t="shared" si="271"/>
        <v>0</v>
      </c>
      <c r="DI111" s="32">
        <f t="shared" si="200"/>
        <v>0</v>
      </c>
      <c r="DJ111" s="32">
        <f t="shared" si="201"/>
        <v>0</v>
      </c>
      <c r="DK111" s="32">
        <f t="shared" si="202"/>
        <v>0</v>
      </c>
      <c r="DL111" s="32">
        <f t="shared" si="203"/>
        <v>0</v>
      </c>
      <c r="DM111" s="32">
        <f t="shared" si="204"/>
        <v>0</v>
      </c>
      <c r="DN111" s="32">
        <f t="shared" si="205"/>
        <v>0</v>
      </c>
      <c r="DO111" s="32">
        <f t="shared" si="206"/>
        <v>0</v>
      </c>
      <c r="DP111" s="32">
        <f t="shared" si="207"/>
        <v>0</v>
      </c>
      <c r="DQ111" s="32">
        <f t="shared" si="208"/>
        <v>0</v>
      </c>
      <c r="DR111" s="32">
        <f t="shared" si="209"/>
        <v>0</v>
      </c>
      <c r="DS111" s="32">
        <f t="shared" si="210"/>
        <v>0</v>
      </c>
      <c r="DT111" s="32">
        <f t="shared" si="211"/>
        <v>0</v>
      </c>
      <c r="DU111" s="31">
        <f t="shared" si="212"/>
        <v>0</v>
      </c>
      <c r="DV111" s="31">
        <f t="shared" si="213"/>
        <v>0</v>
      </c>
      <c r="DW111" s="31">
        <f t="shared" si="214"/>
        <v>0</v>
      </c>
      <c r="DX111" s="31">
        <f t="shared" si="215"/>
        <v>0</v>
      </c>
      <c r="DY111" s="31">
        <f t="shared" si="216"/>
        <v>0</v>
      </c>
      <c r="DZ111" s="31">
        <f t="shared" si="217"/>
        <v>0</v>
      </c>
      <c r="EA111" s="31">
        <f t="shared" si="218"/>
        <v>0</v>
      </c>
      <c r="EB111" s="31">
        <f t="shared" si="219"/>
        <v>0</v>
      </c>
      <c r="EC111" s="31">
        <f t="shared" si="220"/>
        <v>0</v>
      </c>
      <c r="ED111" s="31">
        <f t="shared" si="221"/>
        <v>0</v>
      </c>
      <c r="EE111" s="31">
        <f t="shared" si="222"/>
        <v>0</v>
      </c>
      <c r="EF111" s="31">
        <f t="shared" si="223"/>
        <v>0</v>
      </c>
      <c r="EG111" s="32">
        <f t="shared" si="224"/>
        <v>0</v>
      </c>
      <c r="EH111" s="32">
        <f t="shared" si="225"/>
        <v>0</v>
      </c>
      <c r="EI111" s="32">
        <f t="shared" si="226"/>
        <v>0</v>
      </c>
      <c r="EJ111" s="32">
        <f t="shared" si="227"/>
        <v>0</v>
      </c>
      <c r="EK111" s="32">
        <f t="shared" si="228"/>
        <v>0</v>
      </c>
      <c r="EL111" s="32">
        <f t="shared" si="229"/>
        <v>0</v>
      </c>
      <c r="EM111" s="32">
        <f t="shared" si="230"/>
        <v>0</v>
      </c>
      <c r="EN111" s="32">
        <f t="shared" si="231"/>
        <v>0</v>
      </c>
      <c r="EO111" s="32">
        <f t="shared" si="232"/>
        <v>0</v>
      </c>
      <c r="EP111" s="32">
        <f t="shared" si="233"/>
        <v>0</v>
      </c>
      <c r="EQ111" s="32">
        <f t="shared" si="234"/>
        <v>0</v>
      </c>
      <c r="ER111" s="32">
        <f t="shared" si="235"/>
        <v>0</v>
      </c>
    </row>
    <row r="112" spans="1:148" x14ac:dyDescent="0.25">
      <c r="A112" t="s">
        <v>501</v>
      </c>
      <c r="B112" s="1" t="s">
        <v>292</v>
      </c>
      <c r="C112" t="str">
        <f t="shared" ca="1" si="274"/>
        <v>RB2</v>
      </c>
      <c r="D112" t="str">
        <f t="shared" ca="1" si="275"/>
        <v>Rainbow #2</v>
      </c>
      <c r="E112" s="51">
        <v>0</v>
      </c>
      <c r="F112" s="51">
        <v>0</v>
      </c>
      <c r="G112" s="51">
        <v>0</v>
      </c>
      <c r="H112" s="51">
        <v>0</v>
      </c>
      <c r="I112" s="51">
        <v>0</v>
      </c>
      <c r="J112" s="51">
        <v>0</v>
      </c>
      <c r="K112" s="51">
        <v>0</v>
      </c>
      <c r="L112" s="51">
        <v>0</v>
      </c>
      <c r="M112" s="51">
        <v>0</v>
      </c>
      <c r="N112" s="51">
        <v>0</v>
      </c>
      <c r="O112" s="51">
        <v>0</v>
      </c>
      <c r="P112" s="51">
        <v>0</v>
      </c>
      <c r="Q112" s="32">
        <v>0</v>
      </c>
      <c r="R112" s="32">
        <v>0</v>
      </c>
      <c r="S112" s="32">
        <v>0</v>
      </c>
      <c r="T112" s="32">
        <v>0</v>
      </c>
      <c r="U112" s="32">
        <v>0</v>
      </c>
      <c r="V112" s="32">
        <v>0</v>
      </c>
      <c r="W112" s="32">
        <v>0</v>
      </c>
      <c r="X112" s="32">
        <v>0</v>
      </c>
      <c r="Y112" s="32">
        <v>0</v>
      </c>
      <c r="Z112" s="32">
        <v>0</v>
      </c>
      <c r="AA112" s="32">
        <v>0</v>
      </c>
      <c r="AB112" s="32">
        <v>0</v>
      </c>
      <c r="AC112" s="2">
        <v>-3.88</v>
      </c>
      <c r="AD112" s="2">
        <v>-3.88</v>
      </c>
      <c r="AE112" s="2">
        <v>-3.88</v>
      </c>
      <c r="AF112" s="2">
        <v>-3.88</v>
      </c>
      <c r="AG112" s="2">
        <v>-3.88</v>
      </c>
      <c r="AH112" s="2">
        <v>-3.88</v>
      </c>
      <c r="AI112" s="2">
        <v>-3.88</v>
      </c>
      <c r="AJ112" s="2">
        <v>-3.88</v>
      </c>
      <c r="AK112" s="2">
        <v>-3.88</v>
      </c>
      <c r="AL112" s="2">
        <v>-3.88</v>
      </c>
      <c r="AM112" s="2">
        <v>-3.88</v>
      </c>
      <c r="AN112" s="2">
        <v>-3.88</v>
      </c>
      <c r="AO112" s="33">
        <v>0</v>
      </c>
      <c r="AP112" s="33">
        <v>0</v>
      </c>
      <c r="AQ112" s="33">
        <v>0</v>
      </c>
      <c r="AR112" s="33">
        <v>0</v>
      </c>
      <c r="AS112" s="33">
        <v>0</v>
      </c>
      <c r="AT112" s="33">
        <v>0</v>
      </c>
      <c r="AU112" s="33">
        <v>0</v>
      </c>
      <c r="AV112" s="33">
        <v>0</v>
      </c>
      <c r="AW112" s="33">
        <v>0</v>
      </c>
      <c r="AX112" s="33">
        <v>0</v>
      </c>
      <c r="AY112" s="33">
        <v>0</v>
      </c>
      <c r="AZ112" s="33">
        <v>0</v>
      </c>
      <c r="BA112" s="31">
        <f t="shared" si="236"/>
        <v>0</v>
      </c>
      <c r="BB112" s="31">
        <f t="shared" si="237"/>
        <v>0</v>
      </c>
      <c r="BC112" s="31">
        <f t="shared" si="238"/>
        <v>0</v>
      </c>
      <c r="BD112" s="31">
        <f t="shared" si="239"/>
        <v>0</v>
      </c>
      <c r="BE112" s="31">
        <f t="shared" si="240"/>
        <v>0</v>
      </c>
      <c r="BF112" s="31">
        <f t="shared" si="241"/>
        <v>0</v>
      </c>
      <c r="BG112" s="31">
        <f t="shared" si="242"/>
        <v>0</v>
      </c>
      <c r="BH112" s="31">
        <f t="shared" si="243"/>
        <v>0</v>
      </c>
      <c r="BI112" s="31">
        <f t="shared" si="244"/>
        <v>0</v>
      </c>
      <c r="BJ112" s="31">
        <f t="shared" si="245"/>
        <v>0</v>
      </c>
      <c r="BK112" s="31">
        <f t="shared" si="246"/>
        <v>0</v>
      </c>
      <c r="BL112" s="31">
        <f t="shared" si="247"/>
        <v>0</v>
      </c>
      <c r="BM112" s="6">
        <v>3.8699999999999998E-2</v>
      </c>
      <c r="BN112" s="6">
        <v>3.8699999999999998E-2</v>
      </c>
      <c r="BO112" s="6">
        <v>3.8699999999999998E-2</v>
      </c>
      <c r="BP112" s="6">
        <v>3.8699999999999998E-2</v>
      </c>
      <c r="BQ112" s="6">
        <v>3.8699999999999998E-2</v>
      </c>
      <c r="BR112" s="6">
        <v>3.8699999999999998E-2</v>
      </c>
      <c r="BS112" s="6">
        <v>3.8699999999999998E-2</v>
      </c>
      <c r="BT112" s="6">
        <v>3.8699999999999998E-2</v>
      </c>
      <c r="BU112" s="6">
        <v>3.8699999999999998E-2</v>
      </c>
      <c r="BV112" s="6">
        <v>3.8699999999999998E-2</v>
      </c>
      <c r="BW112" s="6">
        <v>3.8699999999999998E-2</v>
      </c>
      <c r="BX112" s="6">
        <v>3.8699999999999998E-2</v>
      </c>
      <c r="BY112" s="31">
        <v>0</v>
      </c>
      <c r="BZ112" s="31">
        <v>0</v>
      </c>
      <c r="CA112" s="31">
        <v>0</v>
      </c>
      <c r="CB112" s="31">
        <v>0</v>
      </c>
      <c r="CC112" s="31">
        <v>0</v>
      </c>
      <c r="CD112" s="31">
        <v>0</v>
      </c>
      <c r="CE112" s="31">
        <v>0</v>
      </c>
      <c r="CF112" s="31">
        <v>0</v>
      </c>
      <c r="CG112" s="31">
        <v>0</v>
      </c>
      <c r="CH112" s="31">
        <v>0</v>
      </c>
      <c r="CI112" s="31">
        <v>0</v>
      </c>
      <c r="CJ112" s="31">
        <v>0</v>
      </c>
      <c r="CK112" s="32">
        <f t="shared" si="248"/>
        <v>0</v>
      </c>
      <c r="CL112" s="32">
        <f t="shared" si="249"/>
        <v>0</v>
      </c>
      <c r="CM112" s="32">
        <f t="shared" si="250"/>
        <v>0</v>
      </c>
      <c r="CN112" s="32">
        <f t="shared" si="251"/>
        <v>0</v>
      </c>
      <c r="CO112" s="32">
        <f t="shared" si="252"/>
        <v>0</v>
      </c>
      <c r="CP112" s="32">
        <f t="shared" si="253"/>
        <v>0</v>
      </c>
      <c r="CQ112" s="32">
        <f t="shared" si="254"/>
        <v>0</v>
      </c>
      <c r="CR112" s="32">
        <f t="shared" si="255"/>
        <v>0</v>
      </c>
      <c r="CS112" s="32">
        <f t="shared" si="256"/>
        <v>0</v>
      </c>
      <c r="CT112" s="32">
        <f t="shared" si="257"/>
        <v>0</v>
      </c>
      <c r="CU112" s="32">
        <f t="shared" si="258"/>
        <v>0</v>
      </c>
      <c r="CV112" s="32">
        <f t="shared" si="259"/>
        <v>0</v>
      </c>
      <c r="CW112" s="31">
        <f t="shared" si="260"/>
        <v>0</v>
      </c>
      <c r="CX112" s="31">
        <f t="shared" si="261"/>
        <v>0</v>
      </c>
      <c r="CY112" s="31">
        <f t="shared" si="262"/>
        <v>0</v>
      </c>
      <c r="CZ112" s="31">
        <f t="shared" si="263"/>
        <v>0</v>
      </c>
      <c r="DA112" s="31">
        <f t="shared" si="264"/>
        <v>0</v>
      </c>
      <c r="DB112" s="31">
        <f t="shared" si="265"/>
        <v>0</v>
      </c>
      <c r="DC112" s="31">
        <f t="shared" si="266"/>
        <v>0</v>
      </c>
      <c r="DD112" s="31">
        <f t="shared" si="267"/>
        <v>0</v>
      </c>
      <c r="DE112" s="31">
        <f t="shared" si="268"/>
        <v>0</v>
      </c>
      <c r="DF112" s="31">
        <f t="shared" si="269"/>
        <v>0</v>
      </c>
      <c r="DG112" s="31">
        <f t="shared" si="270"/>
        <v>0</v>
      </c>
      <c r="DH112" s="31">
        <f t="shared" si="271"/>
        <v>0</v>
      </c>
      <c r="DI112" s="32">
        <f t="shared" si="200"/>
        <v>0</v>
      </c>
      <c r="DJ112" s="32">
        <f t="shared" si="201"/>
        <v>0</v>
      </c>
      <c r="DK112" s="32">
        <f t="shared" si="202"/>
        <v>0</v>
      </c>
      <c r="DL112" s="32">
        <f t="shared" si="203"/>
        <v>0</v>
      </c>
      <c r="DM112" s="32">
        <f t="shared" si="204"/>
        <v>0</v>
      </c>
      <c r="DN112" s="32">
        <f t="shared" si="205"/>
        <v>0</v>
      </c>
      <c r="DO112" s="32">
        <f t="shared" si="206"/>
        <v>0</v>
      </c>
      <c r="DP112" s="32">
        <f t="shared" si="207"/>
        <v>0</v>
      </c>
      <c r="DQ112" s="32">
        <f t="shared" si="208"/>
        <v>0</v>
      </c>
      <c r="DR112" s="32">
        <f t="shared" si="209"/>
        <v>0</v>
      </c>
      <c r="DS112" s="32">
        <f t="shared" si="210"/>
        <v>0</v>
      </c>
      <c r="DT112" s="32">
        <f t="shared" si="211"/>
        <v>0</v>
      </c>
      <c r="DU112" s="31">
        <f t="shared" si="212"/>
        <v>0</v>
      </c>
      <c r="DV112" s="31">
        <f t="shared" si="213"/>
        <v>0</v>
      </c>
      <c r="DW112" s="31">
        <f t="shared" si="214"/>
        <v>0</v>
      </c>
      <c r="DX112" s="31">
        <f t="shared" si="215"/>
        <v>0</v>
      </c>
      <c r="DY112" s="31">
        <f t="shared" si="216"/>
        <v>0</v>
      </c>
      <c r="DZ112" s="31">
        <f t="shared" si="217"/>
        <v>0</v>
      </c>
      <c r="EA112" s="31">
        <f t="shared" si="218"/>
        <v>0</v>
      </c>
      <c r="EB112" s="31">
        <f t="shared" si="219"/>
        <v>0</v>
      </c>
      <c r="EC112" s="31">
        <f t="shared" si="220"/>
        <v>0</v>
      </c>
      <c r="ED112" s="31">
        <f t="shared" si="221"/>
        <v>0</v>
      </c>
      <c r="EE112" s="31">
        <f t="shared" si="222"/>
        <v>0</v>
      </c>
      <c r="EF112" s="31">
        <f t="shared" si="223"/>
        <v>0</v>
      </c>
      <c r="EG112" s="32">
        <f t="shared" si="224"/>
        <v>0</v>
      </c>
      <c r="EH112" s="32">
        <f t="shared" si="225"/>
        <v>0</v>
      </c>
      <c r="EI112" s="32">
        <f t="shared" si="226"/>
        <v>0</v>
      </c>
      <c r="EJ112" s="32">
        <f t="shared" si="227"/>
        <v>0</v>
      </c>
      <c r="EK112" s="32">
        <f t="shared" si="228"/>
        <v>0</v>
      </c>
      <c r="EL112" s="32">
        <f t="shared" si="229"/>
        <v>0</v>
      </c>
      <c r="EM112" s="32">
        <f t="shared" si="230"/>
        <v>0</v>
      </c>
      <c r="EN112" s="32">
        <f t="shared" si="231"/>
        <v>0</v>
      </c>
      <c r="EO112" s="32">
        <f t="shared" si="232"/>
        <v>0</v>
      </c>
      <c r="EP112" s="32">
        <f t="shared" si="233"/>
        <v>0</v>
      </c>
      <c r="EQ112" s="32">
        <f t="shared" si="234"/>
        <v>0</v>
      </c>
      <c r="ER112" s="32">
        <f t="shared" si="235"/>
        <v>0</v>
      </c>
    </row>
    <row r="113" spans="1:148" x14ac:dyDescent="0.25">
      <c r="A113" t="s">
        <v>501</v>
      </c>
      <c r="B113" s="1" t="s">
        <v>294</v>
      </c>
      <c r="C113" t="str">
        <f t="shared" ca="1" si="274"/>
        <v>RB3</v>
      </c>
      <c r="D113" t="str">
        <f t="shared" ca="1" si="275"/>
        <v>Rainbow #3</v>
      </c>
      <c r="E113" s="51">
        <v>0</v>
      </c>
      <c r="F113" s="51">
        <v>0</v>
      </c>
      <c r="G113" s="51">
        <v>0</v>
      </c>
      <c r="H113" s="51">
        <v>0</v>
      </c>
      <c r="I113" s="51">
        <v>0</v>
      </c>
      <c r="J113" s="51">
        <v>0</v>
      </c>
      <c r="K113" s="51">
        <v>0</v>
      </c>
      <c r="L113" s="51">
        <v>0</v>
      </c>
      <c r="M113" s="51">
        <v>0</v>
      </c>
      <c r="N113" s="51">
        <v>0</v>
      </c>
      <c r="O113" s="51">
        <v>0</v>
      </c>
      <c r="P113" s="51">
        <v>0</v>
      </c>
      <c r="Q113" s="32">
        <v>0</v>
      </c>
      <c r="R113" s="32">
        <v>0</v>
      </c>
      <c r="S113" s="32">
        <v>0</v>
      </c>
      <c r="T113" s="32">
        <v>0</v>
      </c>
      <c r="U113" s="32">
        <v>0</v>
      </c>
      <c r="V113" s="32">
        <v>0</v>
      </c>
      <c r="W113" s="32">
        <v>0</v>
      </c>
      <c r="X113" s="32">
        <v>0</v>
      </c>
      <c r="Y113" s="32">
        <v>0</v>
      </c>
      <c r="Z113" s="32">
        <v>0</v>
      </c>
      <c r="AA113" s="32">
        <v>0</v>
      </c>
      <c r="AB113" s="32">
        <v>0</v>
      </c>
      <c r="AC113" s="2">
        <v>-4.8099999999999996</v>
      </c>
      <c r="AD113" s="2">
        <v>-4.8099999999999996</v>
      </c>
      <c r="AE113" s="2">
        <v>-4.8099999999999996</v>
      </c>
      <c r="AF113" s="2">
        <v>-4.8099999999999996</v>
      </c>
      <c r="AG113" s="2">
        <v>-4.8099999999999996</v>
      </c>
      <c r="AH113" s="2">
        <v>-4.8099999999999996</v>
      </c>
      <c r="AI113" s="2">
        <v>-4.8099999999999996</v>
      </c>
      <c r="AJ113" s="2">
        <v>-4.8099999999999996</v>
      </c>
      <c r="AK113" s="2">
        <v>-4.8099999999999996</v>
      </c>
      <c r="AL113" s="2">
        <v>-4.8099999999999996</v>
      </c>
      <c r="AM113" s="2">
        <v>-4.8099999999999996</v>
      </c>
      <c r="AN113" s="2">
        <v>-4.8099999999999996</v>
      </c>
      <c r="AO113" s="33">
        <v>0</v>
      </c>
      <c r="AP113" s="33">
        <v>0</v>
      </c>
      <c r="AQ113" s="33">
        <v>0</v>
      </c>
      <c r="AR113" s="33">
        <v>0</v>
      </c>
      <c r="AS113" s="33">
        <v>0</v>
      </c>
      <c r="AT113" s="33">
        <v>0</v>
      </c>
      <c r="AU113" s="33">
        <v>0</v>
      </c>
      <c r="AV113" s="33">
        <v>0</v>
      </c>
      <c r="AW113" s="33">
        <v>0</v>
      </c>
      <c r="AX113" s="33">
        <v>0</v>
      </c>
      <c r="AY113" s="33">
        <v>0</v>
      </c>
      <c r="AZ113" s="33">
        <v>0</v>
      </c>
      <c r="BA113" s="31">
        <f t="shared" si="236"/>
        <v>0</v>
      </c>
      <c r="BB113" s="31">
        <f t="shared" si="237"/>
        <v>0</v>
      </c>
      <c r="BC113" s="31">
        <f t="shared" si="238"/>
        <v>0</v>
      </c>
      <c r="BD113" s="31">
        <f t="shared" si="239"/>
        <v>0</v>
      </c>
      <c r="BE113" s="31">
        <f t="shared" si="240"/>
        <v>0</v>
      </c>
      <c r="BF113" s="31">
        <f t="shared" si="241"/>
        <v>0</v>
      </c>
      <c r="BG113" s="31">
        <f t="shared" si="242"/>
        <v>0</v>
      </c>
      <c r="BH113" s="31">
        <f t="shared" si="243"/>
        <v>0</v>
      </c>
      <c r="BI113" s="31">
        <f t="shared" si="244"/>
        <v>0</v>
      </c>
      <c r="BJ113" s="31">
        <f t="shared" si="245"/>
        <v>0</v>
      </c>
      <c r="BK113" s="31">
        <f t="shared" si="246"/>
        <v>0</v>
      </c>
      <c r="BL113" s="31">
        <f t="shared" si="247"/>
        <v>0</v>
      </c>
      <c r="BM113" s="6">
        <v>3.8699999999999998E-2</v>
      </c>
      <c r="BN113" s="6">
        <v>3.8699999999999998E-2</v>
      </c>
      <c r="BO113" s="6">
        <v>3.8699999999999998E-2</v>
      </c>
      <c r="BP113" s="6">
        <v>3.8699999999999998E-2</v>
      </c>
      <c r="BQ113" s="6">
        <v>3.8699999999999998E-2</v>
      </c>
      <c r="BR113" s="6">
        <v>3.8699999999999998E-2</v>
      </c>
      <c r="BS113" s="6">
        <v>3.8699999999999998E-2</v>
      </c>
      <c r="BT113" s="6">
        <v>3.8699999999999998E-2</v>
      </c>
      <c r="BU113" s="6">
        <v>3.8699999999999998E-2</v>
      </c>
      <c r="BV113" s="6">
        <v>3.8699999999999998E-2</v>
      </c>
      <c r="BW113" s="6">
        <v>3.8699999999999998E-2</v>
      </c>
      <c r="BX113" s="6">
        <v>3.8699999999999998E-2</v>
      </c>
      <c r="BY113" s="31">
        <v>0</v>
      </c>
      <c r="BZ113" s="31">
        <v>0</v>
      </c>
      <c r="CA113" s="31">
        <v>0</v>
      </c>
      <c r="CB113" s="31">
        <v>0</v>
      </c>
      <c r="CC113" s="31">
        <v>0</v>
      </c>
      <c r="CD113" s="31">
        <v>0</v>
      </c>
      <c r="CE113" s="31">
        <v>0</v>
      </c>
      <c r="CF113" s="31">
        <v>0</v>
      </c>
      <c r="CG113" s="31">
        <v>0</v>
      </c>
      <c r="CH113" s="31">
        <v>0</v>
      </c>
      <c r="CI113" s="31">
        <v>0</v>
      </c>
      <c r="CJ113" s="31">
        <v>0</v>
      </c>
      <c r="CK113" s="32">
        <f t="shared" si="248"/>
        <v>0</v>
      </c>
      <c r="CL113" s="32">
        <f t="shared" si="249"/>
        <v>0</v>
      </c>
      <c r="CM113" s="32">
        <f t="shared" si="250"/>
        <v>0</v>
      </c>
      <c r="CN113" s="32">
        <f t="shared" si="251"/>
        <v>0</v>
      </c>
      <c r="CO113" s="32">
        <f t="shared" si="252"/>
        <v>0</v>
      </c>
      <c r="CP113" s="32">
        <f t="shared" si="253"/>
        <v>0</v>
      </c>
      <c r="CQ113" s="32">
        <f t="shared" si="254"/>
        <v>0</v>
      </c>
      <c r="CR113" s="32">
        <f t="shared" si="255"/>
        <v>0</v>
      </c>
      <c r="CS113" s="32">
        <f t="shared" si="256"/>
        <v>0</v>
      </c>
      <c r="CT113" s="32">
        <f t="shared" si="257"/>
        <v>0</v>
      </c>
      <c r="CU113" s="32">
        <f t="shared" si="258"/>
        <v>0</v>
      </c>
      <c r="CV113" s="32">
        <f t="shared" si="259"/>
        <v>0</v>
      </c>
      <c r="CW113" s="31">
        <f t="shared" si="260"/>
        <v>0</v>
      </c>
      <c r="CX113" s="31">
        <f t="shared" si="261"/>
        <v>0</v>
      </c>
      <c r="CY113" s="31">
        <f t="shared" si="262"/>
        <v>0</v>
      </c>
      <c r="CZ113" s="31">
        <f t="shared" si="263"/>
        <v>0</v>
      </c>
      <c r="DA113" s="31">
        <f t="shared" si="264"/>
        <v>0</v>
      </c>
      <c r="DB113" s="31">
        <f t="shared" si="265"/>
        <v>0</v>
      </c>
      <c r="DC113" s="31">
        <f t="shared" si="266"/>
        <v>0</v>
      </c>
      <c r="DD113" s="31">
        <f t="shared" si="267"/>
        <v>0</v>
      </c>
      <c r="DE113" s="31">
        <f t="shared" si="268"/>
        <v>0</v>
      </c>
      <c r="DF113" s="31">
        <f t="shared" si="269"/>
        <v>0</v>
      </c>
      <c r="DG113" s="31">
        <f t="shared" si="270"/>
        <v>0</v>
      </c>
      <c r="DH113" s="31">
        <f t="shared" si="271"/>
        <v>0</v>
      </c>
      <c r="DI113" s="32">
        <f t="shared" si="200"/>
        <v>0</v>
      </c>
      <c r="DJ113" s="32">
        <f t="shared" si="201"/>
        <v>0</v>
      </c>
      <c r="DK113" s="32">
        <f t="shared" si="202"/>
        <v>0</v>
      </c>
      <c r="DL113" s="32">
        <f t="shared" si="203"/>
        <v>0</v>
      </c>
      <c r="DM113" s="32">
        <f t="shared" si="204"/>
        <v>0</v>
      </c>
      <c r="DN113" s="32">
        <f t="shared" si="205"/>
        <v>0</v>
      </c>
      <c r="DO113" s="32">
        <f t="shared" si="206"/>
        <v>0</v>
      </c>
      <c r="DP113" s="32">
        <f t="shared" si="207"/>
        <v>0</v>
      </c>
      <c r="DQ113" s="32">
        <f t="shared" si="208"/>
        <v>0</v>
      </c>
      <c r="DR113" s="32">
        <f t="shared" si="209"/>
        <v>0</v>
      </c>
      <c r="DS113" s="32">
        <f t="shared" si="210"/>
        <v>0</v>
      </c>
      <c r="DT113" s="32">
        <f t="shared" si="211"/>
        <v>0</v>
      </c>
      <c r="DU113" s="31">
        <f t="shared" si="212"/>
        <v>0</v>
      </c>
      <c r="DV113" s="31">
        <f t="shared" si="213"/>
        <v>0</v>
      </c>
      <c r="DW113" s="31">
        <f t="shared" si="214"/>
        <v>0</v>
      </c>
      <c r="DX113" s="31">
        <f t="shared" si="215"/>
        <v>0</v>
      </c>
      <c r="DY113" s="31">
        <f t="shared" si="216"/>
        <v>0</v>
      </c>
      <c r="DZ113" s="31">
        <f t="shared" si="217"/>
        <v>0</v>
      </c>
      <c r="EA113" s="31">
        <f t="shared" si="218"/>
        <v>0</v>
      </c>
      <c r="EB113" s="31">
        <f t="shared" si="219"/>
        <v>0</v>
      </c>
      <c r="EC113" s="31">
        <f t="shared" si="220"/>
        <v>0</v>
      </c>
      <c r="ED113" s="31">
        <f t="shared" si="221"/>
        <v>0</v>
      </c>
      <c r="EE113" s="31">
        <f t="shared" si="222"/>
        <v>0</v>
      </c>
      <c r="EF113" s="31">
        <f t="shared" si="223"/>
        <v>0</v>
      </c>
      <c r="EG113" s="32">
        <f t="shared" si="224"/>
        <v>0</v>
      </c>
      <c r="EH113" s="32">
        <f t="shared" si="225"/>
        <v>0</v>
      </c>
      <c r="EI113" s="32">
        <f t="shared" si="226"/>
        <v>0</v>
      </c>
      <c r="EJ113" s="32">
        <f t="shared" si="227"/>
        <v>0</v>
      </c>
      <c r="EK113" s="32">
        <f t="shared" si="228"/>
        <v>0</v>
      </c>
      <c r="EL113" s="32">
        <f t="shared" si="229"/>
        <v>0</v>
      </c>
      <c r="EM113" s="32">
        <f t="shared" si="230"/>
        <v>0</v>
      </c>
      <c r="EN113" s="32">
        <f t="shared" si="231"/>
        <v>0</v>
      </c>
      <c r="EO113" s="32">
        <f t="shared" si="232"/>
        <v>0</v>
      </c>
      <c r="EP113" s="32">
        <f t="shared" si="233"/>
        <v>0</v>
      </c>
      <c r="EQ113" s="32">
        <f t="shared" si="234"/>
        <v>0</v>
      </c>
      <c r="ER113" s="32">
        <f t="shared" si="235"/>
        <v>0</v>
      </c>
    </row>
    <row r="114" spans="1:148" x14ac:dyDescent="0.25">
      <c r="A114" t="s">
        <v>501</v>
      </c>
      <c r="B114" s="1" t="s">
        <v>51</v>
      </c>
      <c r="C114" t="str">
        <f t="shared" ca="1" si="274"/>
        <v>RB5</v>
      </c>
      <c r="D114" t="str">
        <f t="shared" ca="1" si="275"/>
        <v>Rainbow #5</v>
      </c>
      <c r="E114" s="51">
        <v>7980.8879999999999</v>
      </c>
      <c r="F114" s="51">
        <v>6437.1080000000002</v>
      </c>
      <c r="G114" s="51">
        <v>3775.7240000000002</v>
      </c>
      <c r="H114" s="51">
        <v>2337.348</v>
      </c>
      <c r="I114" s="51">
        <v>928.096</v>
      </c>
      <c r="J114" s="51">
        <v>719.48400000000004</v>
      </c>
      <c r="K114" s="51">
        <v>3423.5639999999999</v>
      </c>
      <c r="L114" s="51">
        <v>3561.384</v>
      </c>
      <c r="M114" s="51">
        <v>1456.08</v>
      </c>
      <c r="N114" s="51">
        <v>2971.6559999999999</v>
      </c>
      <c r="O114" s="51">
        <v>4287.5159999999996</v>
      </c>
      <c r="P114" s="51">
        <v>3314.6120000000001</v>
      </c>
      <c r="Q114" s="32">
        <v>612011.98</v>
      </c>
      <c r="R114" s="32">
        <v>1152836.95</v>
      </c>
      <c r="S114" s="32">
        <v>393317.65</v>
      </c>
      <c r="T114" s="32">
        <v>131242.39000000001</v>
      </c>
      <c r="U114" s="32">
        <v>112612.92</v>
      </c>
      <c r="V114" s="32">
        <v>203187.06</v>
      </c>
      <c r="W114" s="32">
        <v>1225527.51</v>
      </c>
      <c r="X114" s="32">
        <v>470171.55</v>
      </c>
      <c r="Y114" s="32">
        <v>73103.5</v>
      </c>
      <c r="Z114" s="32">
        <v>142133.72</v>
      </c>
      <c r="AA114" s="32">
        <v>438649.71</v>
      </c>
      <c r="AB114" s="32">
        <v>142521.87</v>
      </c>
      <c r="AC114" s="2">
        <v>-4.92</v>
      </c>
      <c r="AD114" s="2">
        <v>-4.92</v>
      </c>
      <c r="AE114" s="2">
        <v>-4.92</v>
      </c>
      <c r="AF114" s="2">
        <v>-4.92</v>
      </c>
      <c r="AG114" s="2">
        <v>-4.92</v>
      </c>
      <c r="AH114" s="2">
        <v>-4.92</v>
      </c>
      <c r="AI114" s="2">
        <v>-4.92</v>
      </c>
      <c r="AJ114" s="2">
        <v>-4.92</v>
      </c>
      <c r="AK114" s="2">
        <v>-4.92</v>
      </c>
      <c r="AL114" s="2">
        <v>-4.92</v>
      </c>
      <c r="AM114" s="2">
        <v>-4.92</v>
      </c>
      <c r="AN114" s="2">
        <v>-4.92</v>
      </c>
      <c r="AO114" s="33">
        <v>-30110.99</v>
      </c>
      <c r="AP114" s="33">
        <v>-56719.58</v>
      </c>
      <c r="AQ114" s="33">
        <v>-19351.23</v>
      </c>
      <c r="AR114" s="33">
        <v>-6457.13</v>
      </c>
      <c r="AS114" s="33">
        <v>-5540.56</v>
      </c>
      <c r="AT114" s="33">
        <v>-9996.7999999999993</v>
      </c>
      <c r="AU114" s="33">
        <v>-60295.95</v>
      </c>
      <c r="AV114" s="33">
        <v>-23132.44</v>
      </c>
      <c r="AW114" s="33">
        <v>-3596.69</v>
      </c>
      <c r="AX114" s="33">
        <v>-6992.98</v>
      </c>
      <c r="AY114" s="33">
        <v>-21581.57</v>
      </c>
      <c r="AZ114" s="33">
        <v>-7012.08</v>
      </c>
      <c r="BA114" s="31">
        <f t="shared" si="236"/>
        <v>-673.21</v>
      </c>
      <c r="BB114" s="31">
        <f t="shared" si="237"/>
        <v>-1268.1199999999999</v>
      </c>
      <c r="BC114" s="31">
        <f t="shared" si="238"/>
        <v>-432.65</v>
      </c>
      <c r="BD114" s="31">
        <f t="shared" si="239"/>
        <v>-196.86</v>
      </c>
      <c r="BE114" s="31">
        <f t="shared" si="240"/>
        <v>-168.92</v>
      </c>
      <c r="BF114" s="31">
        <f t="shared" si="241"/>
        <v>-304.77999999999997</v>
      </c>
      <c r="BG114" s="31">
        <f t="shared" si="242"/>
        <v>1838.29</v>
      </c>
      <c r="BH114" s="31">
        <f t="shared" si="243"/>
        <v>705.26</v>
      </c>
      <c r="BI114" s="31">
        <f t="shared" si="244"/>
        <v>109.66</v>
      </c>
      <c r="BJ114" s="31">
        <f t="shared" si="245"/>
        <v>952.3</v>
      </c>
      <c r="BK114" s="31">
        <f t="shared" si="246"/>
        <v>2938.95</v>
      </c>
      <c r="BL114" s="31">
        <f t="shared" si="247"/>
        <v>954.9</v>
      </c>
      <c r="BM114" s="6">
        <v>-1.8700000000000001E-2</v>
      </c>
      <c r="BN114" s="6">
        <v>-1.8700000000000001E-2</v>
      </c>
      <c r="BO114" s="6">
        <v>-1.8700000000000001E-2</v>
      </c>
      <c r="BP114" s="6">
        <v>-1.8700000000000001E-2</v>
      </c>
      <c r="BQ114" s="6">
        <v>-1.8700000000000001E-2</v>
      </c>
      <c r="BR114" s="6">
        <v>-1.8700000000000001E-2</v>
      </c>
      <c r="BS114" s="6">
        <v>-1.8700000000000001E-2</v>
      </c>
      <c r="BT114" s="6">
        <v>-1.8700000000000001E-2</v>
      </c>
      <c r="BU114" s="6">
        <v>-1.8700000000000001E-2</v>
      </c>
      <c r="BV114" s="6">
        <v>-1.8700000000000001E-2</v>
      </c>
      <c r="BW114" s="6">
        <v>-1.8700000000000001E-2</v>
      </c>
      <c r="BX114" s="6">
        <v>-1.8700000000000001E-2</v>
      </c>
      <c r="BY114" s="31">
        <v>-11444.62</v>
      </c>
      <c r="BZ114" s="31">
        <v>-21558.05</v>
      </c>
      <c r="CA114" s="31">
        <v>-7355.04</v>
      </c>
      <c r="CB114" s="31">
        <v>-2454.23</v>
      </c>
      <c r="CC114" s="31">
        <v>-2105.86</v>
      </c>
      <c r="CD114" s="31">
        <v>-3799.6</v>
      </c>
      <c r="CE114" s="31">
        <v>-22917.360000000001</v>
      </c>
      <c r="CF114" s="31">
        <v>-8792.2099999999991</v>
      </c>
      <c r="CG114" s="31">
        <v>-1367.04</v>
      </c>
      <c r="CH114" s="31">
        <v>-2657.9</v>
      </c>
      <c r="CI114" s="31">
        <v>-8202.75</v>
      </c>
      <c r="CJ114" s="31">
        <v>-2665.16</v>
      </c>
      <c r="CK114" s="32">
        <f t="shared" si="248"/>
        <v>428.41</v>
      </c>
      <c r="CL114" s="32">
        <f t="shared" si="249"/>
        <v>806.99</v>
      </c>
      <c r="CM114" s="32">
        <f t="shared" si="250"/>
        <v>275.32</v>
      </c>
      <c r="CN114" s="32">
        <f t="shared" si="251"/>
        <v>91.87</v>
      </c>
      <c r="CO114" s="32">
        <f t="shared" si="252"/>
        <v>78.83</v>
      </c>
      <c r="CP114" s="32">
        <f t="shared" si="253"/>
        <v>142.22999999999999</v>
      </c>
      <c r="CQ114" s="32">
        <f t="shared" si="254"/>
        <v>857.87</v>
      </c>
      <c r="CR114" s="32">
        <f t="shared" si="255"/>
        <v>329.12</v>
      </c>
      <c r="CS114" s="32">
        <f t="shared" si="256"/>
        <v>51.17</v>
      </c>
      <c r="CT114" s="32">
        <f t="shared" si="257"/>
        <v>99.49</v>
      </c>
      <c r="CU114" s="32">
        <f t="shared" si="258"/>
        <v>307.05</v>
      </c>
      <c r="CV114" s="32">
        <f t="shared" si="259"/>
        <v>99.77</v>
      </c>
      <c r="CW114" s="31">
        <f t="shared" si="260"/>
        <v>19767.989999999998</v>
      </c>
      <c r="CX114" s="31">
        <f t="shared" si="261"/>
        <v>37236.640000000007</v>
      </c>
      <c r="CY114" s="31">
        <f t="shared" si="262"/>
        <v>12704.159999999998</v>
      </c>
      <c r="CZ114" s="31">
        <f t="shared" si="263"/>
        <v>4291.63</v>
      </c>
      <c r="DA114" s="31">
        <f t="shared" si="264"/>
        <v>3682.4500000000003</v>
      </c>
      <c r="DB114" s="31">
        <f t="shared" si="265"/>
        <v>6644.2099999999991</v>
      </c>
      <c r="DC114" s="31">
        <f t="shared" si="266"/>
        <v>36398.169999999991</v>
      </c>
      <c r="DD114" s="31">
        <f t="shared" si="267"/>
        <v>13964.09</v>
      </c>
      <c r="DE114" s="31">
        <f t="shared" si="268"/>
        <v>2171.1600000000003</v>
      </c>
      <c r="DF114" s="31">
        <f t="shared" si="269"/>
        <v>3482.2699999999995</v>
      </c>
      <c r="DG114" s="31">
        <f t="shared" si="270"/>
        <v>10746.919999999998</v>
      </c>
      <c r="DH114" s="31">
        <f t="shared" si="271"/>
        <v>3491.7900000000004</v>
      </c>
      <c r="DI114" s="32">
        <f t="shared" si="200"/>
        <v>988.4</v>
      </c>
      <c r="DJ114" s="32">
        <f t="shared" si="201"/>
        <v>1861.83</v>
      </c>
      <c r="DK114" s="32">
        <f t="shared" si="202"/>
        <v>635.21</v>
      </c>
      <c r="DL114" s="32">
        <f t="shared" si="203"/>
        <v>214.58</v>
      </c>
      <c r="DM114" s="32">
        <f t="shared" si="204"/>
        <v>184.12</v>
      </c>
      <c r="DN114" s="32">
        <f t="shared" si="205"/>
        <v>332.21</v>
      </c>
      <c r="DO114" s="32">
        <f t="shared" si="206"/>
        <v>1819.91</v>
      </c>
      <c r="DP114" s="32">
        <f t="shared" si="207"/>
        <v>698.2</v>
      </c>
      <c r="DQ114" s="32">
        <f t="shared" si="208"/>
        <v>108.56</v>
      </c>
      <c r="DR114" s="32">
        <f t="shared" si="209"/>
        <v>174.11</v>
      </c>
      <c r="DS114" s="32">
        <f t="shared" si="210"/>
        <v>537.35</v>
      </c>
      <c r="DT114" s="32">
        <f t="shared" si="211"/>
        <v>174.59</v>
      </c>
      <c r="DU114" s="31">
        <f t="shared" si="212"/>
        <v>3685.04</v>
      </c>
      <c r="DV114" s="31">
        <f t="shared" si="213"/>
        <v>6854.48</v>
      </c>
      <c r="DW114" s="31">
        <f t="shared" si="214"/>
        <v>2311.77</v>
      </c>
      <c r="DX114" s="31">
        <f t="shared" si="215"/>
        <v>770.92</v>
      </c>
      <c r="DY114" s="31">
        <f t="shared" si="216"/>
        <v>653.16999999999996</v>
      </c>
      <c r="DZ114" s="31">
        <f t="shared" si="217"/>
        <v>1162.99</v>
      </c>
      <c r="EA114" s="31">
        <f t="shared" si="218"/>
        <v>6288.79</v>
      </c>
      <c r="EB114" s="31">
        <f t="shared" si="219"/>
        <v>2380.0700000000002</v>
      </c>
      <c r="EC114" s="31">
        <f t="shared" si="220"/>
        <v>364.99</v>
      </c>
      <c r="ED114" s="31">
        <f t="shared" si="221"/>
        <v>577.52</v>
      </c>
      <c r="EE114" s="31">
        <f t="shared" si="222"/>
        <v>1757.23</v>
      </c>
      <c r="EF114" s="31">
        <f t="shared" si="223"/>
        <v>563.04999999999995</v>
      </c>
      <c r="EG114" s="32">
        <f t="shared" si="224"/>
        <v>24441.43</v>
      </c>
      <c r="EH114" s="32">
        <f t="shared" si="225"/>
        <v>45952.950000000012</v>
      </c>
      <c r="EI114" s="32">
        <f t="shared" si="226"/>
        <v>15651.14</v>
      </c>
      <c r="EJ114" s="32">
        <f t="shared" si="227"/>
        <v>5277.13</v>
      </c>
      <c r="EK114" s="32">
        <f t="shared" si="228"/>
        <v>4519.74</v>
      </c>
      <c r="EL114" s="32">
        <f t="shared" si="229"/>
        <v>8139.4099999999989</v>
      </c>
      <c r="EM114" s="32">
        <f t="shared" si="230"/>
        <v>44506.869999999995</v>
      </c>
      <c r="EN114" s="32">
        <f t="shared" si="231"/>
        <v>17042.36</v>
      </c>
      <c r="EO114" s="32">
        <f t="shared" si="232"/>
        <v>2644.71</v>
      </c>
      <c r="EP114" s="32">
        <f t="shared" si="233"/>
        <v>4233.8999999999996</v>
      </c>
      <c r="EQ114" s="32">
        <f t="shared" si="234"/>
        <v>13041.499999999998</v>
      </c>
      <c r="ER114" s="32">
        <f t="shared" si="235"/>
        <v>4229.43</v>
      </c>
    </row>
    <row r="115" spans="1:148" x14ac:dyDescent="0.25">
      <c r="A115" t="s">
        <v>504</v>
      </c>
      <c r="B115" s="1" t="s">
        <v>109</v>
      </c>
      <c r="C115" t="str">
        <f t="shared" ca="1" si="274"/>
        <v>BCHIMP</v>
      </c>
      <c r="D115" t="str">
        <f t="shared" ca="1" si="275"/>
        <v>Alberta-BC Intertie - Import</v>
      </c>
      <c r="E115" s="51">
        <v>1500</v>
      </c>
      <c r="F115" s="51">
        <v>394</v>
      </c>
      <c r="G115" s="51">
        <v>253</v>
      </c>
      <c r="H115" s="51">
        <v>169</v>
      </c>
      <c r="I115" s="51">
        <v>525</v>
      </c>
      <c r="K115" s="51">
        <v>584</v>
      </c>
      <c r="N115" s="51">
        <v>50</v>
      </c>
      <c r="O115" s="51">
        <v>250</v>
      </c>
      <c r="P115" s="51">
        <v>125</v>
      </c>
      <c r="Q115" s="32">
        <v>85482.75</v>
      </c>
      <c r="R115" s="32">
        <v>30082.34</v>
      </c>
      <c r="S115" s="32">
        <v>10505.09</v>
      </c>
      <c r="T115" s="32">
        <v>2814.14</v>
      </c>
      <c r="U115" s="32">
        <v>12958.5</v>
      </c>
      <c r="V115" s="32"/>
      <c r="W115" s="32">
        <v>24040.48</v>
      </c>
      <c r="X115" s="32"/>
      <c r="Y115" s="32"/>
      <c r="Z115" s="32">
        <v>2777</v>
      </c>
      <c r="AA115" s="32">
        <v>10115.5</v>
      </c>
      <c r="AB115" s="32">
        <v>5540.25</v>
      </c>
      <c r="AC115" s="2">
        <v>2.0499999999999998</v>
      </c>
      <c r="AD115" s="2">
        <v>2.0499999999999998</v>
      </c>
      <c r="AE115" s="2">
        <v>2.0499999999999998</v>
      </c>
      <c r="AF115" s="2">
        <v>2.0499999999999998</v>
      </c>
      <c r="AG115" s="2">
        <v>2.0499999999999998</v>
      </c>
      <c r="AI115" s="2">
        <v>2.0499999999999998</v>
      </c>
      <c r="AL115" s="2">
        <v>2.0499999999999998</v>
      </c>
      <c r="AM115" s="2">
        <v>2.0499999999999998</v>
      </c>
      <c r="AN115" s="2">
        <v>2.0499999999999998</v>
      </c>
      <c r="AO115" s="33">
        <v>1752.4</v>
      </c>
      <c r="AP115" s="33">
        <v>616.69000000000005</v>
      </c>
      <c r="AQ115" s="33">
        <v>215.35</v>
      </c>
      <c r="AR115" s="33">
        <v>57.69</v>
      </c>
      <c r="AS115" s="33">
        <v>265.64999999999998</v>
      </c>
      <c r="AT115" s="33"/>
      <c r="AU115" s="33">
        <v>492.83</v>
      </c>
      <c r="AV115" s="33"/>
      <c r="AW115" s="33"/>
      <c r="AX115" s="33">
        <v>56.93</v>
      </c>
      <c r="AY115" s="33">
        <v>207.37</v>
      </c>
      <c r="AZ115" s="33">
        <v>113.58</v>
      </c>
      <c r="BA115" s="31">
        <f t="shared" si="236"/>
        <v>-94.03</v>
      </c>
      <c r="BB115" s="31">
        <f t="shared" si="237"/>
        <v>-33.090000000000003</v>
      </c>
      <c r="BC115" s="31">
        <f t="shared" si="238"/>
        <v>-11.56</v>
      </c>
      <c r="BD115" s="31">
        <f t="shared" si="239"/>
        <v>-4.22</v>
      </c>
      <c r="BE115" s="31">
        <f t="shared" si="240"/>
        <v>-19.440000000000001</v>
      </c>
      <c r="BF115" s="31">
        <f t="shared" si="241"/>
        <v>0</v>
      </c>
      <c r="BG115" s="31">
        <f t="shared" si="242"/>
        <v>36.06</v>
      </c>
      <c r="BH115" s="31">
        <f t="shared" si="243"/>
        <v>0</v>
      </c>
      <c r="BI115" s="31">
        <f t="shared" si="244"/>
        <v>0</v>
      </c>
      <c r="BJ115" s="31">
        <f t="shared" si="245"/>
        <v>18.61</v>
      </c>
      <c r="BK115" s="31">
        <f t="shared" si="246"/>
        <v>67.77</v>
      </c>
      <c r="BL115" s="31">
        <f t="shared" si="247"/>
        <v>37.119999999999997</v>
      </c>
      <c r="BM115" s="6">
        <v>-1.84E-2</v>
      </c>
      <c r="BN115" s="6">
        <v>-1.84E-2</v>
      </c>
      <c r="BO115" s="6">
        <v>-1.84E-2</v>
      </c>
      <c r="BP115" s="6">
        <v>-1.84E-2</v>
      </c>
      <c r="BQ115" s="6">
        <v>-1.84E-2</v>
      </c>
      <c r="BR115" s="6">
        <v>-1.84E-2</v>
      </c>
      <c r="BS115" s="6">
        <v>-1.84E-2</v>
      </c>
      <c r="BT115" s="6">
        <v>-1.84E-2</v>
      </c>
      <c r="BU115" s="6">
        <v>-1.84E-2</v>
      </c>
      <c r="BV115" s="6">
        <v>-1.84E-2</v>
      </c>
      <c r="BW115" s="6">
        <v>-1.84E-2</v>
      </c>
      <c r="BX115" s="6">
        <v>-1.84E-2</v>
      </c>
      <c r="BY115" s="31">
        <v>-1572.88</v>
      </c>
      <c r="BZ115" s="31">
        <v>-553.52</v>
      </c>
      <c r="CA115" s="31">
        <v>-193.29</v>
      </c>
      <c r="CB115" s="31">
        <v>-51.78</v>
      </c>
      <c r="CC115" s="31">
        <v>-238.44</v>
      </c>
      <c r="CD115" s="31">
        <v>0</v>
      </c>
      <c r="CE115" s="31">
        <v>-442.34</v>
      </c>
      <c r="CF115" s="31">
        <v>0</v>
      </c>
      <c r="CG115" s="31">
        <v>0</v>
      </c>
      <c r="CH115" s="31">
        <v>-51.1</v>
      </c>
      <c r="CI115" s="31">
        <v>-186.13</v>
      </c>
      <c r="CJ115" s="31">
        <v>-101.94</v>
      </c>
      <c r="CK115" s="32">
        <f t="shared" si="248"/>
        <v>59.84</v>
      </c>
      <c r="CL115" s="32">
        <f t="shared" si="249"/>
        <v>21.06</v>
      </c>
      <c r="CM115" s="32">
        <f t="shared" si="250"/>
        <v>7.35</v>
      </c>
      <c r="CN115" s="32">
        <f t="shared" si="251"/>
        <v>1.97</v>
      </c>
      <c r="CO115" s="32">
        <f t="shared" si="252"/>
        <v>9.07</v>
      </c>
      <c r="CP115" s="32">
        <f t="shared" si="253"/>
        <v>0</v>
      </c>
      <c r="CQ115" s="32">
        <f t="shared" si="254"/>
        <v>16.829999999999998</v>
      </c>
      <c r="CR115" s="32">
        <f t="shared" si="255"/>
        <v>0</v>
      </c>
      <c r="CS115" s="32">
        <f t="shared" si="256"/>
        <v>0</v>
      </c>
      <c r="CT115" s="32">
        <f t="shared" si="257"/>
        <v>1.94</v>
      </c>
      <c r="CU115" s="32">
        <f t="shared" si="258"/>
        <v>7.08</v>
      </c>
      <c r="CV115" s="32">
        <f t="shared" si="259"/>
        <v>3.88</v>
      </c>
      <c r="CW115" s="31">
        <f t="shared" si="260"/>
        <v>-3171.4100000000003</v>
      </c>
      <c r="CX115" s="31">
        <f t="shared" si="261"/>
        <v>-1116.0600000000002</v>
      </c>
      <c r="CY115" s="31">
        <f t="shared" si="262"/>
        <v>-389.72999999999996</v>
      </c>
      <c r="CZ115" s="31">
        <f t="shared" si="263"/>
        <v>-103.28</v>
      </c>
      <c r="DA115" s="31">
        <f t="shared" si="264"/>
        <v>-475.58</v>
      </c>
      <c r="DB115" s="31">
        <f t="shared" si="265"/>
        <v>0</v>
      </c>
      <c r="DC115" s="31">
        <f t="shared" si="266"/>
        <v>-954.39999999999986</v>
      </c>
      <c r="DD115" s="31">
        <f t="shared" si="267"/>
        <v>0</v>
      </c>
      <c r="DE115" s="31">
        <f t="shared" si="268"/>
        <v>0</v>
      </c>
      <c r="DF115" s="31">
        <f t="shared" si="269"/>
        <v>-124.7</v>
      </c>
      <c r="DG115" s="31">
        <f t="shared" si="270"/>
        <v>-454.18999999999994</v>
      </c>
      <c r="DH115" s="31">
        <f t="shared" si="271"/>
        <v>-248.76</v>
      </c>
      <c r="DI115" s="32">
        <f t="shared" si="200"/>
        <v>-158.57</v>
      </c>
      <c r="DJ115" s="32">
        <f t="shared" si="201"/>
        <v>-55.8</v>
      </c>
      <c r="DK115" s="32">
        <f t="shared" si="202"/>
        <v>-19.489999999999998</v>
      </c>
      <c r="DL115" s="32">
        <f t="shared" si="203"/>
        <v>-5.16</v>
      </c>
      <c r="DM115" s="32">
        <f t="shared" si="204"/>
        <v>-23.78</v>
      </c>
      <c r="DN115" s="32">
        <f t="shared" si="205"/>
        <v>0</v>
      </c>
      <c r="DO115" s="32">
        <f t="shared" si="206"/>
        <v>-47.72</v>
      </c>
      <c r="DP115" s="32">
        <f t="shared" si="207"/>
        <v>0</v>
      </c>
      <c r="DQ115" s="32">
        <f t="shared" si="208"/>
        <v>0</v>
      </c>
      <c r="DR115" s="32">
        <f t="shared" si="209"/>
        <v>-6.24</v>
      </c>
      <c r="DS115" s="32">
        <f t="shared" si="210"/>
        <v>-22.71</v>
      </c>
      <c r="DT115" s="32">
        <f t="shared" si="211"/>
        <v>-12.44</v>
      </c>
      <c r="DU115" s="31">
        <f t="shared" si="212"/>
        <v>-591.20000000000005</v>
      </c>
      <c r="DV115" s="31">
        <f t="shared" si="213"/>
        <v>-205.44</v>
      </c>
      <c r="DW115" s="31">
        <f t="shared" si="214"/>
        <v>-70.92</v>
      </c>
      <c r="DX115" s="31">
        <f t="shared" si="215"/>
        <v>-18.55</v>
      </c>
      <c r="DY115" s="31">
        <f t="shared" si="216"/>
        <v>-84.36</v>
      </c>
      <c r="DZ115" s="31">
        <f t="shared" si="217"/>
        <v>0</v>
      </c>
      <c r="EA115" s="31">
        <f t="shared" si="218"/>
        <v>-164.9</v>
      </c>
      <c r="EB115" s="31">
        <f t="shared" si="219"/>
        <v>0</v>
      </c>
      <c r="EC115" s="31">
        <f t="shared" si="220"/>
        <v>0</v>
      </c>
      <c r="ED115" s="31">
        <f t="shared" si="221"/>
        <v>-20.68</v>
      </c>
      <c r="EE115" s="31">
        <f t="shared" si="222"/>
        <v>-74.260000000000005</v>
      </c>
      <c r="EF115" s="31">
        <f t="shared" si="223"/>
        <v>-40.11</v>
      </c>
      <c r="EG115" s="32">
        <f t="shared" si="224"/>
        <v>-3921.1800000000003</v>
      </c>
      <c r="EH115" s="32">
        <f t="shared" si="225"/>
        <v>-1377.3000000000002</v>
      </c>
      <c r="EI115" s="32">
        <f t="shared" si="226"/>
        <v>-480.14</v>
      </c>
      <c r="EJ115" s="32">
        <f t="shared" si="227"/>
        <v>-126.99</v>
      </c>
      <c r="EK115" s="32">
        <f t="shared" si="228"/>
        <v>-583.72</v>
      </c>
      <c r="EL115" s="32">
        <f t="shared" si="229"/>
        <v>0</v>
      </c>
      <c r="EM115" s="32">
        <f t="shared" si="230"/>
        <v>-1167.02</v>
      </c>
      <c r="EN115" s="32">
        <f t="shared" si="231"/>
        <v>0</v>
      </c>
      <c r="EO115" s="32">
        <f t="shared" si="232"/>
        <v>0</v>
      </c>
      <c r="EP115" s="32">
        <f t="shared" si="233"/>
        <v>-151.62</v>
      </c>
      <c r="EQ115" s="32">
        <f t="shared" si="234"/>
        <v>-551.16</v>
      </c>
      <c r="ER115" s="32">
        <f t="shared" si="235"/>
        <v>-301.31</v>
      </c>
    </row>
    <row r="116" spans="1:148" x14ac:dyDescent="0.25">
      <c r="A116" t="s">
        <v>504</v>
      </c>
      <c r="B116" s="1" t="s">
        <v>418</v>
      </c>
      <c r="C116" t="str">
        <f t="shared" ca="1" si="274"/>
        <v>120SIMP</v>
      </c>
      <c r="D116" t="str">
        <f t="shared" ca="1" si="275"/>
        <v>Alberta-Montana Intertie - Import</v>
      </c>
      <c r="H116" s="51">
        <v>0.99703699999999995</v>
      </c>
      <c r="J116" s="51">
        <v>103.6912547</v>
      </c>
      <c r="K116" s="51">
        <v>1346.8429923000001</v>
      </c>
      <c r="L116" s="51">
        <v>24.872</v>
      </c>
      <c r="M116" s="51">
        <v>564.33600009999998</v>
      </c>
      <c r="O116" s="51">
        <v>231.31542390000001</v>
      </c>
      <c r="Q116" s="32"/>
      <c r="R116" s="32"/>
      <c r="S116" s="32"/>
      <c r="T116" s="32">
        <v>33.92</v>
      </c>
      <c r="U116" s="32"/>
      <c r="V116" s="32">
        <v>4725.09</v>
      </c>
      <c r="W116" s="32">
        <v>84161.26</v>
      </c>
      <c r="X116" s="32">
        <v>1121.73</v>
      </c>
      <c r="Y116" s="32">
        <v>35289.32</v>
      </c>
      <c r="Z116" s="32"/>
      <c r="AA116" s="32">
        <v>9714.1</v>
      </c>
      <c r="AB116" s="32"/>
      <c r="AF116" s="2">
        <v>3.18</v>
      </c>
      <c r="AH116" s="2">
        <v>3.18</v>
      </c>
      <c r="AI116" s="2">
        <v>3.18</v>
      </c>
      <c r="AJ116" s="2">
        <v>3.18</v>
      </c>
      <c r="AK116" s="2">
        <v>3.18</v>
      </c>
      <c r="AM116" s="2">
        <v>3.18</v>
      </c>
      <c r="AO116" s="33"/>
      <c r="AP116" s="33"/>
      <c r="AQ116" s="33"/>
      <c r="AR116" s="33">
        <v>1.08</v>
      </c>
      <c r="AS116" s="33"/>
      <c r="AT116" s="33">
        <v>150.26</v>
      </c>
      <c r="AU116" s="33">
        <v>2676.33</v>
      </c>
      <c r="AV116" s="33">
        <v>35.67</v>
      </c>
      <c r="AW116" s="33">
        <v>1122.2</v>
      </c>
      <c r="AX116" s="33"/>
      <c r="AY116" s="33">
        <v>308.91000000000003</v>
      </c>
      <c r="AZ116" s="33"/>
      <c r="BA116" s="31">
        <f t="shared" si="236"/>
        <v>0</v>
      </c>
      <c r="BB116" s="31">
        <f t="shared" si="237"/>
        <v>0</v>
      </c>
      <c r="BC116" s="31">
        <f t="shared" si="238"/>
        <v>0</v>
      </c>
      <c r="BD116" s="31">
        <f t="shared" si="239"/>
        <v>-0.05</v>
      </c>
      <c r="BE116" s="31">
        <f t="shared" si="240"/>
        <v>0</v>
      </c>
      <c r="BF116" s="31">
        <f t="shared" si="241"/>
        <v>-7.09</v>
      </c>
      <c r="BG116" s="31">
        <f t="shared" si="242"/>
        <v>126.24</v>
      </c>
      <c r="BH116" s="31">
        <f t="shared" si="243"/>
        <v>1.68</v>
      </c>
      <c r="BI116" s="31">
        <f t="shared" si="244"/>
        <v>52.93</v>
      </c>
      <c r="BJ116" s="31">
        <f t="shared" si="245"/>
        <v>0</v>
      </c>
      <c r="BK116" s="31">
        <f t="shared" si="246"/>
        <v>65.08</v>
      </c>
      <c r="BL116" s="31">
        <f t="shared" si="247"/>
        <v>0</v>
      </c>
      <c r="BM116" s="6">
        <v>7.7999999999999996E-3</v>
      </c>
      <c r="BN116" s="6">
        <v>7.7999999999999996E-3</v>
      </c>
      <c r="BO116" s="6">
        <v>7.7999999999999996E-3</v>
      </c>
      <c r="BP116" s="6">
        <v>7.7999999999999996E-3</v>
      </c>
      <c r="BQ116" s="6">
        <v>7.7999999999999996E-3</v>
      </c>
      <c r="BR116" s="6">
        <v>7.7999999999999996E-3</v>
      </c>
      <c r="BS116" s="6">
        <v>7.7999999999999996E-3</v>
      </c>
      <c r="BT116" s="6">
        <v>7.7999999999999996E-3</v>
      </c>
      <c r="BU116" s="6">
        <v>7.7999999999999996E-3</v>
      </c>
      <c r="BV116" s="6">
        <v>7.7999999999999996E-3</v>
      </c>
      <c r="BW116" s="6">
        <v>7.7999999999999996E-3</v>
      </c>
      <c r="BX116" s="6">
        <v>7.7999999999999996E-3</v>
      </c>
      <c r="BY116" s="31">
        <v>0</v>
      </c>
      <c r="BZ116" s="31">
        <v>0</v>
      </c>
      <c r="CA116" s="31">
        <v>0</v>
      </c>
      <c r="CB116" s="31">
        <v>0.26</v>
      </c>
      <c r="CC116" s="31">
        <v>0</v>
      </c>
      <c r="CD116" s="31">
        <v>36.86</v>
      </c>
      <c r="CE116" s="31">
        <v>656.46</v>
      </c>
      <c r="CF116" s="31">
        <v>8.75</v>
      </c>
      <c r="CG116" s="31">
        <v>275.26</v>
      </c>
      <c r="CH116" s="31">
        <v>0</v>
      </c>
      <c r="CI116" s="31">
        <v>75.77</v>
      </c>
      <c r="CJ116" s="31">
        <v>0</v>
      </c>
      <c r="CK116" s="32">
        <f t="shared" si="248"/>
        <v>0</v>
      </c>
      <c r="CL116" s="32">
        <f t="shared" si="249"/>
        <v>0</v>
      </c>
      <c r="CM116" s="32">
        <f t="shared" si="250"/>
        <v>0</v>
      </c>
      <c r="CN116" s="32">
        <f t="shared" si="251"/>
        <v>0.02</v>
      </c>
      <c r="CO116" s="32">
        <f t="shared" si="252"/>
        <v>0</v>
      </c>
      <c r="CP116" s="32">
        <f t="shared" si="253"/>
        <v>3.31</v>
      </c>
      <c r="CQ116" s="32">
        <f t="shared" si="254"/>
        <v>58.91</v>
      </c>
      <c r="CR116" s="32">
        <f t="shared" si="255"/>
        <v>0.79</v>
      </c>
      <c r="CS116" s="32">
        <f t="shared" si="256"/>
        <v>24.7</v>
      </c>
      <c r="CT116" s="32">
        <f t="shared" si="257"/>
        <v>0</v>
      </c>
      <c r="CU116" s="32">
        <f t="shared" si="258"/>
        <v>6.8</v>
      </c>
      <c r="CV116" s="32">
        <f t="shared" si="259"/>
        <v>0</v>
      </c>
      <c r="CW116" s="31">
        <f t="shared" si="260"/>
        <v>0</v>
      </c>
      <c r="CX116" s="31">
        <f t="shared" si="261"/>
        <v>0</v>
      </c>
      <c r="CY116" s="31">
        <f t="shared" si="262"/>
        <v>0</v>
      </c>
      <c r="CZ116" s="31">
        <f t="shared" si="263"/>
        <v>-0.75</v>
      </c>
      <c r="DA116" s="31">
        <f t="shared" si="264"/>
        <v>0</v>
      </c>
      <c r="DB116" s="31">
        <f t="shared" si="265"/>
        <v>-102.99999999999999</v>
      </c>
      <c r="DC116" s="31">
        <f t="shared" si="266"/>
        <v>-2087.1999999999998</v>
      </c>
      <c r="DD116" s="31">
        <f t="shared" si="267"/>
        <v>-27.810000000000002</v>
      </c>
      <c r="DE116" s="31">
        <f t="shared" si="268"/>
        <v>-875.17</v>
      </c>
      <c r="DF116" s="31">
        <f t="shared" si="269"/>
        <v>0</v>
      </c>
      <c r="DG116" s="31">
        <f t="shared" si="270"/>
        <v>-291.42</v>
      </c>
      <c r="DH116" s="31">
        <f t="shared" si="271"/>
        <v>0</v>
      </c>
      <c r="DI116" s="32">
        <f t="shared" si="200"/>
        <v>0</v>
      </c>
      <c r="DJ116" s="32">
        <f t="shared" si="201"/>
        <v>0</v>
      </c>
      <c r="DK116" s="32">
        <f t="shared" si="202"/>
        <v>0</v>
      </c>
      <c r="DL116" s="32">
        <f t="shared" si="203"/>
        <v>-0.04</v>
      </c>
      <c r="DM116" s="32">
        <f t="shared" si="204"/>
        <v>0</v>
      </c>
      <c r="DN116" s="32">
        <f t="shared" si="205"/>
        <v>-5.15</v>
      </c>
      <c r="DO116" s="32">
        <f t="shared" si="206"/>
        <v>-104.36</v>
      </c>
      <c r="DP116" s="32">
        <f t="shared" si="207"/>
        <v>-1.39</v>
      </c>
      <c r="DQ116" s="32">
        <f t="shared" si="208"/>
        <v>-43.76</v>
      </c>
      <c r="DR116" s="32">
        <f t="shared" si="209"/>
        <v>0</v>
      </c>
      <c r="DS116" s="32">
        <f t="shared" si="210"/>
        <v>-14.57</v>
      </c>
      <c r="DT116" s="32">
        <f t="shared" si="211"/>
        <v>0</v>
      </c>
      <c r="DU116" s="31">
        <f t="shared" si="212"/>
        <v>0</v>
      </c>
      <c r="DV116" s="31">
        <f t="shared" si="213"/>
        <v>0</v>
      </c>
      <c r="DW116" s="31">
        <f t="shared" si="214"/>
        <v>0</v>
      </c>
      <c r="DX116" s="31">
        <f t="shared" si="215"/>
        <v>-0.13</v>
      </c>
      <c r="DY116" s="31">
        <f t="shared" si="216"/>
        <v>0</v>
      </c>
      <c r="DZ116" s="31">
        <f t="shared" si="217"/>
        <v>-18.03</v>
      </c>
      <c r="EA116" s="31">
        <f t="shared" si="218"/>
        <v>-360.62</v>
      </c>
      <c r="EB116" s="31">
        <f t="shared" si="219"/>
        <v>-4.74</v>
      </c>
      <c r="EC116" s="31">
        <f t="shared" si="220"/>
        <v>-147.12</v>
      </c>
      <c r="ED116" s="31">
        <f t="shared" si="221"/>
        <v>0</v>
      </c>
      <c r="EE116" s="31">
        <f t="shared" si="222"/>
        <v>-47.65</v>
      </c>
      <c r="EF116" s="31">
        <f t="shared" si="223"/>
        <v>0</v>
      </c>
      <c r="EG116" s="32">
        <f t="shared" si="224"/>
        <v>0</v>
      </c>
      <c r="EH116" s="32">
        <f t="shared" si="225"/>
        <v>0</v>
      </c>
      <c r="EI116" s="32">
        <f t="shared" si="226"/>
        <v>0</v>
      </c>
      <c r="EJ116" s="32">
        <f t="shared" si="227"/>
        <v>-0.92</v>
      </c>
      <c r="EK116" s="32">
        <f t="shared" si="228"/>
        <v>0</v>
      </c>
      <c r="EL116" s="32">
        <f t="shared" si="229"/>
        <v>-126.17999999999999</v>
      </c>
      <c r="EM116" s="32">
        <f t="shared" si="230"/>
        <v>-2552.1799999999998</v>
      </c>
      <c r="EN116" s="32">
        <f t="shared" si="231"/>
        <v>-33.940000000000005</v>
      </c>
      <c r="EO116" s="32">
        <f t="shared" si="232"/>
        <v>-1066.05</v>
      </c>
      <c r="EP116" s="32">
        <f t="shared" si="233"/>
        <v>0</v>
      </c>
      <c r="EQ116" s="32">
        <f t="shared" si="234"/>
        <v>-353.64</v>
      </c>
      <c r="ER116" s="32">
        <f t="shared" si="235"/>
        <v>0</v>
      </c>
    </row>
    <row r="117" spans="1:148" x14ac:dyDescent="0.25">
      <c r="A117" t="s">
        <v>504</v>
      </c>
      <c r="B117" s="1" t="s">
        <v>110</v>
      </c>
      <c r="C117" t="str">
        <f t="shared" ca="1" si="274"/>
        <v>SPCIMP</v>
      </c>
      <c r="D117" t="str">
        <f t="shared" ca="1" si="275"/>
        <v>Alberta-Saskatchewan Intertie - Import</v>
      </c>
      <c r="E117" s="51">
        <v>568</v>
      </c>
      <c r="G117" s="51">
        <v>631</v>
      </c>
      <c r="H117" s="51">
        <v>378</v>
      </c>
      <c r="I117" s="51">
        <v>89</v>
      </c>
      <c r="Q117" s="32">
        <v>134852.22</v>
      </c>
      <c r="R117" s="32"/>
      <c r="S117" s="32">
        <v>71117.38</v>
      </c>
      <c r="T117" s="32">
        <v>20573.689999999999</v>
      </c>
      <c r="U117" s="32">
        <v>65774.080000000002</v>
      </c>
      <c r="V117" s="32"/>
      <c r="W117" s="32"/>
      <c r="X117" s="32"/>
      <c r="Y117" s="32"/>
      <c r="Z117" s="32"/>
      <c r="AA117" s="32"/>
      <c r="AB117" s="32"/>
      <c r="AC117" s="2">
        <v>5.43</v>
      </c>
      <c r="AE117" s="2">
        <v>5.43</v>
      </c>
      <c r="AF117" s="2">
        <v>5.43</v>
      </c>
      <c r="AG117" s="2">
        <v>5.43</v>
      </c>
      <c r="AO117" s="33">
        <v>7322.48</v>
      </c>
      <c r="AP117" s="33"/>
      <c r="AQ117" s="33">
        <v>3861.67</v>
      </c>
      <c r="AR117" s="33">
        <v>1117.1500000000001</v>
      </c>
      <c r="AS117" s="33">
        <v>3571.53</v>
      </c>
      <c r="AT117" s="33"/>
      <c r="AU117" s="33"/>
      <c r="AV117" s="33"/>
      <c r="AW117" s="33"/>
      <c r="AX117" s="33"/>
      <c r="AY117" s="33"/>
      <c r="AZ117" s="33"/>
      <c r="BA117" s="31">
        <f t="shared" si="236"/>
        <v>-148.34</v>
      </c>
      <c r="BB117" s="31">
        <f t="shared" si="237"/>
        <v>0</v>
      </c>
      <c r="BC117" s="31">
        <f t="shared" si="238"/>
        <v>-78.23</v>
      </c>
      <c r="BD117" s="31">
        <f t="shared" si="239"/>
        <v>-30.86</v>
      </c>
      <c r="BE117" s="31">
        <f t="shared" si="240"/>
        <v>-98.66</v>
      </c>
      <c r="BF117" s="31">
        <f t="shared" si="241"/>
        <v>0</v>
      </c>
      <c r="BG117" s="31">
        <f t="shared" si="242"/>
        <v>0</v>
      </c>
      <c r="BH117" s="31">
        <f t="shared" si="243"/>
        <v>0</v>
      </c>
      <c r="BI117" s="31">
        <f t="shared" si="244"/>
        <v>0</v>
      </c>
      <c r="BJ117" s="31">
        <f t="shared" si="245"/>
        <v>0</v>
      </c>
      <c r="BK117" s="31">
        <f t="shared" si="246"/>
        <v>0</v>
      </c>
      <c r="BL117" s="31">
        <f t="shared" si="247"/>
        <v>0</v>
      </c>
      <c r="BM117" s="6">
        <v>3.4000000000000002E-2</v>
      </c>
      <c r="BN117" s="6">
        <v>3.4000000000000002E-2</v>
      </c>
      <c r="BO117" s="6">
        <v>3.4000000000000002E-2</v>
      </c>
      <c r="BP117" s="6">
        <v>3.4000000000000002E-2</v>
      </c>
      <c r="BQ117" s="6">
        <v>3.4000000000000002E-2</v>
      </c>
      <c r="BR117" s="6">
        <v>3.4000000000000002E-2</v>
      </c>
      <c r="BS117" s="6">
        <v>3.4000000000000002E-2</v>
      </c>
      <c r="BT117" s="6">
        <v>3.4000000000000002E-2</v>
      </c>
      <c r="BU117" s="6">
        <v>3.4000000000000002E-2</v>
      </c>
      <c r="BV117" s="6">
        <v>3.4000000000000002E-2</v>
      </c>
      <c r="BW117" s="6">
        <v>3.4000000000000002E-2</v>
      </c>
      <c r="BX117" s="6">
        <v>3.4000000000000002E-2</v>
      </c>
      <c r="BY117" s="31">
        <v>4584.9799999999996</v>
      </c>
      <c r="BZ117" s="31">
        <v>0</v>
      </c>
      <c r="CA117" s="31">
        <v>2417.9899999999998</v>
      </c>
      <c r="CB117" s="31">
        <v>699.51</v>
      </c>
      <c r="CC117" s="31">
        <v>2236.3200000000002</v>
      </c>
      <c r="CD117" s="31">
        <v>0</v>
      </c>
      <c r="CE117" s="31">
        <v>0</v>
      </c>
      <c r="CF117" s="31">
        <v>0</v>
      </c>
      <c r="CG117" s="31">
        <v>0</v>
      </c>
      <c r="CH117" s="31">
        <v>0</v>
      </c>
      <c r="CI117" s="31">
        <v>0</v>
      </c>
      <c r="CJ117" s="31">
        <v>0</v>
      </c>
      <c r="CK117" s="32">
        <f t="shared" si="248"/>
        <v>94.4</v>
      </c>
      <c r="CL117" s="32">
        <f t="shared" si="249"/>
        <v>0</v>
      </c>
      <c r="CM117" s="32">
        <f t="shared" si="250"/>
        <v>49.78</v>
      </c>
      <c r="CN117" s="32">
        <f t="shared" si="251"/>
        <v>14.4</v>
      </c>
      <c r="CO117" s="32">
        <f t="shared" si="252"/>
        <v>46.04</v>
      </c>
      <c r="CP117" s="32">
        <f t="shared" si="253"/>
        <v>0</v>
      </c>
      <c r="CQ117" s="32">
        <f t="shared" si="254"/>
        <v>0</v>
      </c>
      <c r="CR117" s="32">
        <f t="shared" si="255"/>
        <v>0</v>
      </c>
      <c r="CS117" s="32">
        <f t="shared" si="256"/>
        <v>0</v>
      </c>
      <c r="CT117" s="32">
        <f t="shared" si="257"/>
        <v>0</v>
      </c>
      <c r="CU117" s="32">
        <f t="shared" si="258"/>
        <v>0</v>
      </c>
      <c r="CV117" s="32">
        <f t="shared" si="259"/>
        <v>0</v>
      </c>
      <c r="CW117" s="31">
        <f t="shared" si="260"/>
        <v>-2494.7600000000002</v>
      </c>
      <c r="CX117" s="31">
        <f t="shared" si="261"/>
        <v>0</v>
      </c>
      <c r="CY117" s="31">
        <f t="shared" si="262"/>
        <v>-1315.67</v>
      </c>
      <c r="CZ117" s="31">
        <f t="shared" si="263"/>
        <v>-372.38000000000011</v>
      </c>
      <c r="DA117" s="31">
        <f t="shared" si="264"/>
        <v>-1190.51</v>
      </c>
      <c r="DB117" s="31">
        <f t="shared" si="265"/>
        <v>0</v>
      </c>
      <c r="DC117" s="31">
        <f t="shared" si="266"/>
        <v>0</v>
      </c>
      <c r="DD117" s="31">
        <f t="shared" si="267"/>
        <v>0</v>
      </c>
      <c r="DE117" s="31">
        <f t="shared" si="268"/>
        <v>0</v>
      </c>
      <c r="DF117" s="31">
        <f t="shared" si="269"/>
        <v>0</v>
      </c>
      <c r="DG117" s="31">
        <f t="shared" si="270"/>
        <v>0</v>
      </c>
      <c r="DH117" s="31">
        <f t="shared" si="271"/>
        <v>0</v>
      </c>
      <c r="DI117" s="32">
        <f t="shared" si="200"/>
        <v>-124.74</v>
      </c>
      <c r="DJ117" s="32">
        <f t="shared" si="201"/>
        <v>0</v>
      </c>
      <c r="DK117" s="32">
        <f t="shared" si="202"/>
        <v>-65.78</v>
      </c>
      <c r="DL117" s="32">
        <f t="shared" si="203"/>
        <v>-18.62</v>
      </c>
      <c r="DM117" s="32">
        <f t="shared" si="204"/>
        <v>-59.53</v>
      </c>
      <c r="DN117" s="32">
        <f t="shared" si="205"/>
        <v>0</v>
      </c>
      <c r="DO117" s="32">
        <f t="shared" si="206"/>
        <v>0</v>
      </c>
      <c r="DP117" s="32">
        <f t="shared" si="207"/>
        <v>0</v>
      </c>
      <c r="DQ117" s="32">
        <f t="shared" si="208"/>
        <v>0</v>
      </c>
      <c r="DR117" s="32">
        <f t="shared" si="209"/>
        <v>0</v>
      </c>
      <c r="DS117" s="32">
        <f t="shared" si="210"/>
        <v>0</v>
      </c>
      <c r="DT117" s="32">
        <f t="shared" si="211"/>
        <v>0</v>
      </c>
      <c r="DU117" s="31">
        <f t="shared" si="212"/>
        <v>-465.06</v>
      </c>
      <c r="DV117" s="31">
        <f t="shared" si="213"/>
        <v>0</v>
      </c>
      <c r="DW117" s="31">
        <f t="shared" si="214"/>
        <v>-239.41</v>
      </c>
      <c r="DX117" s="31">
        <f t="shared" si="215"/>
        <v>-66.89</v>
      </c>
      <c r="DY117" s="31">
        <f t="shared" si="216"/>
        <v>-211.16</v>
      </c>
      <c r="DZ117" s="31">
        <f t="shared" si="217"/>
        <v>0</v>
      </c>
      <c r="EA117" s="31">
        <f t="shared" si="218"/>
        <v>0</v>
      </c>
      <c r="EB117" s="31">
        <f t="shared" si="219"/>
        <v>0</v>
      </c>
      <c r="EC117" s="31">
        <f t="shared" si="220"/>
        <v>0</v>
      </c>
      <c r="ED117" s="31">
        <f t="shared" si="221"/>
        <v>0</v>
      </c>
      <c r="EE117" s="31">
        <f t="shared" si="222"/>
        <v>0</v>
      </c>
      <c r="EF117" s="31">
        <f t="shared" si="223"/>
        <v>0</v>
      </c>
      <c r="EG117" s="32">
        <f t="shared" si="224"/>
        <v>-3084.56</v>
      </c>
      <c r="EH117" s="32">
        <f t="shared" si="225"/>
        <v>0</v>
      </c>
      <c r="EI117" s="32">
        <f t="shared" si="226"/>
        <v>-1620.8600000000001</v>
      </c>
      <c r="EJ117" s="32">
        <f t="shared" si="227"/>
        <v>-457.8900000000001</v>
      </c>
      <c r="EK117" s="32">
        <f t="shared" si="228"/>
        <v>-1461.2</v>
      </c>
      <c r="EL117" s="32">
        <f t="shared" si="229"/>
        <v>0</v>
      </c>
      <c r="EM117" s="32">
        <f t="shared" si="230"/>
        <v>0</v>
      </c>
      <c r="EN117" s="32">
        <f t="shared" si="231"/>
        <v>0</v>
      </c>
      <c r="EO117" s="32">
        <f t="shared" si="232"/>
        <v>0</v>
      </c>
      <c r="EP117" s="32">
        <f t="shared" si="233"/>
        <v>0</v>
      </c>
      <c r="EQ117" s="32">
        <f t="shared" si="234"/>
        <v>0</v>
      </c>
      <c r="ER117" s="32">
        <f t="shared" si="235"/>
        <v>0</v>
      </c>
    </row>
    <row r="118" spans="1:148" x14ac:dyDescent="0.25">
      <c r="A118" t="s">
        <v>504</v>
      </c>
      <c r="B118" s="1" t="s">
        <v>363</v>
      </c>
      <c r="C118" t="str">
        <f t="shared" ca="1" si="274"/>
        <v>BCHEXP</v>
      </c>
      <c r="D118" t="str">
        <f t="shared" ca="1" si="275"/>
        <v>Alberta-BC Intertie - Export</v>
      </c>
      <c r="E118" s="51">
        <v>175</v>
      </c>
      <c r="Q118" s="32">
        <v>3521.5</v>
      </c>
      <c r="R118" s="32"/>
      <c r="S118" s="32"/>
      <c r="T118" s="32"/>
      <c r="U118" s="32"/>
      <c r="V118" s="32"/>
      <c r="W118" s="32"/>
      <c r="X118" s="32"/>
      <c r="Y118" s="32"/>
      <c r="Z118" s="32"/>
      <c r="AA118" s="32"/>
      <c r="AB118" s="32"/>
      <c r="AC118" s="2">
        <v>0.66</v>
      </c>
      <c r="AO118" s="33">
        <v>23.24</v>
      </c>
      <c r="AP118" s="33"/>
      <c r="AQ118" s="33"/>
      <c r="AR118" s="33"/>
      <c r="AS118" s="33"/>
      <c r="AT118" s="33"/>
      <c r="AU118" s="33"/>
      <c r="AV118" s="33"/>
      <c r="AW118" s="33"/>
      <c r="AX118" s="33"/>
      <c r="AY118" s="33"/>
      <c r="AZ118" s="33"/>
      <c r="BA118" s="31">
        <f t="shared" si="236"/>
        <v>-3.87</v>
      </c>
      <c r="BB118" s="31">
        <f t="shared" si="237"/>
        <v>0</v>
      </c>
      <c r="BC118" s="31">
        <f t="shared" si="238"/>
        <v>0</v>
      </c>
      <c r="BD118" s="31">
        <f t="shared" si="239"/>
        <v>0</v>
      </c>
      <c r="BE118" s="31">
        <f t="shared" si="240"/>
        <v>0</v>
      </c>
      <c r="BF118" s="31">
        <f t="shared" si="241"/>
        <v>0</v>
      </c>
      <c r="BG118" s="31">
        <f t="shared" si="242"/>
        <v>0</v>
      </c>
      <c r="BH118" s="31">
        <f t="shared" si="243"/>
        <v>0</v>
      </c>
      <c r="BI118" s="31">
        <f t="shared" si="244"/>
        <v>0</v>
      </c>
      <c r="BJ118" s="31">
        <f t="shared" si="245"/>
        <v>0</v>
      </c>
      <c r="BK118" s="31">
        <f t="shared" si="246"/>
        <v>0</v>
      </c>
      <c r="BL118" s="31">
        <f t="shared" si="247"/>
        <v>0</v>
      </c>
      <c r="BM118" s="6">
        <v>8.3999999999999995E-3</v>
      </c>
      <c r="BN118" s="6">
        <v>8.3999999999999995E-3</v>
      </c>
      <c r="BO118" s="6">
        <v>8.3999999999999995E-3</v>
      </c>
      <c r="BP118" s="6">
        <v>8.3999999999999995E-3</v>
      </c>
      <c r="BQ118" s="6">
        <v>8.3999999999999995E-3</v>
      </c>
      <c r="BR118" s="6">
        <v>8.3999999999999995E-3</v>
      </c>
      <c r="BS118" s="6">
        <v>8.3999999999999995E-3</v>
      </c>
      <c r="BT118" s="6">
        <v>8.3999999999999995E-3</v>
      </c>
      <c r="BU118" s="6">
        <v>8.3999999999999995E-3</v>
      </c>
      <c r="BV118" s="6">
        <v>8.3999999999999995E-3</v>
      </c>
      <c r="BW118" s="6">
        <v>8.3999999999999995E-3</v>
      </c>
      <c r="BX118" s="6">
        <v>8.3999999999999995E-3</v>
      </c>
      <c r="BY118" s="31">
        <v>29.58</v>
      </c>
      <c r="BZ118" s="31">
        <v>0</v>
      </c>
      <c r="CA118" s="31">
        <v>0</v>
      </c>
      <c r="CB118" s="31">
        <v>0</v>
      </c>
      <c r="CC118" s="31">
        <v>0</v>
      </c>
      <c r="CD118" s="31">
        <v>0</v>
      </c>
      <c r="CE118" s="31">
        <v>0</v>
      </c>
      <c r="CF118" s="31">
        <v>0</v>
      </c>
      <c r="CG118" s="31">
        <v>0</v>
      </c>
      <c r="CH118" s="31">
        <v>0</v>
      </c>
      <c r="CI118" s="31">
        <v>0</v>
      </c>
      <c r="CJ118" s="31">
        <v>0</v>
      </c>
      <c r="CK118" s="32">
        <f t="shared" si="248"/>
        <v>2.4700000000000002</v>
      </c>
      <c r="CL118" s="32">
        <f t="shared" si="249"/>
        <v>0</v>
      </c>
      <c r="CM118" s="32">
        <f t="shared" si="250"/>
        <v>0</v>
      </c>
      <c r="CN118" s="32">
        <f t="shared" si="251"/>
        <v>0</v>
      </c>
      <c r="CO118" s="32">
        <f t="shared" si="252"/>
        <v>0</v>
      </c>
      <c r="CP118" s="32">
        <f t="shared" si="253"/>
        <v>0</v>
      </c>
      <c r="CQ118" s="32">
        <f t="shared" si="254"/>
        <v>0</v>
      </c>
      <c r="CR118" s="32">
        <f t="shared" si="255"/>
        <v>0</v>
      </c>
      <c r="CS118" s="32">
        <f t="shared" si="256"/>
        <v>0</v>
      </c>
      <c r="CT118" s="32">
        <f t="shared" si="257"/>
        <v>0</v>
      </c>
      <c r="CU118" s="32">
        <f t="shared" si="258"/>
        <v>0</v>
      </c>
      <c r="CV118" s="32">
        <f t="shared" si="259"/>
        <v>0</v>
      </c>
      <c r="CW118" s="31">
        <f t="shared" si="260"/>
        <v>12.68</v>
      </c>
      <c r="CX118" s="31">
        <f t="shared" si="261"/>
        <v>0</v>
      </c>
      <c r="CY118" s="31">
        <f t="shared" si="262"/>
        <v>0</v>
      </c>
      <c r="CZ118" s="31">
        <f t="shared" si="263"/>
        <v>0</v>
      </c>
      <c r="DA118" s="31">
        <f t="shared" si="264"/>
        <v>0</v>
      </c>
      <c r="DB118" s="31">
        <f t="shared" si="265"/>
        <v>0</v>
      </c>
      <c r="DC118" s="31">
        <f t="shared" si="266"/>
        <v>0</v>
      </c>
      <c r="DD118" s="31">
        <f t="shared" si="267"/>
        <v>0</v>
      </c>
      <c r="DE118" s="31">
        <f t="shared" si="268"/>
        <v>0</v>
      </c>
      <c r="DF118" s="31">
        <f t="shared" si="269"/>
        <v>0</v>
      </c>
      <c r="DG118" s="31">
        <f t="shared" si="270"/>
        <v>0</v>
      </c>
      <c r="DH118" s="31">
        <f t="shared" si="271"/>
        <v>0</v>
      </c>
      <c r="DI118" s="32">
        <f t="shared" si="200"/>
        <v>0.63</v>
      </c>
      <c r="DJ118" s="32">
        <f t="shared" si="201"/>
        <v>0</v>
      </c>
      <c r="DK118" s="32">
        <f t="shared" si="202"/>
        <v>0</v>
      </c>
      <c r="DL118" s="32">
        <f t="shared" si="203"/>
        <v>0</v>
      </c>
      <c r="DM118" s="32">
        <f t="shared" si="204"/>
        <v>0</v>
      </c>
      <c r="DN118" s="32">
        <f t="shared" si="205"/>
        <v>0</v>
      </c>
      <c r="DO118" s="32">
        <f t="shared" si="206"/>
        <v>0</v>
      </c>
      <c r="DP118" s="32">
        <f t="shared" si="207"/>
        <v>0</v>
      </c>
      <c r="DQ118" s="32">
        <f t="shared" si="208"/>
        <v>0</v>
      </c>
      <c r="DR118" s="32">
        <f t="shared" si="209"/>
        <v>0</v>
      </c>
      <c r="DS118" s="32">
        <f t="shared" si="210"/>
        <v>0</v>
      </c>
      <c r="DT118" s="32">
        <f t="shared" si="211"/>
        <v>0</v>
      </c>
      <c r="DU118" s="31">
        <f t="shared" si="212"/>
        <v>2.36</v>
      </c>
      <c r="DV118" s="31">
        <f t="shared" si="213"/>
        <v>0</v>
      </c>
      <c r="DW118" s="31">
        <f t="shared" si="214"/>
        <v>0</v>
      </c>
      <c r="DX118" s="31">
        <f t="shared" si="215"/>
        <v>0</v>
      </c>
      <c r="DY118" s="31">
        <f t="shared" si="216"/>
        <v>0</v>
      </c>
      <c r="DZ118" s="31">
        <f t="shared" si="217"/>
        <v>0</v>
      </c>
      <c r="EA118" s="31">
        <f t="shared" si="218"/>
        <v>0</v>
      </c>
      <c r="EB118" s="31">
        <f t="shared" si="219"/>
        <v>0</v>
      </c>
      <c r="EC118" s="31">
        <f t="shared" si="220"/>
        <v>0</v>
      </c>
      <c r="ED118" s="31">
        <f t="shared" si="221"/>
        <v>0</v>
      </c>
      <c r="EE118" s="31">
        <f t="shared" si="222"/>
        <v>0</v>
      </c>
      <c r="EF118" s="31">
        <f t="shared" si="223"/>
        <v>0</v>
      </c>
      <c r="EG118" s="32">
        <f t="shared" si="224"/>
        <v>15.67</v>
      </c>
      <c r="EH118" s="32">
        <f t="shared" si="225"/>
        <v>0</v>
      </c>
      <c r="EI118" s="32">
        <f t="shared" si="226"/>
        <v>0</v>
      </c>
      <c r="EJ118" s="32">
        <f t="shared" si="227"/>
        <v>0</v>
      </c>
      <c r="EK118" s="32">
        <f t="shared" si="228"/>
        <v>0</v>
      </c>
      <c r="EL118" s="32">
        <f t="shared" si="229"/>
        <v>0</v>
      </c>
      <c r="EM118" s="32">
        <f t="shared" si="230"/>
        <v>0</v>
      </c>
      <c r="EN118" s="32">
        <f t="shared" si="231"/>
        <v>0</v>
      </c>
      <c r="EO118" s="32">
        <f t="shared" si="232"/>
        <v>0</v>
      </c>
      <c r="EP118" s="32">
        <f t="shared" si="233"/>
        <v>0</v>
      </c>
      <c r="EQ118" s="32">
        <f t="shared" si="234"/>
        <v>0</v>
      </c>
      <c r="ER118" s="32">
        <f t="shared" si="235"/>
        <v>0</v>
      </c>
    </row>
    <row r="119" spans="1:148" x14ac:dyDescent="0.25">
      <c r="A119" t="s">
        <v>504</v>
      </c>
      <c r="B119" s="1" t="s">
        <v>365</v>
      </c>
      <c r="C119" t="str">
        <f t="shared" ca="1" si="274"/>
        <v>SPCEXP</v>
      </c>
      <c r="D119" t="str">
        <f t="shared" ca="1" si="275"/>
        <v>Alberta-Saskatchewan Intertie - Export</v>
      </c>
      <c r="E119" s="51">
        <v>4261.75</v>
      </c>
      <c r="Q119" s="32">
        <v>156068.42000000001</v>
      </c>
      <c r="R119" s="32"/>
      <c r="S119" s="32"/>
      <c r="T119" s="32"/>
      <c r="U119" s="32"/>
      <c r="V119" s="32"/>
      <c r="W119" s="32"/>
      <c r="X119" s="32"/>
      <c r="Y119" s="32"/>
      <c r="Z119" s="32"/>
      <c r="AA119" s="32"/>
      <c r="AB119" s="32"/>
      <c r="AC119" s="2">
        <v>2.2999999999999998</v>
      </c>
      <c r="AO119" s="33">
        <v>3589.57</v>
      </c>
      <c r="AP119" s="33"/>
      <c r="AQ119" s="33"/>
      <c r="AR119" s="33"/>
      <c r="AS119" s="33"/>
      <c r="AT119" s="33"/>
      <c r="AU119" s="33"/>
      <c r="AV119" s="33"/>
      <c r="AW119" s="33"/>
      <c r="AX119" s="33"/>
      <c r="AY119" s="33"/>
      <c r="AZ119" s="33"/>
      <c r="BA119" s="31">
        <f t="shared" si="236"/>
        <v>-171.68</v>
      </c>
      <c r="BB119" s="31">
        <f t="shared" si="237"/>
        <v>0</v>
      </c>
      <c r="BC119" s="31">
        <f t="shared" si="238"/>
        <v>0</v>
      </c>
      <c r="BD119" s="31">
        <f t="shared" si="239"/>
        <v>0</v>
      </c>
      <c r="BE119" s="31">
        <f t="shared" si="240"/>
        <v>0</v>
      </c>
      <c r="BF119" s="31">
        <f t="shared" si="241"/>
        <v>0</v>
      </c>
      <c r="BG119" s="31">
        <f t="shared" si="242"/>
        <v>0</v>
      </c>
      <c r="BH119" s="31">
        <f t="shared" si="243"/>
        <v>0</v>
      </c>
      <c r="BI119" s="31">
        <f t="shared" si="244"/>
        <v>0</v>
      </c>
      <c r="BJ119" s="31">
        <f t="shared" si="245"/>
        <v>0</v>
      </c>
      <c r="BK119" s="31">
        <f t="shared" si="246"/>
        <v>0</v>
      </c>
      <c r="BL119" s="31">
        <f t="shared" si="247"/>
        <v>0</v>
      </c>
      <c r="BM119" s="6">
        <v>2.2800000000000001E-2</v>
      </c>
      <c r="BN119" s="6">
        <v>2.2800000000000001E-2</v>
      </c>
      <c r="BO119" s="6">
        <v>2.2800000000000001E-2</v>
      </c>
      <c r="BP119" s="6">
        <v>2.2800000000000001E-2</v>
      </c>
      <c r="BQ119" s="6">
        <v>2.2800000000000001E-2</v>
      </c>
      <c r="BR119" s="6">
        <v>2.2800000000000001E-2</v>
      </c>
      <c r="BS119" s="6">
        <v>2.2800000000000001E-2</v>
      </c>
      <c r="BT119" s="6">
        <v>2.2800000000000001E-2</v>
      </c>
      <c r="BU119" s="6">
        <v>2.2800000000000001E-2</v>
      </c>
      <c r="BV119" s="6">
        <v>2.2800000000000001E-2</v>
      </c>
      <c r="BW119" s="6">
        <v>2.2800000000000001E-2</v>
      </c>
      <c r="BX119" s="6">
        <v>2.2800000000000001E-2</v>
      </c>
      <c r="BY119" s="31">
        <v>3558.36</v>
      </c>
      <c r="BZ119" s="31">
        <v>0</v>
      </c>
      <c r="CA119" s="31">
        <v>0</v>
      </c>
      <c r="CB119" s="31">
        <v>0</v>
      </c>
      <c r="CC119" s="31">
        <v>0</v>
      </c>
      <c r="CD119" s="31">
        <v>0</v>
      </c>
      <c r="CE119" s="31">
        <v>0</v>
      </c>
      <c r="CF119" s="31">
        <v>0</v>
      </c>
      <c r="CG119" s="31">
        <v>0</v>
      </c>
      <c r="CH119" s="31">
        <v>0</v>
      </c>
      <c r="CI119" s="31">
        <v>0</v>
      </c>
      <c r="CJ119" s="31">
        <v>0</v>
      </c>
      <c r="CK119" s="32">
        <f t="shared" si="248"/>
        <v>109.25</v>
      </c>
      <c r="CL119" s="32">
        <f t="shared" si="249"/>
        <v>0</v>
      </c>
      <c r="CM119" s="32">
        <f t="shared" si="250"/>
        <v>0</v>
      </c>
      <c r="CN119" s="32">
        <f t="shared" si="251"/>
        <v>0</v>
      </c>
      <c r="CO119" s="32">
        <f t="shared" si="252"/>
        <v>0</v>
      </c>
      <c r="CP119" s="32">
        <f t="shared" si="253"/>
        <v>0</v>
      </c>
      <c r="CQ119" s="32">
        <f t="shared" si="254"/>
        <v>0</v>
      </c>
      <c r="CR119" s="32">
        <f t="shared" si="255"/>
        <v>0</v>
      </c>
      <c r="CS119" s="32">
        <f t="shared" si="256"/>
        <v>0</v>
      </c>
      <c r="CT119" s="32">
        <f t="shared" si="257"/>
        <v>0</v>
      </c>
      <c r="CU119" s="32">
        <f t="shared" si="258"/>
        <v>0</v>
      </c>
      <c r="CV119" s="32">
        <f t="shared" si="259"/>
        <v>0</v>
      </c>
      <c r="CW119" s="31">
        <f t="shared" si="260"/>
        <v>249.71999999999997</v>
      </c>
      <c r="CX119" s="31">
        <f t="shared" si="261"/>
        <v>0</v>
      </c>
      <c r="CY119" s="31">
        <f t="shared" si="262"/>
        <v>0</v>
      </c>
      <c r="CZ119" s="31">
        <f t="shared" si="263"/>
        <v>0</v>
      </c>
      <c r="DA119" s="31">
        <f t="shared" si="264"/>
        <v>0</v>
      </c>
      <c r="DB119" s="31">
        <f t="shared" si="265"/>
        <v>0</v>
      </c>
      <c r="DC119" s="31">
        <f t="shared" si="266"/>
        <v>0</v>
      </c>
      <c r="DD119" s="31">
        <f t="shared" si="267"/>
        <v>0</v>
      </c>
      <c r="DE119" s="31">
        <f t="shared" si="268"/>
        <v>0</v>
      </c>
      <c r="DF119" s="31">
        <f t="shared" si="269"/>
        <v>0</v>
      </c>
      <c r="DG119" s="31">
        <f t="shared" si="270"/>
        <v>0</v>
      </c>
      <c r="DH119" s="31">
        <f t="shared" si="271"/>
        <v>0</v>
      </c>
      <c r="DI119" s="32">
        <f t="shared" si="200"/>
        <v>12.49</v>
      </c>
      <c r="DJ119" s="32">
        <f t="shared" si="201"/>
        <v>0</v>
      </c>
      <c r="DK119" s="32">
        <f t="shared" si="202"/>
        <v>0</v>
      </c>
      <c r="DL119" s="32">
        <f t="shared" si="203"/>
        <v>0</v>
      </c>
      <c r="DM119" s="32">
        <f t="shared" si="204"/>
        <v>0</v>
      </c>
      <c r="DN119" s="32">
        <f t="shared" si="205"/>
        <v>0</v>
      </c>
      <c r="DO119" s="32">
        <f t="shared" si="206"/>
        <v>0</v>
      </c>
      <c r="DP119" s="32">
        <f t="shared" si="207"/>
        <v>0</v>
      </c>
      <c r="DQ119" s="32">
        <f t="shared" si="208"/>
        <v>0</v>
      </c>
      <c r="DR119" s="32">
        <f t="shared" si="209"/>
        <v>0</v>
      </c>
      <c r="DS119" s="32">
        <f t="shared" si="210"/>
        <v>0</v>
      </c>
      <c r="DT119" s="32">
        <f t="shared" si="211"/>
        <v>0</v>
      </c>
      <c r="DU119" s="31">
        <f t="shared" si="212"/>
        <v>46.55</v>
      </c>
      <c r="DV119" s="31">
        <f t="shared" si="213"/>
        <v>0</v>
      </c>
      <c r="DW119" s="31">
        <f t="shared" si="214"/>
        <v>0</v>
      </c>
      <c r="DX119" s="31">
        <f t="shared" si="215"/>
        <v>0</v>
      </c>
      <c r="DY119" s="31">
        <f t="shared" si="216"/>
        <v>0</v>
      </c>
      <c r="DZ119" s="31">
        <f t="shared" si="217"/>
        <v>0</v>
      </c>
      <c r="EA119" s="31">
        <f t="shared" si="218"/>
        <v>0</v>
      </c>
      <c r="EB119" s="31">
        <f t="shared" si="219"/>
        <v>0</v>
      </c>
      <c r="EC119" s="31">
        <f t="shared" si="220"/>
        <v>0</v>
      </c>
      <c r="ED119" s="31">
        <f t="shared" si="221"/>
        <v>0</v>
      </c>
      <c r="EE119" s="31">
        <f t="shared" si="222"/>
        <v>0</v>
      </c>
      <c r="EF119" s="31">
        <f t="shared" si="223"/>
        <v>0</v>
      </c>
      <c r="EG119" s="32">
        <f t="shared" si="224"/>
        <v>308.76</v>
      </c>
      <c r="EH119" s="32">
        <f t="shared" si="225"/>
        <v>0</v>
      </c>
      <c r="EI119" s="32">
        <f t="shared" si="226"/>
        <v>0</v>
      </c>
      <c r="EJ119" s="32">
        <f t="shared" si="227"/>
        <v>0</v>
      </c>
      <c r="EK119" s="32">
        <f t="shared" si="228"/>
        <v>0</v>
      </c>
      <c r="EL119" s="32">
        <f t="shared" si="229"/>
        <v>0</v>
      </c>
      <c r="EM119" s="32">
        <f t="shared" si="230"/>
        <v>0</v>
      </c>
      <c r="EN119" s="32">
        <f t="shared" si="231"/>
        <v>0</v>
      </c>
      <c r="EO119" s="32">
        <f t="shared" si="232"/>
        <v>0</v>
      </c>
      <c r="EP119" s="32">
        <f t="shared" si="233"/>
        <v>0</v>
      </c>
      <c r="EQ119" s="32">
        <f t="shared" si="234"/>
        <v>0</v>
      </c>
      <c r="ER119" s="32">
        <f t="shared" si="235"/>
        <v>0</v>
      </c>
    </row>
    <row r="120" spans="1:148" x14ac:dyDescent="0.25">
      <c r="A120" t="s">
        <v>501</v>
      </c>
      <c r="B120" s="1" t="s">
        <v>52</v>
      </c>
      <c r="C120" t="str">
        <f t="shared" ca="1" si="274"/>
        <v>RL1</v>
      </c>
      <c r="D120" t="str">
        <f t="shared" ca="1" si="275"/>
        <v>Rainbow Lake #1</v>
      </c>
      <c r="E120" s="51">
        <v>32208.511999999999</v>
      </c>
      <c r="F120" s="51">
        <v>30531.136999999999</v>
      </c>
      <c r="G120" s="51">
        <v>32017.3266</v>
      </c>
      <c r="H120" s="51">
        <v>23711.332399999999</v>
      </c>
      <c r="I120" s="51">
        <v>14238.272999999999</v>
      </c>
      <c r="J120" s="51">
        <v>10358.314399999999</v>
      </c>
      <c r="K120" s="51">
        <v>25274.3498</v>
      </c>
      <c r="L120" s="51">
        <v>21450.94</v>
      </c>
      <c r="M120" s="51">
        <v>19459.678</v>
      </c>
      <c r="N120" s="51">
        <v>29260.138599999998</v>
      </c>
      <c r="O120" s="51">
        <v>29357.423200000001</v>
      </c>
      <c r="P120" s="51">
        <v>30105.2248</v>
      </c>
      <c r="Q120" s="32">
        <v>1474715.01</v>
      </c>
      <c r="R120" s="32">
        <v>2947544.5</v>
      </c>
      <c r="S120" s="32">
        <v>1382413.91</v>
      </c>
      <c r="T120" s="32">
        <v>712712.73</v>
      </c>
      <c r="U120" s="32">
        <v>529447.92000000004</v>
      </c>
      <c r="V120" s="32">
        <v>311145.77</v>
      </c>
      <c r="W120" s="32">
        <v>2874414.75</v>
      </c>
      <c r="X120" s="32">
        <v>969829.19</v>
      </c>
      <c r="Y120" s="32">
        <v>411218.09</v>
      </c>
      <c r="Z120" s="32">
        <v>788106.79</v>
      </c>
      <c r="AA120" s="32">
        <v>1110463.27</v>
      </c>
      <c r="AB120" s="32">
        <v>805350.42</v>
      </c>
      <c r="AC120" s="2">
        <v>-4.84</v>
      </c>
      <c r="AD120" s="2">
        <v>-4.84</v>
      </c>
      <c r="AE120" s="2">
        <v>-4.84</v>
      </c>
      <c r="AF120" s="2">
        <v>-4.84</v>
      </c>
      <c r="AG120" s="2">
        <v>-4.84</v>
      </c>
      <c r="AH120" s="2">
        <v>-4.84</v>
      </c>
      <c r="AI120" s="2">
        <v>-4.84</v>
      </c>
      <c r="AJ120" s="2">
        <v>-4.84</v>
      </c>
      <c r="AK120" s="2">
        <v>-4.84</v>
      </c>
      <c r="AL120" s="2">
        <v>-4.84</v>
      </c>
      <c r="AM120" s="2">
        <v>-4.84</v>
      </c>
      <c r="AN120" s="2">
        <v>-4.84</v>
      </c>
      <c r="AO120" s="33">
        <v>-71376.210000000006</v>
      </c>
      <c r="AP120" s="33">
        <v>-142661.15</v>
      </c>
      <c r="AQ120" s="33">
        <v>-66908.83</v>
      </c>
      <c r="AR120" s="33">
        <v>-34495.300000000003</v>
      </c>
      <c r="AS120" s="33">
        <v>-25625.279999999999</v>
      </c>
      <c r="AT120" s="33">
        <v>-15059.46</v>
      </c>
      <c r="AU120" s="33">
        <v>-139121.67000000001</v>
      </c>
      <c r="AV120" s="33">
        <v>-46939.73</v>
      </c>
      <c r="AW120" s="33">
        <v>-19902.96</v>
      </c>
      <c r="AX120" s="33">
        <v>-38144.370000000003</v>
      </c>
      <c r="AY120" s="33">
        <v>-53746.42</v>
      </c>
      <c r="AZ120" s="33">
        <v>-38978.959999999999</v>
      </c>
      <c r="BA120" s="31">
        <f t="shared" si="236"/>
        <v>-1622.19</v>
      </c>
      <c r="BB120" s="31">
        <f t="shared" si="237"/>
        <v>-3242.3</v>
      </c>
      <c r="BC120" s="31">
        <f t="shared" si="238"/>
        <v>-1520.66</v>
      </c>
      <c r="BD120" s="31">
        <f t="shared" si="239"/>
        <v>-1069.07</v>
      </c>
      <c r="BE120" s="31">
        <f t="shared" si="240"/>
        <v>-794.17</v>
      </c>
      <c r="BF120" s="31">
        <f t="shared" si="241"/>
        <v>-466.72</v>
      </c>
      <c r="BG120" s="31">
        <f t="shared" si="242"/>
        <v>4311.62</v>
      </c>
      <c r="BH120" s="31">
        <f t="shared" si="243"/>
        <v>1454.74</v>
      </c>
      <c r="BI120" s="31">
        <f t="shared" si="244"/>
        <v>616.83000000000004</v>
      </c>
      <c r="BJ120" s="31">
        <f t="shared" si="245"/>
        <v>5280.32</v>
      </c>
      <c r="BK120" s="31">
        <f t="shared" si="246"/>
        <v>7440.1</v>
      </c>
      <c r="BL120" s="31">
        <f t="shared" si="247"/>
        <v>5395.85</v>
      </c>
      <c r="BM120" s="6">
        <v>-0.12</v>
      </c>
      <c r="BN120" s="6">
        <v>-0.12</v>
      </c>
      <c r="BO120" s="6">
        <v>-0.12</v>
      </c>
      <c r="BP120" s="6">
        <v>-0.12</v>
      </c>
      <c r="BQ120" s="6">
        <v>-0.12</v>
      </c>
      <c r="BR120" s="6">
        <v>-0.12</v>
      </c>
      <c r="BS120" s="6">
        <v>-0.12</v>
      </c>
      <c r="BT120" s="6">
        <v>-0.12</v>
      </c>
      <c r="BU120" s="6">
        <v>-0.12</v>
      </c>
      <c r="BV120" s="6">
        <v>-0.12</v>
      </c>
      <c r="BW120" s="6">
        <v>-0.12</v>
      </c>
      <c r="BX120" s="6">
        <v>-0.12</v>
      </c>
      <c r="BY120" s="31">
        <v>-176965.8</v>
      </c>
      <c r="BZ120" s="31">
        <v>-353705.34</v>
      </c>
      <c r="CA120" s="31">
        <v>-165889.67000000001</v>
      </c>
      <c r="CB120" s="31">
        <v>-85525.53</v>
      </c>
      <c r="CC120" s="31">
        <v>-63533.75</v>
      </c>
      <c r="CD120" s="31">
        <v>-37337.49</v>
      </c>
      <c r="CE120" s="31">
        <v>-344929.77</v>
      </c>
      <c r="CF120" s="31">
        <v>-116379.5</v>
      </c>
      <c r="CG120" s="31">
        <v>-49346.17</v>
      </c>
      <c r="CH120" s="31">
        <v>-94572.81</v>
      </c>
      <c r="CI120" s="31">
        <v>-133255.59</v>
      </c>
      <c r="CJ120" s="31">
        <v>-96642.05</v>
      </c>
      <c r="CK120" s="32">
        <f t="shared" si="248"/>
        <v>1032.3</v>
      </c>
      <c r="CL120" s="32">
        <f t="shared" si="249"/>
        <v>2063.2800000000002</v>
      </c>
      <c r="CM120" s="32">
        <f t="shared" si="250"/>
        <v>967.69</v>
      </c>
      <c r="CN120" s="32">
        <f t="shared" si="251"/>
        <v>498.9</v>
      </c>
      <c r="CO120" s="32">
        <f t="shared" si="252"/>
        <v>370.61</v>
      </c>
      <c r="CP120" s="32">
        <f t="shared" si="253"/>
        <v>217.8</v>
      </c>
      <c r="CQ120" s="32">
        <f t="shared" si="254"/>
        <v>2012.09</v>
      </c>
      <c r="CR120" s="32">
        <f t="shared" si="255"/>
        <v>678.88</v>
      </c>
      <c r="CS120" s="32">
        <f t="shared" si="256"/>
        <v>287.85000000000002</v>
      </c>
      <c r="CT120" s="32">
        <f t="shared" si="257"/>
        <v>551.66999999999996</v>
      </c>
      <c r="CU120" s="32">
        <f t="shared" si="258"/>
        <v>777.32</v>
      </c>
      <c r="CV120" s="32">
        <f t="shared" si="259"/>
        <v>563.75</v>
      </c>
      <c r="CW120" s="31">
        <f t="shared" si="260"/>
        <v>-102935.09999999999</v>
      </c>
      <c r="CX120" s="31">
        <f t="shared" si="261"/>
        <v>-205738.61000000002</v>
      </c>
      <c r="CY120" s="31">
        <f t="shared" si="262"/>
        <v>-96492.49</v>
      </c>
      <c r="CZ120" s="31">
        <f t="shared" si="263"/>
        <v>-49462.26</v>
      </c>
      <c r="DA120" s="31">
        <f t="shared" si="264"/>
        <v>-36743.69</v>
      </c>
      <c r="DB120" s="31">
        <f t="shared" si="265"/>
        <v>-21593.509999999995</v>
      </c>
      <c r="DC120" s="31">
        <f t="shared" si="266"/>
        <v>-208107.62999999998</v>
      </c>
      <c r="DD120" s="31">
        <f t="shared" si="267"/>
        <v>-70215.62999999999</v>
      </c>
      <c r="DE120" s="31">
        <f t="shared" si="268"/>
        <v>-29772.190000000002</v>
      </c>
      <c r="DF120" s="31">
        <f t="shared" si="269"/>
        <v>-61157.09</v>
      </c>
      <c r="DG120" s="31">
        <f t="shared" si="270"/>
        <v>-86171.95</v>
      </c>
      <c r="DH120" s="31">
        <f t="shared" si="271"/>
        <v>-62495.19</v>
      </c>
      <c r="DI120" s="32">
        <f t="shared" si="200"/>
        <v>-5146.76</v>
      </c>
      <c r="DJ120" s="32">
        <f t="shared" si="201"/>
        <v>-10286.93</v>
      </c>
      <c r="DK120" s="32">
        <f t="shared" si="202"/>
        <v>-4824.62</v>
      </c>
      <c r="DL120" s="32">
        <f t="shared" si="203"/>
        <v>-2473.11</v>
      </c>
      <c r="DM120" s="32">
        <f t="shared" si="204"/>
        <v>-1837.18</v>
      </c>
      <c r="DN120" s="32">
        <f t="shared" si="205"/>
        <v>-1079.68</v>
      </c>
      <c r="DO120" s="32">
        <f t="shared" si="206"/>
        <v>-10405.379999999999</v>
      </c>
      <c r="DP120" s="32">
        <f t="shared" si="207"/>
        <v>-3510.78</v>
      </c>
      <c r="DQ120" s="32">
        <f t="shared" si="208"/>
        <v>-1488.61</v>
      </c>
      <c r="DR120" s="32">
        <f t="shared" si="209"/>
        <v>-3057.85</v>
      </c>
      <c r="DS120" s="32">
        <f t="shared" si="210"/>
        <v>-4308.6000000000004</v>
      </c>
      <c r="DT120" s="32">
        <f t="shared" si="211"/>
        <v>-3124.76</v>
      </c>
      <c r="DU120" s="31">
        <f t="shared" si="212"/>
        <v>-19188.599999999999</v>
      </c>
      <c r="DV120" s="31">
        <f t="shared" si="213"/>
        <v>-37872.14</v>
      </c>
      <c r="DW120" s="31">
        <f t="shared" si="214"/>
        <v>-17558.68</v>
      </c>
      <c r="DX120" s="31">
        <f t="shared" si="215"/>
        <v>-8885.09</v>
      </c>
      <c r="DY120" s="31">
        <f t="shared" si="216"/>
        <v>-6517.36</v>
      </c>
      <c r="DZ120" s="31">
        <f t="shared" si="217"/>
        <v>-3779.68</v>
      </c>
      <c r="EA120" s="31">
        <f t="shared" si="218"/>
        <v>-35956.33</v>
      </c>
      <c r="EB120" s="31">
        <f t="shared" si="219"/>
        <v>-11967.69</v>
      </c>
      <c r="EC120" s="31">
        <f t="shared" si="220"/>
        <v>-5004.8900000000003</v>
      </c>
      <c r="ED120" s="31">
        <f t="shared" si="221"/>
        <v>-10142.66</v>
      </c>
      <c r="EE120" s="31">
        <f t="shared" si="222"/>
        <v>-14090.01</v>
      </c>
      <c r="EF120" s="31">
        <f t="shared" si="223"/>
        <v>-10077.36</v>
      </c>
      <c r="EG120" s="32">
        <f t="shared" si="224"/>
        <v>-127270.45999999999</v>
      </c>
      <c r="EH120" s="32">
        <f t="shared" si="225"/>
        <v>-253897.68</v>
      </c>
      <c r="EI120" s="32">
        <f t="shared" si="226"/>
        <v>-118875.79000000001</v>
      </c>
      <c r="EJ120" s="32">
        <f t="shared" si="227"/>
        <v>-60820.460000000006</v>
      </c>
      <c r="EK120" s="32">
        <f t="shared" si="228"/>
        <v>-45098.23</v>
      </c>
      <c r="EL120" s="32">
        <f t="shared" si="229"/>
        <v>-26452.869999999995</v>
      </c>
      <c r="EM120" s="32">
        <f t="shared" si="230"/>
        <v>-254469.33999999997</v>
      </c>
      <c r="EN120" s="32">
        <f t="shared" si="231"/>
        <v>-85694.099999999991</v>
      </c>
      <c r="EO120" s="32">
        <f t="shared" si="232"/>
        <v>-36265.69</v>
      </c>
      <c r="EP120" s="32">
        <f t="shared" si="233"/>
        <v>-74357.599999999991</v>
      </c>
      <c r="EQ120" s="32">
        <f t="shared" si="234"/>
        <v>-104570.56</v>
      </c>
      <c r="ER120" s="32">
        <f t="shared" si="235"/>
        <v>-75697.31</v>
      </c>
    </row>
    <row r="121" spans="1:148" x14ac:dyDescent="0.25">
      <c r="A121" t="s">
        <v>461</v>
      </c>
      <c r="B121" s="1" t="s">
        <v>132</v>
      </c>
      <c r="C121" t="str">
        <f t="shared" ca="1" si="274"/>
        <v>RUN</v>
      </c>
      <c r="D121" t="str">
        <f t="shared" ca="1" si="275"/>
        <v>Rundle Hydro Facility</v>
      </c>
      <c r="E121" s="51">
        <v>8095.1117397999997</v>
      </c>
      <c r="F121" s="51">
        <v>8233.2281552000004</v>
      </c>
      <c r="G121" s="51">
        <v>5840.9837089000002</v>
      </c>
      <c r="H121" s="51">
        <v>5602.9259622</v>
      </c>
      <c r="I121" s="51">
        <v>3587.2314858</v>
      </c>
      <c r="J121" s="51">
        <v>6932.6437646000004</v>
      </c>
      <c r="K121" s="51">
        <v>9324.8158172999993</v>
      </c>
      <c r="L121" s="51">
        <v>6179.6557192</v>
      </c>
      <c r="M121" s="51">
        <v>2809.5491527999998</v>
      </c>
      <c r="N121" s="51">
        <v>3464.4810269</v>
      </c>
      <c r="O121" s="51">
        <v>3238.0703018999998</v>
      </c>
      <c r="P121" s="51">
        <v>7587.8876688</v>
      </c>
      <c r="Q121" s="32">
        <v>410294.6</v>
      </c>
      <c r="R121" s="32">
        <v>910130.11</v>
      </c>
      <c r="S121" s="32">
        <v>275841.15999999997</v>
      </c>
      <c r="T121" s="32">
        <v>197941.48</v>
      </c>
      <c r="U121" s="32">
        <v>206034.04</v>
      </c>
      <c r="V121" s="32">
        <v>320453.95</v>
      </c>
      <c r="W121" s="32">
        <v>1424536.71</v>
      </c>
      <c r="X121" s="32">
        <v>292229.17</v>
      </c>
      <c r="Y121" s="32">
        <v>77393.03</v>
      </c>
      <c r="Z121" s="32">
        <v>105539.64</v>
      </c>
      <c r="AA121" s="32">
        <v>105577.92</v>
      </c>
      <c r="AB121" s="32">
        <v>206988.21</v>
      </c>
      <c r="AC121" s="2">
        <v>0.74</v>
      </c>
      <c r="AD121" s="2">
        <v>0.74</v>
      </c>
      <c r="AE121" s="2">
        <v>0.74</v>
      </c>
      <c r="AF121" s="2">
        <v>0.74</v>
      </c>
      <c r="AG121" s="2">
        <v>0.74</v>
      </c>
      <c r="AH121" s="2">
        <v>0.74</v>
      </c>
      <c r="AI121" s="2">
        <v>0.74</v>
      </c>
      <c r="AJ121" s="2">
        <v>0.74</v>
      </c>
      <c r="AK121" s="2">
        <v>0.74</v>
      </c>
      <c r="AL121" s="2">
        <v>0.74</v>
      </c>
      <c r="AM121" s="2">
        <v>0.74</v>
      </c>
      <c r="AN121" s="2">
        <v>0.74</v>
      </c>
      <c r="AO121" s="33">
        <v>3036.18</v>
      </c>
      <c r="AP121" s="33">
        <v>6734.96</v>
      </c>
      <c r="AQ121" s="33">
        <v>2041.22</v>
      </c>
      <c r="AR121" s="33">
        <v>1464.77</v>
      </c>
      <c r="AS121" s="33">
        <v>1524.65</v>
      </c>
      <c r="AT121" s="33">
        <v>2371.36</v>
      </c>
      <c r="AU121" s="33">
        <v>10541.57</v>
      </c>
      <c r="AV121" s="33">
        <v>2162.5</v>
      </c>
      <c r="AW121" s="33">
        <v>572.71</v>
      </c>
      <c r="AX121" s="33">
        <v>780.99</v>
      </c>
      <c r="AY121" s="33">
        <v>781.28</v>
      </c>
      <c r="AZ121" s="33">
        <v>1531.71</v>
      </c>
      <c r="BA121" s="31">
        <f t="shared" si="236"/>
        <v>-451.32</v>
      </c>
      <c r="BB121" s="31">
        <f t="shared" si="237"/>
        <v>-1001.14</v>
      </c>
      <c r="BC121" s="31">
        <f t="shared" si="238"/>
        <v>-303.43</v>
      </c>
      <c r="BD121" s="31">
        <f t="shared" si="239"/>
        <v>-296.91000000000003</v>
      </c>
      <c r="BE121" s="31">
        <f t="shared" si="240"/>
        <v>-309.05</v>
      </c>
      <c r="BF121" s="31">
        <f t="shared" si="241"/>
        <v>-480.68</v>
      </c>
      <c r="BG121" s="31">
        <f t="shared" si="242"/>
        <v>2136.81</v>
      </c>
      <c r="BH121" s="31">
        <f t="shared" si="243"/>
        <v>438.34</v>
      </c>
      <c r="BI121" s="31">
        <f t="shared" si="244"/>
        <v>116.09</v>
      </c>
      <c r="BJ121" s="31">
        <f t="shared" si="245"/>
        <v>707.12</v>
      </c>
      <c r="BK121" s="31">
        <f t="shared" si="246"/>
        <v>707.37</v>
      </c>
      <c r="BL121" s="31">
        <f t="shared" si="247"/>
        <v>1386.82</v>
      </c>
      <c r="BM121" s="6">
        <v>-4.0500000000000001E-2</v>
      </c>
      <c r="BN121" s="6">
        <v>-4.0500000000000001E-2</v>
      </c>
      <c r="BO121" s="6">
        <v>-4.0500000000000001E-2</v>
      </c>
      <c r="BP121" s="6">
        <v>-4.0500000000000001E-2</v>
      </c>
      <c r="BQ121" s="6">
        <v>-4.0500000000000001E-2</v>
      </c>
      <c r="BR121" s="6">
        <v>-4.0500000000000001E-2</v>
      </c>
      <c r="BS121" s="6">
        <v>-4.0500000000000001E-2</v>
      </c>
      <c r="BT121" s="6">
        <v>-4.0500000000000001E-2</v>
      </c>
      <c r="BU121" s="6">
        <v>-4.0500000000000001E-2</v>
      </c>
      <c r="BV121" s="6">
        <v>-4.0500000000000001E-2</v>
      </c>
      <c r="BW121" s="6">
        <v>-4.0500000000000001E-2</v>
      </c>
      <c r="BX121" s="6">
        <v>-4.0500000000000001E-2</v>
      </c>
      <c r="BY121" s="31">
        <v>-16616.93</v>
      </c>
      <c r="BZ121" s="31">
        <v>-36860.269999999997</v>
      </c>
      <c r="CA121" s="31">
        <v>-11171.57</v>
      </c>
      <c r="CB121" s="31">
        <v>-8016.63</v>
      </c>
      <c r="CC121" s="31">
        <v>-8344.3799999999992</v>
      </c>
      <c r="CD121" s="31">
        <v>-12978.38</v>
      </c>
      <c r="CE121" s="31">
        <v>-57693.74</v>
      </c>
      <c r="CF121" s="31">
        <v>-11835.28</v>
      </c>
      <c r="CG121" s="31">
        <v>-3134.42</v>
      </c>
      <c r="CH121" s="31">
        <v>-4274.3599999999997</v>
      </c>
      <c r="CI121" s="31">
        <v>-4275.91</v>
      </c>
      <c r="CJ121" s="31">
        <v>-8383.02</v>
      </c>
      <c r="CK121" s="32">
        <f t="shared" si="248"/>
        <v>287.20999999999998</v>
      </c>
      <c r="CL121" s="32">
        <f t="shared" si="249"/>
        <v>637.09</v>
      </c>
      <c r="CM121" s="32">
        <f t="shared" si="250"/>
        <v>193.09</v>
      </c>
      <c r="CN121" s="32">
        <f t="shared" si="251"/>
        <v>138.56</v>
      </c>
      <c r="CO121" s="32">
        <f t="shared" si="252"/>
        <v>144.22</v>
      </c>
      <c r="CP121" s="32">
        <f t="shared" si="253"/>
        <v>224.32</v>
      </c>
      <c r="CQ121" s="32">
        <f t="shared" si="254"/>
        <v>997.18</v>
      </c>
      <c r="CR121" s="32">
        <f t="shared" si="255"/>
        <v>204.56</v>
      </c>
      <c r="CS121" s="32">
        <f t="shared" si="256"/>
        <v>54.18</v>
      </c>
      <c r="CT121" s="32">
        <f t="shared" si="257"/>
        <v>73.88</v>
      </c>
      <c r="CU121" s="32">
        <f t="shared" si="258"/>
        <v>73.900000000000006</v>
      </c>
      <c r="CV121" s="32">
        <f t="shared" si="259"/>
        <v>144.88999999999999</v>
      </c>
      <c r="CW121" s="31">
        <f t="shared" si="260"/>
        <v>-18914.580000000002</v>
      </c>
      <c r="CX121" s="31">
        <f t="shared" si="261"/>
        <v>-41957</v>
      </c>
      <c r="CY121" s="31">
        <f t="shared" si="262"/>
        <v>-12716.269999999999</v>
      </c>
      <c r="CZ121" s="31">
        <f t="shared" si="263"/>
        <v>-9045.93</v>
      </c>
      <c r="DA121" s="31">
        <f t="shared" si="264"/>
        <v>-9415.76</v>
      </c>
      <c r="DB121" s="31">
        <f t="shared" si="265"/>
        <v>-14644.74</v>
      </c>
      <c r="DC121" s="31">
        <f t="shared" si="266"/>
        <v>-69374.94</v>
      </c>
      <c r="DD121" s="31">
        <f t="shared" si="267"/>
        <v>-14231.560000000001</v>
      </c>
      <c r="DE121" s="31">
        <f t="shared" si="268"/>
        <v>-3769.0400000000004</v>
      </c>
      <c r="DF121" s="31">
        <f t="shared" si="269"/>
        <v>-5688.5899999999992</v>
      </c>
      <c r="DG121" s="31">
        <f t="shared" si="270"/>
        <v>-5690.66</v>
      </c>
      <c r="DH121" s="31">
        <f t="shared" si="271"/>
        <v>-11156.66</v>
      </c>
      <c r="DI121" s="32">
        <f t="shared" si="200"/>
        <v>-945.73</v>
      </c>
      <c r="DJ121" s="32">
        <f t="shared" si="201"/>
        <v>-2097.85</v>
      </c>
      <c r="DK121" s="32">
        <f t="shared" si="202"/>
        <v>-635.80999999999995</v>
      </c>
      <c r="DL121" s="32">
        <f t="shared" si="203"/>
        <v>-452.3</v>
      </c>
      <c r="DM121" s="32">
        <f t="shared" si="204"/>
        <v>-470.79</v>
      </c>
      <c r="DN121" s="32">
        <f t="shared" si="205"/>
        <v>-732.24</v>
      </c>
      <c r="DO121" s="32">
        <f t="shared" si="206"/>
        <v>-3468.75</v>
      </c>
      <c r="DP121" s="32">
        <f t="shared" si="207"/>
        <v>-711.58</v>
      </c>
      <c r="DQ121" s="32">
        <f t="shared" si="208"/>
        <v>-188.45</v>
      </c>
      <c r="DR121" s="32">
        <f t="shared" si="209"/>
        <v>-284.43</v>
      </c>
      <c r="DS121" s="32">
        <f t="shared" si="210"/>
        <v>-284.52999999999997</v>
      </c>
      <c r="DT121" s="32">
        <f t="shared" si="211"/>
        <v>-557.83000000000004</v>
      </c>
      <c r="DU121" s="31">
        <f t="shared" si="212"/>
        <v>-3525.95</v>
      </c>
      <c r="DV121" s="31">
        <f t="shared" si="213"/>
        <v>-7723.4</v>
      </c>
      <c r="DW121" s="31">
        <f t="shared" si="214"/>
        <v>-2313.9699999999998</v>
      </c>
      <c r="DX121" s="31">
        <f t="shared" si="215"/>
        <v>-1624.95</v>
      </c>
      <c r="DY121" s="31">
        <f t="shared" si="216"/>
        <v>-1670.11</v>
      </c>
      <c r="DZ121" s="31">
        <f t="shared" si="217"/>
        <v>-2563.38</v>
      </c>
      <c r="EA121" s="31">
        <f t="shared" si="218"/>
        <v>-11986.43</v>
      </c>
      <c r="EB121" s="31">
        <f t="shared" si="219"/>
        <v>-2425.65</v>
      </c>
      <c r="EC121" s="31">
        <f t="shared" si="220"/>
        <v>-633.6</v>
      </c>
      <c r="ED121" s="31">
        <f t="shared" si="221"/>
        <v>-943.43</v>
      </c>
      <c r="EE121" s="31">
        <f t="shared" si="222"/>
        <v>-930.48</v>
      </c>
      <c r="EF121" s="31">
        <f t="shared" si="223"/>
        <v>-1799.01</v>
      </c>
      <c r="EG121" s="32">
        <f t="shared" si="224"/>
        <v>-23386.260000000002</v>
      </c>
      <c r="EH121" s="32">
        <f t="shared" si="225"/>
        <v>-51778.25</v>
      </c>
      <c r="EI121" s="32">
        <f t="shared" si="226"/>
        <v>-15666.049999999997</v>
      </c>
      <c r="EJ121" s="32">
        <f t="shared" si="227"/>
        <v>-11123.18</v>
      </c>
      <c r="EK121" s="32">
        <f t="shared" si="228"/>
        <v>-11556.660000000002</v>
      </c>
      <c r="EL121" s="32">
        <f t="shared" si="229"/>
        <v>-17940.36</v>
      </c>
      <c r="EM121" s="32">
        <f t="shared" si="230"/>
        <v>-84830.12</v>
      </c>
      <c r="EN121" s="32">
        <f t="shared" si="231"/>
        <v>-17368.79</v>
      </c>
      <c r="EO121" s="32">
        <f t="shared" si="232"/>
        <v>-4591.09</v>
      </c>
      <c r="EP121" s="32">
        <f t="shared" si="233"/>
        <v>-6916.45</v>
      </c>
      <c r="EQ121" s="32">
        <f t="shared" si="234"/>
        <v>-6905.67</v>
      </c>
      <c r="ER121" s="32">
        <f t="shared" si="235"/>
        <v>-13513.5</v>
      </c>
    </row>
    <row r="122" spans="1:148" x14ac:dyDescent="0.25">
      <c r="A122" t="s">
        <v>467</v>
      </c>
      <c r="B122" s="1" t="s">
        <v>86</v>
      </c>
      <c r="C122" t="str">
        <f t="shared" ca="1" si="274"/>
        <v>RYMD</v>
      </c>
      <c r="D122" t="str">
        <f t="shared" ca="1" si="275"/>
        <v>Raymond Reservoir Hydro Facility</v>
      </c>
      <c r="H122" s="51">
        <v>0</v>
      </c>
      <c r="I122" s="51">
        <v>5877.8528999999999</v>
      </c>
      <c r="J122" s="51">
        <v>7940.4186</v>
      </c>
      <c r="K122" s="51">
        <v>9491.056971</v>
      </c>
      <c r="L122" s="51">
        <v>11350.782166999999</v>
      </c>
      <c r="M122" s="51">
        <v>9694.2508290000005</v>
      </c>
      <c r="N122" s="51">
        <v>1346.8769</v>
      </c>
      <c r="O122" s="51">
        <v>0</v>
      </c>
      <c r="P122" s="51">
        <v>0</v>
      </c>
      <c r="Q122" s="32"/>
      <c r="R122" s="32"/>
      <c r="S122" s="32"/>
      <c r="T122" s="32">
        <v>0</v>
      </c>
      <c r="U122" s="32">
        <v>308546.5</v>
      </c>
      <c r="V122" s="32">
        <v>346936.26</v>
      </c>
      <c r="W122" s="32">
        <v>1241556.1000000001</v>
      </c>
      <c r="X122" s="32">
        <v>510012.56</v>
      </c>
      <c r="Y122" s="32">
        <v>219355.71</v>
      </c>
      <c r="Z122" s="32">
        <v>39716.959999999999</v>
      </c>
      <c r="AA122" s="32">
        <v>0</v>
      </c>
      <c r="AB122" s="32">
        <v>0</v>
      </c>
      <c r="AF122" s="2">
        <v>4.03</v>
      </c>
      <c r="AG122" s="2">
        <v>4.03</v>
      </c>
      <c r="AH122" s="2">
        <v>4.03</v>
      </c>
      <c r="AI122" s="2">
        <v>4.03</v>
      </c>
      <c r="AJ122" s="2">
        <v>4.03</v>
      </c>
      <c r="AK122" s="2">
        <v>4.03</v>
      </c>
      <c r="AL122" s="2">
        <v>4.03</v>
      </c>
      <c r="AM122" s="2">
        <v>4.03</v>
      </c>
      <c r="AN122" s="2">
        <v>4.03</v>
      </c>
      <c r="AO122" s="33"/>
      <c r="AP122" s="33"/>
      <c r="AQ122" s="33"/>
      <c r="AR122" s="33">
        <v>0</v>
      </c>
      <c r="AS122" s="33">
        <v>12434.42</v>
      </c>
      <c r="AT122" s="33">
        <v>13981.53</v>
      </c>
      <c r="AU122" s="33">
        <v>50034.71</v>
      </c>
      <c r="AV122" s="33">
        <v>20553.509999999998</v>
      </c>
      <c r="AW122" s="33">
        <v>8840.0400000000009</v>
      </c>
      <c r="AX122" s="33">
        <v>1600.59</v>
      </c>
      <c r="AY122" s="33">
        <v>0</v>
      </c>
      <c r="AZ122" s="33">
        <v>0</v>
      </c>
      <c r="BA122" s="31">
        <f t="shared" si="236"/>
        <v>0</v>
      </c>
      <c r="BB122" s="31">
        <f t="shared" si="237"/>
        <v>0</v>
      </c>
      <c r="BC122" s="31">
        <f t="shared" si="238"/>
        <v>0</v>
      </c>
      <c r="BD122" s="31">
        <f t="shared" si="239"/>
        <v>0</v>
      </c>
      <c r="BE122" s="31">
        <f t="shared" si="240"/>
        <v>-462.82</v>
      </c>
      <c r="BF122" s="31">
        <f t="shared" si="241"/>
        <v>-520.4</v>
      </c>
      <c r="BG122" s="31">
        <f t="shared" si="242"/>
        <v>1862.33</v>
      </c>
      <c r="BH122" s="31">
        <f t="shared" si="243"/>
        <v>765.02</v>
      </c>
      <c r="BI122" s="31">
        <f t="shared" si="244"/>
        <v>329.03</v>
      </c>
      <c r="BJ122" s="31">
        <f t="shared" si="245"/>
        <v>266.10000000000002</v>
      </c>
      <c r="BK122" s="31">
        <f t="shared" si="246"/>
        <v>0</v>
      </c>
      <c r="BL122" s="31">
        <f t="shared" si="247"/>
        <v>0</v>
      </c>
      <c r="BM122" s="6">
        <v>-8.9999999999999998E-4</v>
      </c>
      <c r="BN122" s="6">
        <v>-8.9999999999999998E-4</v>
      </c>
      <c r="BO122" s="6">
        <v>-8.9999999999999998E-4</v>
      </c>
      <c r="BP122" s="6">
        <v>-8.9999999999999998E-4</v>
      </c>
      <c r="BQ122" s="6">
        <v>-8.9999999999999998E-4</v>
      </c>
      <c r="BR122" s="6">
        <v>-8.9999999999999998E-4</v>
      </c>
      <c r="BS122" s="6">
        <v>-8.9999999999999998E-4</v>
      </c>
      <c r="BT122" s="6">
        <v>-8.9999999999999998E-4</v>
      </c>
      <c r="BU122" s="6">
        <v>-8.9999999999999998E-4</v>
      </c>
      <c r="BV122" s="6">
        <v>-8.9999999999999998E-4</v>
      </c>
      <c r="BW122" s="6">
        <v>-8.9999999999999998E-4</v>
      </c>
      <c r="BX122" s="6">
        <v>-8.9999999999999998E-4</v>
      </c>
      <c r="BY122" s="31">
        <v>0</v>
      </c>
      <c r="BZ122" s="31">
        <v>0</v>
      </c>
      <c r="CA122" s="31">
        <v>0</v>
      </c>
      <c r="CB122" s="31">
        <v>0</v>
      </c>
      <c r="CC122" s="31">
        <v>-277.69</v>
      </c>
      <c r="CD122" s="31">
        <v>-312.24</v>
      </c>
      <c r="CE122" s="31">
        <v>-1117.4000000000001</v>
      </c>
      <c r="CF122" s="31">
        <v>-459.01</v>
      </c>
      <c r="CG122" s="31">
        <v>-197.42</v>
      </c>
      <c r="CH122" s="31">
        <v>-35.75</v>
      </c>
      <c r="CI122" s="31">
        <v>0</v>
      </c>
      <c r="CJ122" s="31">
        <v>0</v>
      </c>
      <c r="CK122" s="32">
        <f t="shared" si="248"/>
        <v>0</v>
      </c>
      <c r="CL122" s="32">
        <f t="shared" si="249"/>
        <v>0</v>
      </c>
      <c r="CM122" s="32">
        <f t="shared" si="250"/>
        <v>0</v>
      </c>
      <c r="CN122" s="32">
        <f t="shared" si="251"/>
        <v>0</v>
      </c>
      <c r="CO122" s="32">
        <f t="shared" si="252"/>
        <v>215.98</v>
      </c>
      <c r="CP122" s="32">
        <f t="shared" si="253"/>
        <v>242.86</v>
      </c>
      <c r="CQ122" s="32">
        <f t="shared" si="254"/>
        <v>869.09</v>
      </c>
      <c r="CR122" s="32">
        <f t="shared" si="255"/>
        <v>357.01</v>
      </c>
      <c r="CS122" s="32">
        <f t="shared" si="256"/>
        <v>153.55000000000001</v>
      </c>
      <c r="CT122" s="32">
        <f t="shared" si="257"/>
        <v>27.8</v>
      </c>
      <c r="CU122" s="32">
        <f t="shared" si="258"/>
        <v>0</v>
      </c>
      <c r="CV122" s="32">
        <f t="shared" si="259"/>
        <v>0</v>
      </c>
      <c r="CW122" s="31">
        <f t="shared" si="260"/>
        <v>0</v>
      </c>
      <c r="CX122" s="31">
        <f t="shared" si="261"/>
        <v>0</v>
      </c>
      <c r="CY122" s="31">
        <f t="shared" si="262"/>
        <v>0</v>
      </c>
      <c r="CZ122" s="31">
        <f t="shared" si="263"/>
        <v>0</v>
      </c>
      <c r="DA122" s="31">
        <f t="shared" si="264"/>
        <v>-12033.31</v>
      </c>
      <c r="DB122" s="31">
        <f t="shared" si="265"/>
        <v>-13530.51</v>
      </c>
      <c r="DC122" s="31">
        <f t="shared" si="266"/>
        <v>-52145.35</v>
      </c>
      <c r="DD122" s="31">
        <f t="shared" si="267"/>
        <v>-21420.53</v>
      </c>
      <c r="DE122" s="31">
        <f t="shared" si="268"/>
        <v>-9212.9400000000023</v>
      </c>
      <c r="DF122" s="31">
        <f t="shared" si="269"/>
        <v>-1874.6399999999999</v>
      </c>
      <c r="DG122" s="31">
        <f t="shared" si="270"/>
        <v>0</v>
      </c>
      <c r="DH122" s="31">
        <f t="shared" si="271"/>
        <v>0</v>
      </c>
      <c r="DI122" s="32">
        <f t="shared" si="200"/>
        <v>0</v>
      </c>
      <c r="DJ122" s="32">
        <f t="shared" si="201"/>
        <v>0</v>
      </c>
      <c r="DK122" s="32">
        <f t="shared" si="202"/>
        <v>0</v>
      </c>
      <c r="DL122" s="32">
        <f t="shared" si="203"/>
        <v>0</v>
      </c>
      <c r="DM122" s="32">
        <f t="shared" si="204"/>
        <v>-601.66999999999996</v>
      </c>
      <c r="DN122" s="32">
        <f t="shared" si="205"/>
        <v>-676.53</v>
      </c>
      <c r="DO122" s="32">
        <f t="shared" si="206"/>
        <v>-2607.27</v>
      </c>
      <c r="DP122" s="32">
        <f t="shared" si="207"/>
        <v>-1071.03</v>
      </c>
      <c r="DQ122" s="32">
        <f t="shared" si="208"/>
        <v>-460.65</v>
      </c>
      <c r="DR122" s="32">
        <f t="shared" si="209"/>
        <v>-93.73</v>
      </c>
      <c r="DS122" s="32">
        <f t="shared" si="210"/>
        <v>0</v>
      </c>
      <c r="DT122" s="32">
        <f t="shared" si="211"/>
        <v>0</v>
      </c>
      <c r="DU122" s="31">
        <f t="shared" si="212"/>
        <v>0</v>
      </c>
      <c r="DV122" s="31">
        <f t="shared" si="213"/>
        <v>0</v>
      </c>
      <c r="DW122" s="31">
        <f t="shared" si="214"/>
        <v>0</v>
      </c>
      <c r="DX122" s="31">
        <f t="shared" si="215"/>
        <v>0</v>
      </c>
      <c r="DY122" s="31">
        <f t="shared" si="216"/>
        <v>-2134.39</v>
      </c>
      <c r="DZ122" s="31">
        <f t="shared" si="217"/>
        <v>-2368.35</v>
      </c>
      <c r="EA122" s="31">
        <f t="shared" si="218"/>
        <v>-9009.5499999999993</v>
      </c>
      <c r="EB122" s="31">
        <f t="shared" si="219"/>
        <v>-3650.96</v>
      </c>
      <c r="EC122" s="31">
        <f t="shared" si="220"/>
        <v>-1548.75</v>
      </c>
      <c r="ED122" s="31">
        <f t="shared" si="221"/>
        <v>-310.89999999999998</v>
      </c>
      <c r="EE122" s="31">
        <f t="shared" si="222"/>
        <v>0</v>
      </c>
      <c r="EF122" s="31">
        <f t="shared" si="223"/>
        <v>0</v>
      </c>
      <c r="EG122" s="32">
        <f t="shared" si="224"/>
        <v>0</v>
      </c>
      <c r="EH122" s="32">
        <f t="shared" si="225"/>
        <v>0</v>
      </c>
      <c r="EI122" s="32">
        <f t="shared" si="226"/>
        <v>0</v>
      </c>
      <c r="EJ122" s="32">
        <f t="shared" si="227"/>
        <v>0</v>
      </c>
      <c r="EK122" s="32">
        <f t="shared" si="228"/>
        <v>-14769.369999999999</v>
      </c>
      <c r="EL122" s="32">
        <f t="shared" si="229"/>
        <v>-16575.39</v>
      </c>
      <c r="EM122" s="32">
        <f t="shared" si="230"/>
        <v>-63762.17</v>
      </c>
      <c r="EN122" s="32">
        <f t="shared" si="231"/>
        <v>-26142.519999999997</v>
      </c>
      <c r="EO122" s="32">
        <f t="shared" si="232"/>
        <v>-11222.340000000002</v>
      </c>
      <c r="EP122" s="32">
        <f t="shared" si="233"/>
        <v>-2279.27</v>
      </c>
      <c r="EQ122" s="32">
        <f t="shared" si="234"/>
        <v>0</v>
      </c>
      <c r="ER122" s="32">
        <f t="shared" si="235"/>
        <v>0</v>
      </c>
    </row>
    <row r="123" spans="1:148" x14ac:dyDescent="0.25">
      <c r="A123" t="s">
        <v>505</v>
      </c>
      <c r="B123" s="1" t="s">
        <v>112</v>
      </c>
      <c r="C123" t="str">
        <f t="shared" ca="1" si="274"/>
        <v>SCL1</v>
      </c>
      <c r="D123" t="str">
        <f t="shared" ca="1" si="275"/>
        <v>Syncrude Industrial System</v>
      </c>
      <c r="E123" s="51">
        <v>16538.848000000002</v>
      </c>
      <c r="F123" s="51">
        <v>19284.202000000001</v>
      </c>
      <c r="G123" s="51">
        <v>41391.627999999997</v>
      </c>
      <c r="H123" s="51">
        <v>22367.252</v>
      </c>
      <c r="I123" s="51">
        <v>30943.46</v>
      </c>
      <c r="J123" s="51">
        <v>31837.168000000001</v>
      </c>
      <c r="K123" s="51">
        <v>28328.708600000002</v>
      </c>
      <c r="L123" s="51">
        <v>16552.467000000001</v>
      </c>
      <c r="M123" s="51">
        <v>14510.068600000001</v>
      </c>
      <c r="N123" s="51">
        <v>11500.728499999999</v>
      </c>
      <c r="O123" s="51">
        <v>6875.4345000000003</v>
      </c>
      <c r="P123" s="51">
        <v>11105.747300000001</v>
      </c>
      <c r="Q123" s="32">
        <v>903409.72</v>
      </c>
      <c r="R123" s="32">
        <v>1661953.98</v>
      </c>
      <c r="S123" s="32">
        <v>1863610.19</v>
      </c>
      <c r="T123" s="32">
        <v>658492.32999999996</v>
      </c>
      <c r="U123" s="32">
        <v>1326098.68</v>
      </c>
      <c r="V123" s="32">
        <v>1591461.12</v>
      </c>
      <c r="W123" s="32">
        <v>2727710.26</v>
      </c>
      <c r="X123" s="32">
        <v>700777.96</v>
      </c>
      <c r="Y123" s="32">
        <v>319090.38</v>
      </c>
      <c r="Z123" s="32">
        <v>324367.84000000003</v>
      </c>
      <c r="AA123" s="32">
        <v>366860.73</v>
      </c>
      <c r="AB123" s="32">
        <v>285758.98</v>
      </c>
      <c r="AC123" s="2">
        <v>3.33</v>
      </c>
      <c r="AD123" s="2">
        <v>3.33</v>
      </c>
      <c r="AE123" s="2">
        <v>3.33</v>
      </c>
      <c r="AF123" s="2">
        <v>3.33</v>
      </c>
      <c r="AG123" s="2">
        <v>3.33</v>
      </c>
      <c r="AH123" s="2">
        <v>2.65</v>
      </c>
      <c r="AI123" s="2">
        <v>2.65</v>
      </c>
      <c r="AJ123" s="2">
        <v>2.65</v>
      </c>
      <c r="AK123" s="2">
        <v>2.65</v>
      </c>
      <c r="AL123" s="2">
        <v>2.65</v>
      </c>
      <c r="AM123" s="2">
        <v>2.65</v>
      </c>
      <c r="AN123" s="2">
        <v>2.65</v>
      </c>
      <c r="AO123" s="33">
        <v>30083.54</v>
      </c>
      <c r="AP123" s="33">
        <v>55343.07</v>
      </c>
      <c r="AQ123" s="33">
        <v>62058.22</v>
      </c>
      <c r="AR123" s="33">
        <v>21927.79</v>
      </c>
      <c r="AS123" s="33">
        <v>44159.09</v>
      </c>
      <c r="AT123" s="33">
        <v>42173.72</v>
      </c>
      <c r="AU123" s="33">
        <v>72284.320000000007</v>
      </c>
      <c r="AV123" s="33">
        <v>18570.62</v>
      </c>
      <c r="AW123" s="33">
        <v>8455.9</v>
      </c>
      <c r="AX123" s="33">
        <v>8595.75</v>
      </c>
      <c r="AY123" s="33">
        <v>9721.81</v>
      </c>
      <c r="AZ123" s="33">
        <v>7572.61</v>
      </c>
      <c r="BA123" s="31">
        <f t="shared" si="236"/>
        <v>-993.75</v>
      </c>
      <c r="BB123" s="31">
        <f t="shared" si="237"/>
        <v>-1828.15</v>
      </c>
      <c r="BC123" s="31">
        <f t="shared" si="238"/>
        <v>-2049.9699999999998</v>
      </c>
      <c r="BD123" s="31">
        <f t="shared" si="239"/>
        <v>-987.74</v>
      </c>
      <c r="BE123" s="31">
        <f t="shared" si="240"/>
        <v>-1989.15</v>
      </c>
      <c r="BF123" s="31">
        <f t="shared" si="241"/>
        <v>-2387.19</v>
      </c>
      <c r="BG123" s="31">
        <f t="shared" si="242"/>
        <v>4091.57</v>
      </c>
      <c r="BH123" s="31">
        <f t="shared" si="243"/>
        <v>1051.17</v>
      </c>
      <c r="BI123" s="31">
        <f t="shared" si="244"/>
        <v>478.64</v>
      </c>
      <c r="BJ123" s="31">
        <f t="shared" si="245"/>
        <v>2173.2600000000002</v>
      </c>
      <c r="BK123" s="31">
        <f t="shared" si="246"/>
        <v>2457.9699999999998</v>
      </c>
      <c r="BL123" s="31">
        <f t="shared" si="247"/>
        <v>1914.59</v>
      </c>
      <c r="BM123" s="6">
        <v>8.6800000000000002E-2</v>
      </c>
      <c r="BN123" s="6">
        <v>8.6800000000000002E-2</v>
      </c>
      <c r="BO123" s="6">
        <v>8.6800000000000002E-2</v>
      </c>
      <c r="BP123" s="6">
        <v>8.6800000000000002E-2</v>
      </c>
      <c r="BQ123" s="6">
        <v>8.6800000000000002E-2</v>
      </c>
      <c r="BR123" s="6">
        <v>8.6800000000000002E-2</v>
      </c>
      <c r="BS123" s="6">
        <v>8.6800000000000002E-2</v>
      </c>
      <c r="BT123" s="6">
        <v>8.6800000000000002E-2</v>
      </c>
      <c r="BU123" s="6">
        <v>8.6800000000000002E-2</v>
      </c>
      <c r="BV123" s="6">
        <v>8.6800000000000002E-2</v>
      </c>
      <c r="BW123" s="6">
        <v>8.6800000000000002E-2</v>
      </c>
      <c r="BX123" s="6">
        <v>8.6800000000000002E-2</v>
      </c>
      <c r="BY123" s="31">
        <v>78415.960000000006</v>
      </c>
      <c r="BZ123" s="31">
        <v>144257.60999999999</v>
      </c>
      <c r="CA123" s="31">
        <v>161761.35999999999</v>
      </c>
      <c r="CB123" s="31">
        <v>57157.13</v>
      </c>
      <c r="CC123" s="31">
        <v>115105.37</v>
      </c>
      <c r="CD123" s="31">
        <v>138138.82999999999</v>
      </c>
      <c r="CE123" s="31">
        <v>236765.25</v>
      </c>
      <c r="CF123" s="31">
        <v>60827.53</v>
      </c>
      <c r="CG123" s="31">
        <v>27697.040000000001</v>
      </c>
      <c r="CH123" s="31">
        <v>28155.13</v>
      </c>
      <c r="CI123" s="31">
        <v>31843.51</v>
      </c>
      <c r="CJ123" s="31">
        <v>24803.88</v>
      </c>
      <c r="CK123" s="32">
        <f t="shared" si="248"/>
        <v>632.39</v>
      </c>
      <c r="CL123" s="32">
        <f t="shared" si="249"/>
        <v>1163.3699999999999</v>
      </c>
      <c r="CM123" s="32">
        <f t="shared" si="250"/>
        <v>1304.53</v>
      </c>
      <c r="CN123" s="32">
        <f t="shared" si="251"/>
        <v>460.94</v>
      </c>
      <c r="CO123" s="32">
        <f t="shared" si="252"/>
        <v>928.27</v>
      </c>
      <c r="CP123" s="32">
        <f t="shared" si="253"/>
        <v>1114.02</v>
      </c>
      <c r="CQ123" s="32">
        <f t="shared" si="254"/>
        <v>1909.4</v>
      </c>
      <c r="CR123" s="32">
        <f t="shared" si="255"/>
        <v>490.54</v>
      </c>
      <c r="CS123" s="32">
        <f t="shared" si="256"/>
        <v>223.36</v>
      </c>
      <c r="CT123" s="32">
        <f t="shared" si="257"/>
        <v>227.06</v>
      </c>
      <c r="CU123" s="32">
        <f t="shared" si="258"/>
        <v>256.8</v>
      </c>
      <c r="CV123" s="32">
        <f t="shared" si="259"/>
        <v>200.03</v>
      </c>
      <c r="CW123" s="31">
        <f t="shared" si="260"/>
        <v>49958.560000000005</v>
      </c>
      <c r="CX123" s="31">
        <f t="shared" si="261"/>
        <v>91906.059999999969</v>
      </c>
      <c r="CY123" s="31">
        <f t="shared" si="262"/>
        <v>103057.63999999998</v>
      </c>
      <c r="CZ123" s="31">
        <f t="shared" si="263"/>
        <v>36678.019999999997</v>
      </c>
      <c r="DA123" s="31">
        <f t="shared" si="264"/>
        <v>73863.7</v>
      </c>
      <c r="DB123" s="31">
        <f t="shared" si="265"/>
        <v>99466.319999999978</v>
      </c>
      <c r="DC123" s="31">
        <f t="shared" si="266"/>
        <v>162298.75999999998</v>
      </c>
      <c r="DD123" s="31">
        <f t="shared" si="267"/>
        <v>41696.28</v>
      </c>
      <c r="DE123" s="31">
        <f t="shared" si="268"/>
        <v>18985.86</v>
      </c>
      <c r="DF123" s="31">
        <f t="shared" si="269"/>
        <v>17613.18</v>
      </c>
      <c r="DG123" s="31">
        <f t="shared" si="270"/>
        <v>19920.53</v>
      </c>
      <c r="DH123" s="31">
        <f t="shared" si="271"/>
        <v>15516.71</v>
      </c>
      <c r="DI123" s="32">
        <f t="shared" si="200"/>
        <v>2497.9299999999998</v>
      </c>
      <c r="DJ123" s="32">
        <f t="shared" si="201"/>
        <v>4595.3</v>
      </c>
      <c r="DK123" s="32">
        <f t="shared" si="202"/>
        <v>5152.88</v>
      </c>
      <c r="DL123" s="32">
        <f t="shared" si="203"/>
        <v>1833.9</v>
      </c>
      <c r="DM123" s="32">
        <f t="shared" si="204"/>
        <v>3693.19</v>
      </c>
      <c r="DN123" s="32">
        <f t="shared" si="205"/>
        <v>4973.32</v>
      </c>
      <c r="DO123" s="32">
        <f t="shared" si="206"/>
        <v>8114.94</v>
      </c>
      <c r="DP123" s="32">
        <f t="shared" si="207"/>
        <v>2084.81</v>
      </c>
      <c r="DQ123" s="32">
        <f t="shared" si="208"/>
        <v>949.29</v>
      </c>
      <c r="DR123" s="32">
        <f t="shared" si="209"/>
        <v>880.66</v>
      </c>
      <c r="DS123" s="32">
        <f t="shared" si="210"/>
        <v>996.03</v>
      </c>
      <c r="DT123" s="32">
        <f t="shared" si="211"/>
        <v>775.84</v>
      </c>
      <c r="DU123" s="31">
        <f t="shared" si="212"/>
        <v>9313</v>
      </c>
      <c r="DV123" s="31">
        <f t="shared" si="213"/>
        <v>16917.97</v>
      </c>
      <c r="DW123" s="31">
        <f t="shared" si="214"/>
        <v>18753.330000000002</v>
      </c>
      <c r="DX123" s="31">
        <f t="shared" si="215"/>
        <v>6588.61</v>
      </c>
      <c r="DY123" s="31">
        <f t="shared" si="216"/>
        <v>13101.46</v>
      </c>
      <c r="DZ123" s="31">
        <f t="shared" si="217"/>
        <v>17410.37</v>
      </c>
      <c r="EA123" s="31">
        <f t="shared" si="218"/>
        <v>28041.58</v>
      </c>
      <c r="EB123" s="31">
        <f t="shared" si="219"/>
        <v>7106.8</v>
      </c>
      <c r="EC123" s="31">
        <f t="shared" si="220"/>
        <v>3191.64</v>
      </c>
      <c r="ED123" s="31">
        <f t="shared" si="221"/>
        <v>2921.08</v>
      </c>
      <c r="EE123" s="31">
        <f t="shared" si="222"/>
        <v>3257.21</v>
      </c>
      <c r="EF123" s="31">
        <f t="shared" si="223"/>
        <v>2502.0700000000002</v>
      </c>
      <c r="EG123" s="32">
        <f t="shared" si="224"/>
        <v>61769.490000000005</v>
      </c>
      <c r="EH123" s="32">
        <f t="shared" si="225"/>
        <v>113419.32999999997</v>
      </c>
      <c r="EI123" s="32">
        <f t="shared" si="226"/>
        <v>126963.84999999999</v>
      </c>
      <c r="EJ123" s="32">
        <f t="shared" si="227"/>
        <v>45100.53</v>
      </c>
      <c r="EK123" s="32">
        <f t="shared" si="228"/>
        <v>90658.35</v>
      </c>
      <c r="EL123" s="32">
        <f t="shared" si="229"/>
        <v>121850.00999999998</v>
      </c>
      <c r="EM123" s="32">
        <f t="shared" si="230"/>
        <v>198455.27999999997</v>
      </c>
      <c r="EN123" s="32">
        <f t="shared" si="231"/>
        <v>50887.89</v>
      </c>
      <c r="EO123" s="32">
        <f t="shared" si="232"/>
        <v>23126.79</v>
      </c>
      <c r="EP123" s="32">
        <f t="shared" si="233"/>
        <v>21414.92</v>
      </c>
      <c r="EQ123" s="32">
        <f t="shared" si="234"/>
        <v>24173.769999999997</v>
      </c>
      <c r="ER123" s="32">
        <f t="shared" si="235"/>
        <v>18794.62</v>
      </c>
    </row>
    <row r="124" spans="1:148" x14ac:dyDescent="0.25">
      <c r="A124" t="s">
        <v>506</v>
      </c>
      <c r="B124" s="1" t="s">
        <v>113</v>
      </c>
      <c r="C124" t="str">
        <f t="shared" ca="1" si="274"/>
        <v>SCR1</v>
      </c>
      <c r="D124" t="str">
        <f t="shared" ca="1" si="275"/>
        <v>Suncor Industrial System</v>
      </c>
      <c r="E124" s="51">
        <v>270657.44939999998</v>
      </c>
      <c r="F124" s="51">
        <v>270192.43400000001</v>
      </c>
      <c r="G124" s="51">
        <v>341509.3138</v>
      </c>
      <c r="H124" s="51">
        <v>282534.49680000002</v>
      </c>
      <c r="I124" s="51">
        <v>254639.67879999999</v>
      </c>
      <c r="J124" s="51">
        <v>249512.54060000001</v>
      </c>
      <c r="K124" s="51">
        <v>247075.77840000001</v>
      </c>
      <c r="L124" s="51">
        <v>158373.7372</v>
      </c>
      <c r="M124" s="51">
        <v>199875.65299999999</v>
      </c>
      <c r="N124" s="51">
        <v>301660.114</v>
      </c>
      <c r="O124" s="51">
        <v>213630.4865</v>
      </c>
      <c r="P124" s="51">
        <v>297754.6041</v>
      </c>
      <c r="Q124" s="32">
        <v>12048847.960000001</v>
      </c>
      <c r="R124" s="32">
        <v>27598381.859999999</v>
      </c>
      <c r="S124" s="32">
        <v>14982521.98</v>
      </c>
      <c r="T124" s="32">
        <v>8486782.0099999998</v>
      </c>
      <c r="U124" s="32">
        <v>12515405</v>
      </c>
      <c r="V124" s="32">
        <v>10391361.859999999</v>
      </c>
      <c r="W124" s="32">
        <v>29935661.93</v>
      </c>
      <c r="X124" s="32">
        <v>7078108.3700000001</v>
      </c>
      <c r="Y124" s="32">
        <v>4919708.03</v>
      </c>
      <c r="Z124" s="32">
        <v>8264863.2199999997</v>
      </c>
      <c r="AA124" s="32">
        <v>8099882.7199999997</v>
      </c>
      <c r="AB124" s="32">
        <v>7991978.4500000002</v>
      </c>
      <c r="AC124" s="2">
        <v>3.54</v>
      </c>
      <c r="AD124" s="2">
        <v>3.54</v>
      </c>
      <c r="AE124" s="2">
        <v>3.54</v>
      </c>
      <c r="AF124" s="2">
        <v>3.54</v>
      </c>
      <c r="AG124" s="2">
        <v>3.54</v>
      </c>
      <c r="AH124" s="2">
        <v>3.01</v>
      </c>
      <c r="AI124" s="2">
        <v>3.01</v>
      </c>
      <c r="AJ124" s="2">
        <v>3.01</v>
      </c>
      <c r="AK124" s="2">
        <v>3.01</v>
      </c>
      <c r="AL124" s="2">
        <v>3.01</v>
      </c>
      <c r="AM124" s="2">
        <v>3.01</v>
      </c>
      <c r="AN124" s="2">
        <v>3.01</v>
      </c>
      <c r="AO124" s="33">
        <v>426529.22</v>
      </c>
      <c r="AP124" s="33">
        <v>976982.72</v>
      </c>
      <c r="AQ124" s="33">
        <v>530381.28</v>
      </c>
      <c r="AR124" s="33">
        <v>300432.08</v>
      </c>
      <c r="AS124" s="33">
        <v>443045.34</v>
      </c>
      <c r="AT124" s="33">
        <v>312779.99</v>
      </c>
      <c r="AU124" s="33">
        <v>901063.42</v>
      </c>
      <c r="AV124" s="33">
        <v>213051.06</v>
      </c>
      <c r="AW124" s="33">
        <v>148083.21</v>
      </c>
      <c r="AX124" s="33">
        <v>248772.38</v>
      </c>
      <c r="AY124" s="33">
        <v>243806.47</v>
      </c>
      <c r="AZ124" s="33">
        <v>240558.55</v>
      </c>
      <c r="BA124" s="31">
        <f t="shared" si="236"/>
        <v>-13253.73</v>
      </c>
      <c r="BB124" s="31">
        <f t="shared" si="237"/>
        <v>-30358.22</v>
      </c>
      <c r="BC124" s="31">
        <f t="shared" si="238"/>
        <v>-16480.77</v>
      </c>
      <c r="BD124" s="31">
        <f t="shared" si="239"/>
        <v>-12730.17</v>
      </c>
      <c r="BE124" s="31">
        <f t="shared" si="240"/>
        <v>-18773.11</v>
      </c>
      <c r="BF124" s="31">
        <f t="shared" si="241"/>
        <v>-15587.04</v>
      </c>
      <c r="BG124" s="31">
        <f t="shared" si="242"/>
        <v>44903.49</v>
      </c>
      <c r="BH124" s="31">
        <f t="shared" si="243"/>
        <v>10617.16</v>
      </c>
      <c r="BI124" s="31">
        <f t="shared" si="244"/>
        <v>7379.56</v>
      </c>
      <c r="BJ124" s="31">
        <f t="shared" si="245"/>
        <v>55374.58</v>
      </c>
      <c r="BK124" s="31">
        <f t="shared" si="246"/>
        <v>54269.21</v>
      </c>
      <c r="BL124" s="31">
        <f t="shared" si="247"/>
        <v>53546.26</v>
      </c>
      <c r="BM124" s="6">
        <v>3.0599999999999999E-2</v>
      </c>
      <c r="BN124" s="6">
        <v>3.0599999999999999E-2</v>
      </c>
      <c r="BO124" s="6">
        <v>3.0599999999999999E-2</v>
      </c>
      <c r="BP124" s="6">
        <v>3.0599999999999999E-2</v>
      </c>
      <c r="BQ124" s="6">
        <v>3.0599999999999999E-2</v>
      </c>
      <c r="BR124" s="6">
        <v>3.0599999999999999E-2</v>
      </c>
      <c r="BS124" s="6">
        <v>3.0599999999999999E-2</v>
      </c>
      <c r="BT124" s="6">
        <v>3.0599999999999999E-2</v>
      </c>
      <c r="BU124" s="6">
        <v>3.0599999999999999E-2</v>
      </c>
      <c r="BV124" s="6">
        <v>3.0599999999999999E-2</v>
      </c>
      <c r="BW124" s="6">
        <v>3.0599999999999999E-2</v>
      </c>
      <c r="BX124" s="6">
        <v>3.0599999999999999E-2</v>
      </c>
      <c r="BY124" s="31">
        <v>368694.75</v>
      </c>
      <c r="BZ124" s="31">
        <v>844510.48</v>
      </c>
      <c r="CA124" s="31">
        <v>458465.17</v>
      </c>
      <c r="CB124" s="31">
        <v>259695.53</v>
      </c>
      <c r="CC124" s="31">
        <v>382971.39</v>
      </c>
      <c r="CD124" s="31">
        <v>317975.67</v>
      </c>
      <c r="CE124" s="31">
        <v>916031.26</v>
      </c>
      <c r="CF124" s="31">
        <v>216590.12</v>
      </c>
      <c r="CG124" s="31">
        <v>150543.07</v>
      </c>
      <c r="CH124" s="31">
        <v>252904.81</v>
      </c>
      <c r="CI124" s="31">
        <v>247856.41</v>
      </c>
      <c r="CJ124" s="31">
        <v>244554.54</v>
      </c>
      <c r="CK124" s="32">
        <f t="shared" si="248"/>
        <v>8434.19</v>
      </c>
      <c r="CL124" s="32">
        <f t="shared" si="249"/>
        <v>19318.87</v>
      </c>
      <c r="CM124" s="32">
        <f t="shared" si="250"/>
        <v>10487.77</v>
      </c>
      <c r="CN124" s="32">
        <f t="shared" si="251"/>
        <v>5940.75</v>
      </c>
      <c r="CO124" s="32">
        <f t="shared" si="252"/>
        <v>8760.7800000000007</v>
      </c>
      <c r="CP124" s="32">
        <f t="shared" si="253"/>
        <v>7273.95</v>
      </c>
      <c r="CQ124" s="32">
        <f t="shared" si="254"/>
        <v>20954.96</v>
      </c>
      <c r="CR124" s="32">
        <f t="shared" si="255"/>
        <v>4954.68</v>
      </c>
      <c r="CS124" s="32">
        <f t="shared" si="256"/>
        <v>3443.8</v>
      </c>
      <c r="CT124" s="32">
        <f t="shared" si="257"/>
        <v>5785.4</v>
      </c>
      <c r="CU124" s="32">
        <f t="shared" si="258"/>
        <v>5669.92</v>
      </c>
      <c r="CV124" s="32">
        <f t="shared" si="259"/>
        <v>5594.38</v>
      </c>
      <c r="CW124" s="31">
        <f t="shared" si="260"/>
        <v>-36146.549999999974</v>
      </c>
      <c r="CX124" s="31">
        <f t="shared" si="261"/>
        <v>-82795.149999999994</v>
      </c>
      <c r="CY124" s="31">
        <f t="shared" si="262"/>
        <v>-44947.570000000022</v>
      </c>
      <c r="CZ124" s="31">
        <f t="shared" si="263"/>
        <v>-22065.62999999999</v>
      </c>
      <c r="DA124" s="31">
        <f t="shared" si="264"/>
        <v>-32540.059999999983</v>
      </c>
      <c r="DB124" s="31">
        <f t="shared" si="265"/>
        <v>28056.670000000006</v>
      </c>
      <c r="DC124" s="31">
        <f t="shared" si="266"/>
        <v>-8980.6900000000678</v>
      </c>
      <c r="DD124" s="31">
        <f t="shared" si="267"/>
        <v>-2123.4200000000092</v>
      </c>
      <c r="DE124" s="31">
        <f t="shared" si="268"/>
        <v>-1475.8999999999969</v>
      </c>
      <c r="DF124" s="31">
        <f t="shared" si="269"/>
        <v>-45456.750000000015</v>
      </c>
      <c r="DG124" s="31">
        <f t="shared" si="270"/>
        <v>-44549.349999999984</v>
      </c>
      <c r="DH124" s="31">
        <f t="shared" si="271"/>
        <v>-43955.889999999978</v>
      </c>
      <c r="DI124" s="32">
        <f t="shared" si="200"/>
        <v>-1807.33</v>
      </c>
      <c r="DJ124" s="32">
        <f t="shared" si="201"/>
        <v>-4139.76</v>
      </c>
      <c r="DK124" s="32">
        <f t="shared" si="202"/>
        <v>-2247.38</v>
      </c>
      <c r="DL124" s="32">
        <f t="shared" si="203"/>
        <v>-1103.28</v>
      </c>
      <c r="DM124" s="32">
        <f t="shared" si="204"/>
        <v>-1627</v>
      </c>
      <c r="DN124" s="32">
        <f t="shared" si="205"/>
        <v>1402.83</v>
      </c>
      <c r="DO124" s="32">
        <f t="shared" si="206"/>
        <v>-449.03</v>
      </c>
      <c r="DP124" s="32">
        <f t="shared" si="207"/>
        <v>-106.17</v>
      </c>
      <c r="DQ124" s="32">
        <f t="shared" si="208"/>
        <v>-73.790000000000006</v>
      </c>
      <c r="DR124" s="32">
        <f t="shared" si="209"/>
        <v>-2272.84</v>
      </c>
      <c r="DS124" s="32">
        <f t="shared" si="210"/>
        <v>-2227.4699999999998</v>
      </c>
      <c r="DT124" s="32">
        <f t="shared" si="211"/>
        <v>-2197.79</v>
      </c>
      <c r="DU124" s="31">
        <f t="shared" si="212"/>
        <v>-6738.24</v>
      </c>
      <c r="DV124" s="31">
        <f t="shared" si="213"/>
        <v>-15240.84</v>
      </c>
      <c r="DW124" s="31">
        <f t="shared" si="214"/>
        <v>-8179.08</v>
      </c>
      <c r="DX124" s="31">
        <f t="shared" si="215"/>
        <v>-3963.73</v>
      </c>
      <c r="DY124" s="31">
        <f t="shared" si="216"/>
        <v>-5771.74</v>
      </c>
      <c r="DZ124" s="31">
        <f t="shared" si="217"/>
        <v>4910.9799999999996</v>
      </c>
      <c r="EA124" s="31">
        <f t="shared" si="218"/>
        <v>-1551.66</v>
      </c>
      <c r="EB124" s="31">
        <f t="shared" si="219"/>
        <v>-361.92</v>
      </c>
      <c r="EC124" s="31">
        <f t="shared" si="220"/>
        <v>-248.11</v>
      </c>
      <c r="ED124" s="31">
        <f t="shared" si="221"/>
        <v>-7538.82</v>
      </c>
      <c r="EE124" s="31">
        <f t="shared" si="222"/>
        <v>-7284.28</v>
      </c>
      <c r="EF124" s="31">
        <f t="shared" si="223"/>
        <v>-7087.89</v>
      </c>
      <c r="EG124" s="32">
        <f t="shared" si="224"/>
        <v>-44692.119999999974</v>
      </c>
      <c r="EH124" s="32">
        <f t="shared" si="225"/>
        <v>-102175.74999999999</v>
      </c>
      <c r="EI124" s="32">
        <f t="shared" si="226"/>
        <v>-55374.030000000021</v>
      </c>
      <c r="EJ124" s="32">
        <f t="shared" si="227"/>
        <v>-27132.639999999989</v>
      </c>
      <c r="EK124" s="32">
        <f t="shared" si="228"/>
        <v>-39938.799999999981</v>
      </c>
      <c r="EL124" s="32">
        <f t="shared" si="229"/>
        <v>34370.48000000001</v>
      </c>
      <c r="EM124" s="32">
        <f t="shared" si="230"/>
        <v>-10981.380000000068</v>
      </c>
      <c r="EN124" s="32">
        <f t="shared" si="231"/>
        <v>-2591.5100000000093</v>
      </c>
      <c r="EO124" s="32">
        <f t="shared" si="232"/>
        <v>-1797.799999999997</v>
      </c>
      <c r="EP124" s="32">
        <f t="shared" si="233"/>
        <v>-55268.410000000011</v>
      </c>
      <c r="EQ124" s="32">
        <f t="shared" si="234"/>
        <v>-54061.099999999984</v>
      </c>
      <c r="ER124" s="32">
        <f t="shared" si="235"/>
        <v>-53241.569999999978</v>
      </c>
    </row>
    <row r="125" spans="1:148" x14ac:dyDescent="0.25">
      <c r="A125" t="s">
        <v>507</v>
      </c>
      <c r="B125" s="1" t="s">
        <v>114</v>
      </c>
      <c r="C125" t="str">
        <f t="shared" ca="1" si="274"/>
        <v>SCR2</v>
      </c>
      <c r="D125" t="str">
        <f t="shared" ca="1" si="275"/>
        <v>Magrath Wind Facility</v>
      </c>
      <c r="E125" s="51">
        <v>10640.9275</v>
      </c>
      <c r="F125" s="51">
        <v>4545.4645</v>
      </c>
      <c r="G125" s="51">
        <v>6719.1261000000004</v>
      </c>
      <c r="H125" s="51">
        <v>9367.1381000000001</v>
      </c>
      <c r="I125" s="51">
        <v>4577.4666999999999</v>
      </c>
      <c r="J125" s="51">
        <v>5586.9197000000004</v>
      </c>
      <c r="K125" s="51">
        <v>5097.7327999999998</v>
      </c>
      <c r="L125" s="51">
        <v>4263.1988000000001</v>
      </c>
      <c r="M125" s="51">
        <v>6451.0349999999999</v>
      </c>
      <c r="N125" s="51">
        <v>8265.2302</v>
      </c>
      <c r="O125" s="51">
        <v>7794.8804</v>
      </c>
      <c r="P125" s="51">
        <v>10181.003000000001</v>
      </c>
      <c r="Q125" s="32">
        <v>329747.86</v>
      </c>
      <c r="R125" s="32">
        <v>300072.25</v>
      </c>
      <c r="S125" s="32">
        <v>179199.61</v>
      </c>
      <c r="T125" s="32">
        <v>236755.13</v>
      </c>
      <c r="U125" s="32">
        <v>200916.51</v>
      </c>
      <c r="V125" s="32">
        <v>146740.62</v>
      </c>
      <c r="W125" s="32">
        <v>274798.13</v>
      </c>
      <c r="X125" s="32">
        <v>137814.41</v>
      </c>
      <c r="Y125" s="32">
        <v>135079.79999999999</v>
      </c>
      <c r="Z125" s="32">
        <v>194996.05</v>
      </c>
      <c r="AA125" s="32">
        <v>206483.57</v>
      </c>
      <c r="AB125" s="32">
        <v>261824.69</v>
      </c>
      <c r="AC125" s="2">
        <v>3.02</v>
      </c>
      <c r="AD125" s="2">
        <v>3.02</v>
      </c>
      <c r="AE125" s="2">
        <v>3.02</v>
      </c>
      <c r="AF125" s="2">
        <v>3.02</v>
      </c>
      <c r="AG125" s="2">
        <v>3.02</v>
      </c>
      <c r="AH125" s="2">
        <v>3.02</v>
      </c>
      <c r="AI125" s="2">
        <v>3.02</v>
      </c>
      <c r="AJ125" s="2">
        <v>3.02</v>
      </c>
      <c r="AK125" s="2">
        <v>3.02</v>
      </c>
      <c r="AL125" s="2">
        <v>3.02</v>
      </c>
      <c r="AM125" s="2">
        <v>3.02</v>
      </c>
      <c r="AN125" s="2">
        <v>3.02</v>
      </c>
      <c r="AO125" s="33">
        <v>9958.39</v>
      </c>
      <c r="AP125" s="33">
        <v>9062.18</v>
      </c>
      <c r="AQ125" s="33">
        <v>5411.83</v>
      </c>
      <c r="AR125" s="33">
        <v>7150</v>
      </c>
      <c r="AS125" s="33">
        <v>6067.68</v>
      </c>
      <c r="AT125" s="33">
        <v>4431.57</v>
      </c>
      <c r="AU125" s="33">
        <v>8298.9</v>
      </c>
      <c r="AV125" s="33">
        <v>4162</v>
      </c>
      <c r="AW125" s="33">
        <v>4079.41</v>
      </c>
      <c r="AX125" s="33">
        <v>5888.88</v>
      </c>
      <c r="AY125" s="33">
        <v>6235.8</v>
      </c>
      <c r="AZ125" s="33">
        <v>7907.11</v>
      </c>
      <c r="BA125" s="31">
        <f t="shared" si="236"/>
        <v>-362.72</v>
      </c>
      <c r="BB125" s="31">
        <f t="shared" si="237"/>
        <v>-330.08</v>
      </c>
      <c r="BC125" s="31">
        <f t="shared" si="238"/>
        <v>-197.12</v>
      </c>
      <c r="BD125" s="31">
        <f t="shared" si="239"/>
        <v>-355.13</v>
      </c>
      <c r="BE125" s="31">
        <f t="shared" si="240"/>
        <v>-301.37</v>
      </c>
      <c r="BF125" s="31">
        <f t="shared" si="241"/>
        <v>-220.11</v>
      </c>
      <c r="BG125" s="31">
        <f t="shared" si="242"/>
        <v>412.2</v>
      </c>
      <c r="BH125" s="31">
        <f t="shared" si="243"/>
        <v>206.72</v>
      </c>
      <c r="BI125" s="31">
        <f t="shared" si="244"/>
        <v>202.62</v>
      </c>
      <c r="BJ125" s="31">
        <f t="shared" si="245"/>
        <v>1306.47</v>
      </c>
      <c r="BK125" s="31">
        <f t="shared" si="246"/>
        <v>1383.44</v>
      </c>
      <c r="BL125" s="31">
        <f t="shared" si="247"/>
        <v>1754.23</v>
      </c>
      <c r="BM125" s="6">
        <v>2.3E-2</v>
      </c>
      <c r="BN125" s="6">
        <v>2.3E-2</v>
      </c>
      <c r="BO125" s="6">
        <v>2.3E-2</v>
      </c>
      <c r="BP125" s="6">
        <v>2.3E-2</v>
      </c>
      <c r="BQ125" s="6">
        <v>2.3E-2</v>
      </c>
      <c r="BR125" s="6">
        <v>2.3E-2</v>
      </c>
      <c r="BS125" s="6">
        <v>2.3E-2</v>
      </c>
      <c r="BT125" s="6">
        <v>2.3E-2</v>
      </c>
      <c r="BU125" s="6">
        <v>2.3E-2</v>
      </c>
      <c r="BV125" s="6">
        <v>2.3E-2</v>
      </c>
      <c r="BW125" s="6">
        <v>2.3E-2</v>
      </c>
      <c r="BX125" s="6">
        <v>2.3E-2</v>
      </c>
      <c r="BY125" s="31">
        <v>7584.2</v>
      </c>
      <c r="BZ125" s="31">
        <v>6901.66</v>
      </c>
      <c r="CA125" s="31">
        <v>4121.59</v>
      </c>
      <c r="CB125" s="31">
        <v>5445.37</v>
      </c>
      <c r="CC125" s="31">
        <v>4621.08</v>
      </c>
      <c r="CD125" s="31">
        <v>3375.03</v>
      </c>
      <c r="CE125" s="31">
        <v>6320.36</v>
      </c>
      <c r="CF125" s="31">
        <v>3169.73</v>
      </c>
      <c r="CG125" s="31">
        <v>3106.84</v>
      </c>
      <c r="CH125" s="31">
        <v>4484.91</v>
      </c>
      <c r="CI125" s="31">
        <v>4749.12</v>
      </c>
      <c r="CJ125" s="31">
        <v>6021.97</v>
      </c>
      <c r="CK125" s="32">
        <f t="shared" si="248"/>
        <v>230.82</v>
      </c>
      <c r="CL125" s="32">
        <f t="shared" si="249"/>
        <v>210.05</v>
      </c>
      <c r="CM125" s="32">
        <f t="shared" si="250"/>
        <v>125.44</v>
      </c>
      <c r="CN125" s="32">
        <f t="shared" si="251"/>
        <v>165.73</v>
      </c>
      <c r="CO125" s="32">
        <f t="shared" si="252"/>
        <v>140.63999999999999</v>
      </c>
      <c r="CP125" s="32">
        <f t="shared" si="253"/>
        <v>102.72</v>
      </c>
      <c r="CQ125" s="32">
        <f t="shared" si="254"/>
        <v>192.36</v>
      </c>
      <c r="CR125" s="32">
        <f t="shared" si="255"/>
        <v>96.47</v>
      </c>
      <c r="CS125" s="32">
        <f t="shared" si="256"/>
        <v>94.56</v>
      </c>
      <c r="CT125" s="32">
        <f t="shared" si="257"/>
        <v>136.5</v>
      </c>
      <c r="CU125" s="32">
        <f t="shared" si="258"/>
        <v>144.54</v>
      </c>
      <c r="CV125" s="32">
        <f t="shared" si="259"/>
        <v>183.28</v>
      </c>
      <c r="CW125" s="31">
        <f t="shared" si="260"/>
        <v>-1780.6499999999999</v>
      </c>
      <c r="CX125" s="31">
        <f t="shared" si="261"/>
        <v>-1620.3900000000003</v>
      </c>
      <c r="CY125" s="31">
        <f t="shared" si="262"/>
        <v>-967.68000000000018</v>
      </c>
      <c r="CZ125" s="31">
        <f t="shared" si="263"/>
        <v>-1183.7700000000004</v>
      </c>
      <c r="DA125" s="31">
        <f t="shared" si="264"/>
        <v>-1004.59</v>
      </c>
      <c r="DB125" s="31">
        <f t="shared" si="265"/>
        <v>-733.7099999999997</v>
      </c>
      <c r="DC125" s="31">
        <f t="shared" si="266"/>
        <v>-2198.38</v>
      </c>
      <c r="DD125" s="31">
        <f t="shared" si="267"/>
        <v>-1102.5200000000002</v>
      </c>
      <c r="DE125" s="31">
        <f t="shared" si="268"/>
        <v>-1080.6299999999997</v>
      </c>
      <c r="DF125" s="31">
        <f t="shared" si="269"/>
        <v>-2573.9400000000005</v>
      </c>
      <c r="DG125" s="31">
        <f t="shared" si="270"/>
        <v>-2725.5800000000004</v>
      </c>
      <c r="DH125" s="31">
        <f t="shared" si="271"/>
        <v>-3456.0899999999997</v>
      </c>
      <c r="DI125" s="32">
        <f t="shared" si="200"/>
        <v>-89.03</v>
      </c>
      <c r="DJ125" s="32">
        <f t="shared" si="201"/>
        <v>-81.02</v>
      </c>
      <c r="DK125" s="32">
        <f t="shared" si="202"/>
        <v>-48.38</v>
      </c>
      <c r="DL125" s="32">
        <f t="shared" si="203"/>
        <v>-59.19</v>
      </c>
      <c r="DM125" s="32">
        <f t="shared" si="204"/>
        <v>-50.23</v>
      </c>
      <c r="DN125" s="32">
        <f t="shared" si="205"/>
        <v>-36.69</v>
      </c>
      <c r="DO125" s="32">
        <f t="shared" si="206"/>
        <v>-109.92</v>
      </c>
      <c r="DP125" s="32">
        <f t="shared" si="207"/>
        <v>-55.13</v>
      </c>
      <c r="DQ125" s="32">
        <f t="shared" si="208"/>
        <v>-54.03</v>
      </c>
      <c r="DR125" s="32">
        <f t="shared" si="209"/>
        <v>-128.69999999999999</v>
      </c>
      <c r="DS125" s="32">
        <f t="shared" si="210"/>
        <v>-136.28</v>
      </c>
      <c r="DT125" s="32">
        <f t="shared" si="211"/>
        <v>-172.8</v>
      </c>
      <c r="DU125" s="31">
        <f t="shared" si="212"/>
        <v>-331.94</v>
      </c>
      <c r="DV125" s="31">
        <f t="shared" si="213"/>
        <v>-298.27999999999997</v>
      </c>
      <c r="DW125" s="31">
        <f t="shared" si="214"/>
        <v>-176.09</v>
      </c>
      <c r="DX125" s="31">
        <f t="shared" si="215"/>
        <v>-212.65</v>
      </c>
      <c r="DY125" s="31">
        <f t="shared" si="216"/>
        <v>-178.19</v>
      </c>
      <c r="DZ125" s="31">
        <f t="shared" si="217"/>
        <v>-128.43</v>
      </c>
      <c r="EA125" s="31">
        <f t="shared" si="218"/>
        <v>-379.83</v>
      </c>
      <c r="EB125" s="31">
        <f t="shared" si="219"/>
        <v>-187.92</v>
      </c>
      <c r="EC125" s="31">
        <f t="shared" si="220"/>
        <v>-181.66</v>
      </c>
      <c r="ED125" s="31">
        <f t="shared" si="221"/>
        <v>-426.88</v>
      </c>
      <c r="EE125" s="31">
        <f t="shared" si="222"/>
        <v>-445.66</v>
      </c>
      <c r="EF125" s="31">
        <f t="shared" si="223"/>
        <v>-557.29999999999995</v>
      </c>
      <c r="EG125" s="32">
        <f t="shared" si="224"/>
        <v>-2201.62</v>
      </c>
      <c r="EH125" s="32">
        <f t="shared" si="225"/>
        <v>-1999.6900000000003</v>
      </c>
      <c r="EI125" s="32">
        <f t="shared" si="226"/>
        <v>-1192.1500000000001</v>
      </c>
      <c r="EJ125" s="32">
        <f t="shared" si="227"/>
        <v>-1455.6100000000006</v>
      </c>
      <c r="EK125" s="32">
        <f t="shared" si="228"/>
        <v>-1233.01</v>
      </c>
      <c r="EL125" s="32">
        <f t="shared" si="229"/>
        <v>-898.8299999999997</v>
      </c>
      <c r="EM125" s="32">
        <f t="shared" si="230"/>
        <v>-2688.13</v>
      </c>
      <c r="EN125" s="32">
        <f t="shared" si="231"/>
        <v>-1345.5700000000004</v>
      </c>
      <c r="EO125" s="32">
        <f t="shared" si="232"/>
        <v>-1316.3199999999997</v>
      </c>
      <c r="EP125" s="32">
        <f t="shared" si="233"/>
        <v>-3129.5200000000004</v>
      </c>
      <c r="EQ125" s="32">
        <f t="shared" si="234"/>
        <v>-3307.5200000000004</v>
      </c>
      <c r="ER125" s="32">
        <f t="shared" si="235"/>
        <v>-4186.1899999999996</v>
      </c>
    </row>
    <row r="126" spans="1:148" x14ac:dyDescent="0.25">
      <c r="A126" t="s">
        <v>507</v>
      </c>
      <c r="B126" s="1" t="s">
        <v>115</v>
      </c>
      <c r="C126" t="str">
        <f t="shared" ca="1" si="274"/>
        <v>SCR3</v>
      </c>
      <c r="D126" t="str">
        <f t="shared" ca="1" si="275"/>
        <v>Chin Chute Wind Facility</v>
      </c>
      <c r="E126" s="51">
        <v>10119.7284</v>
      </c>
      <c r="F126" s="51">
        <v>6708.2583000000004</v>
      </c>
      <c r="G126" s="51">
        <v>6515.2374</v>
      </c>
      <c r="H126" s="51">
        <v>8944.3799999999992</v>
      </c>
      <c r="I126" s="51">
        <v>5219.4161000000004</v>
      </c>
      <c r="J126" s="51">
        <v>4900.5693000000001</v>
      </c>
      <c r="K126" s="51">
        <v>4985.2735000000002</v>
      </c>
      <c r="L126" s="51">
        <v>4344.2869000000001</v>
      </c>
      <c r="M126" s="51">
        <v>6437.9598999999998</v>
      </c>
      <c r="N126" s="51">
        <v>9653.7170999999998</v>
      </c>
      <c r="O126" s="51">
        <v>7947.9062999999996</v>
      </c>
      <c r="P126" s="51">
        <v>10966.6824</v>
      </c>
      <c r="Q126" s="32">
        <v>340231.39</v>
      </c>
      <c r="R126" s="32">
        <v>391363.47</v>
      </c>
      <c r="S126" s="32">
        <v>174729.73</v>
      </c>
      <c r="T126" s="32">
        <v>233898.66</v>
      </c>
      <c r="U126" s="32">
        <v>165908.99</v>
      </c>
      <c r="V126" s="32">
        <v>133734.32</v>
      </c>
      <c r="W126" s="32">
        <v>193968.42</v>
      </c>
      <c r="X126" s="32">
        <v>132985.78</v>
      </c>
      <c r="Y126" s="32">
        <v>134949.1</v>
      </c>
      <c r="Z126" s="32">
        <v>228534.91</v>
      </c>
      <c r="AA126" s="32">
        <v>213797.1</v>
      </c>
      <c r="AB126" s="32">
        <v>283498.14</v>
      </c>
      <c r="AC126" s="2">
        <v>2.13</v>
      </c>
      <c r="AD126" s="2">
        <v>2.13</v>
      </c>
      <c r="AE126" s="2">
        <v>2.13</v>
      </c>
      <c r="AF126" s="2">
        <v>2.13</v>
      </c>
      <c r="AG126" s="2">
        <v>2.13</v>
      </c>
      <c r="AH126" s="2">
        <v>2.13</v>
      </c>
      <c r="AI126" s="2">
        <v>2.13</v>
      </c>
      <c r="AJ126" s="2">
        <v>2.13</v>
      </c>
      <c r="AK126" s="2">
        <v>2.13</v>
      </c>
      <c r="AL126" s="2">
        <v>2.13</v>
      </c>
      <c r="AM126" s="2">
        <v>2.13</v>
      </c>
      <c r="AN126" s="2">
        <v>2.13</v>
      </c>
      <c r="AO126" s="33">
        <v>7246.93</v>
      </c>
      <c r="AP126" s="33">
        <v>8336.0400000000009</v>
      </c>
      <c r="AQ126" s="33">
        <v>3721.74</v>
      </c>
      <c r="AR126" s="33">
        <v>4982.04</v>
      </c>
      <c r="AS126" s="33">
        <v>3533.86</v>
      </c>
      <c r="AT126" s="33">
        <v>2848.54</v>
      </c>
      <c r="AU126" s="33">
        <v>4131.53</v>
      </c>
      <c r="AV126" s="33">
        <v>2832.6</v>
      </c>
      <c r="AW126" s="33">
        <v>2874.42</v>
      </c>
      <c r="AX126" s="33">
        <v>4867.79</v>
      </c>
      <c r="AY126" s="33">
        <v>4553.88</v>
      </c>
      <c r="AZ126" s="33">
        <v>6038.51</v>
      </c>
      <c r="BA126" s="31">
        <f t="shared" si="236"/>
        <v>-374.25</v>
      </c>
      <c r="BB126" s="31">
        <f t="shared" si="237"/>
        <v>-430.5</v>
      </c>
      <c r="BC126" s="31">
        <f t="shared" si="238"/>
        <v>-192.2</v>
      </c>
      <c r="BD126" s="31">
        <f t="shared" si="239"/>
        <v>-350.85</v>
      </c>
      <c r="BE126" s="31">
        <f t="shared" si="240"/>
        <v>-248.86</v>
      </c>
      <c r="BF126" s="31">
        <f t="shared" si="241"/>
        <v>-200.6</v>
      </c>
      <c r="BG126" s="31">
        <f t="shared" si="242"/>
        <v>290.95</v>
      </c>
      <c r="BH126" s="31">
        <f t="shared" si="243"/>
        <v>199.48</v>
      </c>
      <c r="BI126" s="31">
        <f t="shared" si="244"/>
        <v>202.42</v>
      </c>
      <c r="BJ126" s="31">
        <f t="shared" si="245"/>
        <v>1531.18</v>
      </c>
      <c r="BK126" s="31">
        <f t="shared" si="246"/>
        <v>1432.44</v>
      </c>
      <c r="BL126" s="31">
        <f t="shared" si="247"/>
        <v>1899.44</v>
      </c>
      <c r="BM126" s="6">
        <v>3.0000000000000001E-3</v>
      </c>
      <c r="BN126" s="6">
        <v>3.0000000000000001E-3</v>
      </c>
      <c r="BO126" s="6">
        <v>3.0000000000000001E-3</v>
      </c>
      <c r="BP126" s="6">
        <v>3.0000000000000001E-3</v>
      </c>
      <c r="BQ126" s="6">
        <v>3.0000000000000001E-3</v>
      </c>
      <c r="BR126" s="6">
        <v>3.0000000000000001E-3</v>
      </c>
      <c r="BS126" s="6">
        <v>3.0000000000000001E-3</v>
      </c>
      <c r="BT126" s="6">
        <v>3.0000000000000001E-3</v>
      </c>
      <c r="BU126" s="6">
        <v>3.0000000000000001E-3</v>
      </c>
      <c r="BV126" s="6">
        <v>3.0000000000000001E-3</v>
      </c>
      <c r="BW126" s="6">
        <v>3.0000000000000001E-3</v>
      </c>
      <c r="BX126" s="6">
        <v>3.0000000000000001E-3</v>
      </c>
      <c r="BY126" s="31">
        <v>1020.69</v>
      </c>
      <c r="BZ126" s="31">
        <v>1174.0899999999999</v>
      </c>
      <c r="CA126" s="31">
        <v>524.19000000000005</v>
      </c>
      <c r="CB126" s="31">
        <v>701.7</v>
      </c>
      <c r="CC126" s="31">
        <v>497.73</v>
      </c>
      <c r="CD126" s="31">
        <v>401.2</v>
      </c>
      <c r="CE126" s="31">
        <v>581.91</v>
      </c>
      <c r="CF126" s="31">
        <v>398.96</v>
      </c>
      <c r="CG126" s="31">
        <v>404.85</v>
      </c>
      <c r="CH126" s="31">
        <v>685.6</v>
      </c>
      <c r="CI126" s="31">
        <v>641.39</v>
      </c>
      <c r="CJ126" s="31">
        <v>850.49</v>
      </c>
      <c r="CK126" s="32">
        <f t="shared" si="248"/>
        <v>238.16</v>
      </c>
      <c r="CL126" s="32">
        <f t="shared" si="249"/>
        <v>273.95</v>
      </c>
      <c r="CM126" s="32">
        <f t="shared" si="250"/>
        <v>122.31</v>
      </c>
      <c r="CN126" s="32">
        <f t="shared" si="251"/>
        <v>163.72999999999999</v>
      </c>
      <c r="CO126" s="32">
        <f t="shared" si="252"/>
        <v>116.14</v>
      </c>
      <c r="CP126" s="32">
        <f t="shared" si="253"/>
        <v>93.61</v>
      </c>
      <c r="CQ126" s="32">
        <f t="shared" si="254"/>
        <v>135.78</v>
      </c>
      <c r="CR126" s="32">
        <f t="shared" si="255"/>
        <v>93.09</v>
      </c>
      <c r="CS126" s="32">
        <f t="shared" si="256"/>
        <v>94.46</v>
      </c>
      <c r="CT126" s="32">
        <f t="shared" si="257"/>
        <v>159.97</v>
      </c>
      <c r="CU126" s="32">
        <f t="shared" si="258"/>
        <v>149.66</v>
      </c>
      <c r="CV126" s="32">
        <f t="shared" si="259"/>
        <v>198.45</v>
      </c>
      <c r="CW126" s="31">
        <f t="shared" si="260"/>
        <v>-5613.83</v>
      </c>
      <c r="CX126" s="31">
        <f t="shared" si="261"/>
        <v>-6457.5000000000009</v>
      </c>
      <c r="CY126" s="31">
        <f t="shared" si="262"/>
        <v>-2883.04</v>
      </c>
      <c r="CZ126" s="31">
        <f t="shared" si="263"/>
        <v>-3765.7599999999998</v>
      </c>
      <c r="DA126" s="31">
        <f t="shared" si="264"/>
        <v>-2671.13</v>
      </c>
      <c r="DB126" s="31">
        <f t="shared" si="265"/>
        <v>-2153.13</v>
      </c>
      <c r="DC126" s="31">
        <f t="shared" si="266"/>
        <v>-3704.7899999999995</v>
      </c>
      <c r="DD126" s="31">
        <f t="shared" si="267"/>
        <v>-2540.0300000000002</v>
      </c>
      <c r="DE126" s="31">
        <f t="shared" si="268"/>
        <v>-2577.5300000000002</v>
      </c>
      <c r="DF126" s="31">
        <f t="shared" si="269"/>
        <v>-5553.4</v>
      </c>
      <c r="DG126" s="31">
        <f t="shared" si="270"/>
        <v>-5195.2700000000004</v>
      </c>
      <c r="DH126" s="31">
        <f t="shared" si="271"/>
        <v>-6889.01</v>
      </c>
      <c r="DI126" s="32">
        <f t="shared" si="200"/>
        <v>-280.69</v>
      </c>
      <c r="DJ126" s="32">
        <f t="shared" si="201"/>
        <v>-322.88</v>
      </c>
      <c r="DK126" s="32">
        <f t="shared" si="202"/>
        <v>-144.15</v>
      </c>
      <c r="DL126" s="32">
        <f t="shared" si="203"/>
        <v>-188.29</v>
      </c>
      <c r="DM126" s="32">
        <f t="shared" si="204"/>
        <v>-133.56</v>
      </c>
      <c r="DN126" s="32">
        <f t="shared" si="205"/>
        <v>-107.66</v>
      </c>
      <c r="DO126" s="32">
        <f t="shared" si="206"/>
        <v>-185.24</v>
      </c>
      <c r="DP126" s="32">
        <f t="shared" si="207"/>
        <v>-127</v>
      </c>
      <c r="DQ126" s="32">
        <f t="shared" si="208"/>
        <v>-128.88</v>
      </c>
      <c r="DR126" s="32">
        <f t="shared" si="209"/>
        <v>-277.67</v>
      </c>
      <c r="DS126" s="32">
        <f t="shared" si="210"/>
        <v>-259.76</v>
      </c>
      <c r="DT126" s="32">
        <f t="shared" si="211"/>
        <v>-344.45</v>
      </c>
      <c r="DU126" s="31">
        <f t="shared" si="212"/>
        <v>-1046.5</v>
      </c>
      <c r="DV126" s="31">
        <f t="shared" si="213"/>
        <v>-1188.69</v>
      </c>
      <c r="DW126" s="31">
        <f t="shared" si="214"/>
        <v>-524.62</v>
      </c>
      <c r="DX126" s="31">
        <f t="shared" si="215"/>
        <v>-676.46</v>
      </c>
      <c r="DY126" s="31">
        <f t="shared" si="216"/>
        <v>-473.79</v>
      </c>
      <c r="DZ126" s="31">
        <f t="shared" si="217"/>
        <v>-376.88</v>
      </c>
      <c r="EA126" s="31">
        <f t="shared" si="218"/>
        <v>-640.1</v>
      </c>
      <c r="EB126" s="31">
        <f t="shared" si="219"/>
        <v>-432.93</v>
      </c>
      <c r="EC126" s="31">
        <f t="shared" si="220"/>
        <v>-433.3</v>
      </c>
      <c r="ED126" s="31">
        <f t="shared" si="221"/>
        <v>-921.01</v>
      </c>
      <c r="EE126" s="31">
        <f t="shared" si="222"/>
        <v>-849.48</v>
      </c>
      <c r="EF126" s="31">
        <f t="shared" si="223"/>
        <v>-1110.8499999999999</v>
      </c>
      <c r="EG126" s="32">
        <f t="shared" si="224"/>
        <v>-6941.0199999999995</v>
      </c>
      <c r="EH126" s="32">
        <f t="shared" si="225"/>
        <v>-7969.0700000000015</v>
      </c>
      <c r="EI126" s="32">
        <f t="shared" si="226"/>
        <v>-3551.81</v>
      </c>
      <c r="EJ126" s="32">
        <f t="shared" si="227"/>
        <v>-4630.51</v>
      </c>
      <c r="EK126" s="32">
        <f t="shared" si="228"/>
        <v>-3278.48</v>
      </c>
      <c r="EL126" s="32">
        <f t="shared" si="229"/>
        <v>-2637.67</v>
      </c>
      <c r="EM126" s="32">
        <f t="shared" si="230"/>
        <v>-4530.13</v>
      </c>
      <c r="EN126" s="32">
        <f t="shared" si="231"/>
        <v>-3099.96</v>
      </c>
      <c r="EO126" s="32">
        <f t="shared" si="232"/>
        <v>-3139.7100000000005</v>
      </c>
      <c r="EP126" s="32">
        <f t="shared" si="233"/>
        <v>-6752.08</v>
      </c>
      <c r="EQ126" s="32">
        <f t="shared" si="234"/>
        <v>-6304.51</v>
      </c>
      <c r="ER126" s="32">
        <f t="shared" si="235"/>
        <v>-8344.31</v>
      </c>
    </row>
    <row r="127" spans="1:148" x14ac:dyDescent="0.25">
      <c r="A127" t="s">
        <v>507</v>
      </c>
      <c r="B127" s="1" t="s">
        <v>120</v>
      </c>
      <c r="C127" t="str">
        <f t="shared" ca="1" si="274"/>
        <v>SCR4</v>
      </c>
      <c r="D127" t="str">
        <f t="shared" ca="1" si="275"/>
        <v>Wintering Hills Wind Facility</v>
      </c>
      <c r="E127" s="51">
        <v>35802.789400000001</v>
      </c>
      <c r="F127" s="51">
        <v>22603.412499999999</v>
      </c>
      <c r="G127" s="51">
        <v>21092.7173</v>
      </c>
      <c r="H127" s="51">
        <v>19714.198199999999</v>
      </c>
      <c r="I127" s="51">
        <v>18295.0854</v>
      </c>
      <c r="J127" s="51">
        <v>21719.126400000001</v>
      </c>
      <c r="K127" s="51">
        <v>20477.084599999998</v>
      </c>
      <c r="L127" s="51">
        <v>12990.628199999999</v>
      </c>
      <c r="M127" s="51">
        <v>21041.275699999998</v>
      </c>
      <c r="N127" s="51">
        <v>28823.3639</v>
      </c>
      <c r="O127" s="51">
        <v>26958.665099999998</v>
      </c>
      <c r="P127" s="51">
        <v>27821.8694</v>
      </c>
      <c r="Q127" s="32">
        <v>1461381.63</v>
      </c>
      <c r="R127" s="32">
        <v>1860566.68</v>
      </c>
      <c r="S127" s="32">
        <v>731587.17</v>
      </c>
      <c r="T127" s="32">
        <v>528026.32999999996</v>
      </c>
      <c r="U127" s="32">
        <v>607052.52</v>
      </c>
      <c r="V127" s="32">
        <v>668770.47</v>
      </c>
      <c r="W127" s="32">
        <v>1145227.1499999999</v>
      </c>
      <c r="X127" s="32">
        <v>412406.45</v>
      </c>
      <c r="Y127" s="32">
        <v>486295.51</v>
      </c>
      <c r="Z127" s="32">
        <v>761391.74</v>
      </c>
      <c r="AA127" s="32">
        <v>794175.98</v>
      </c>
      <c r="AB127" s="32">
        <v>737087.33</v>
      </c>
      <c r="AC127" s="2">
        <v>5.19</v>
      </c>
      <c r="AD127" s="2">
        <v>5.19</v>
      </c>
      <c r="AE127" s="2">
        <v>5.19</v>
      </c>
      <c r="AF127" s="2">
        <v>5.19</v>
      </c>
      <c r="AG127" s="2">
        <v>5.19</v>
      </c>
      <c r="AH127" s="2">
        <v>5.19</v>
      </c>
      <c r="AI127" s="2">
        <v>5.19</v>
      </c>
      <c r="AJ127" s="2">
        <v>5.19</v>
      </c>
      <c r="AK127" s="2">
        <v>5.19</v>
      </c>
      <c r="AL127" s="2">
        <v>5.19</v>
      </c>
      <c r="AM127" s="2">
        <v>5.19</v>
      </c>
      <c r="AN127" s="2">
        <v>5.19</v>
      </c>
      <c r="AO127" s="33">
        <v>75845.710000000006</v>
      </c>
      <c r="AP127" s="33">
        <v>96563.41</v>
      </c>
      <c r="AQ127" s="33">
        <v>37969.370000000003</v>
      </c>
      <c r="AR127" s="33">
        <v>27404.57</v>
      </c>
      <c r="AS127" s="33">
        <v>31506.03</v>
      </c>
      <c r="AT127" s="33">
        <v>34709.19</v>
      </c>
      <c r="AU127" s="33">
        <v>59437.29</v>
      </c>
      <c r="AV127" s="33">
        <v>21403.89</v>
      </c>
      <c r="AW127" s="33">
        <v>25238.74</v>
      </c>
      <c r="AX127" s="33">
        <v>39516.230000000003</v>
      </c>
      <c r="AY127" s="33">
        <v>41217.730000000003</v>
      </c>
      <c r="AZ127" s="33">
        <v>38254.83</v>
      </c>
      <c r="BA127" s="31">
        <f t="shared" si="236"/>
        <v>-1607.52</v>
      </c>
      <c r="BB127" s="31">
        <f t="shared" si="237"/>
        <v>-2046.62</v>
      </c>
      <c r="BC127" s="31">
        <f t="shared" si="238"/>
        <v>-804.75</v>
      </c>
      <c r="BD127" s="31">
        <f t="shared" si="239"/>
        <v>-792.04</v>
      </c>
      <c r="BE127" s="31">
        <f t="shared" si="240"/>
        <v>-910.58</v>
      </c>
      <c r="BF127" s="31">
        <f t="shared" si="241"/>
        <v>-1003.16</v>
      </c>
      <c r="BG127" s="31">
        <f t="shared" si="242"/>
        <v>1717.84</v>
      </c>
      <c r="BH127" s="31">
        <f t="shared" si="243"/>
        <v>618.61</v>
      </c>
      <c r="BI127" s="31">
        <f t="shared" si="244"/>
        <v>729.44</v>
      </c>
      <c r="BJ127" s="31">
        <f t="shared" si="245"/>
        <v>5101.32</v>
      </c>
      <c r="BK127" s="31">
        <f t="shared" si="246"/>
        <v>5320.98</v>
      </c>
      <c r="BL127" s="31">
        <f t="shared" si="247"/>
        <v>4938.49</v>
      </c>
      <c r="BM127" s="6">
        <v>4.1799999999999997E-2</v>
      </c>
      <c r="BN127" s="6">
        <v>4.1799999999999997E-2</v>
      </c>
      <c r="BO127" s="6">
        <v>4.1799999999999997E-2</v>
      </c>
      <c r="BP127" s="6">
        <v>4.1799999999999997E-2</v>
      </c>
      <c r="BQ127" s="6">
        <v>4.1799999999999997E-2</v>
      </c>
      <c r="BR127" s="6">
        <v>4.1799999999999997E-2</v>
      </c>
      <c r="BS127" s="6">
        <v>4.1799999999999997E-2</v>
      </c>
      <c r="BT127" s="6">
        <v>4.1799999999999997E-2</v>
      </c>
      <c r="BU127" s="6">
        <v>4.1799999999999997E-2</v>
      </c>
      <c r="BV127" s="6">
        <v>4.1799999999999997E-2</v>
      </c>
      <c r="BW127" s="6">
        <v>4.1799999999999997E-2</v>
      </c>
      <c r="BX127" s="6">
        <v>4.1799999999999997E-2</v>
      </c>
      <c r="BY127" s="31">
        <v>61085.75</v>
      </c>
      <c r="BZ127" s="31">
        <v>77771.69</v>
      </c>
      <c r="CA127" s="31">
        <v>30580.34</v>
      </c>
      <c r="CB127" s="31">
        <v>22071.5</v>
      </c>
      <c r="CC127" s="31">
        <v>25374.799999999999</v>
      </c>
      <c r="CD127" s="31">
        <v>27954.61</v>
      </c>
      <c r="CE127" s="31">
        <v>47870.49</v>
      </c>
      <c r="CF127" s="31">
        <v>17238.59</v>
      </c>
      <c r="CG127" s="31">
        <v>20327.150000000001</v>
      </c>
      <c r="CH127" s="31">
        <v>31826.17</v>
      </c>
      <c r="CI127" s="31">
        <v>33196.559999999998</v>
      </c>
      <c r="CJ127" s="31">
        <v>30810.25</v>
      </c>
      <c r="CK127" s="32">
        <f t="shared" si="248"/>
        <v>1022.97</v>
      </c>
      <c r="CL127" s="32">
        <f t="shared" si="249"/>
        <v>1302.4000000000001</v>
      </c>
      <c r="CM127" s="32">
        <f t="shared" si="250"/>
        <v>512.11</v>
      </c>
      <c r="CN127" s="32">
        <f t="shared" si="251"/>
        <v>369.62</v>
      </c>
      <c r="CO127" s="32">
        <f t="shared" si="252"/>
        <v>424.94</v>
      </c>
      <c r="CP127" s="32">
        <f t="shared" si="253"/>
        <v>468.14</v>
      </c>
      <c r="CQ127" s="32">
        <f t="shared" si="254"/>
        <v>801.66</v>
      </c>
      <c r="CR127" s="32">
        <f t="shared" si="255"/>
        <v>288.68</v>
      </c>
      <c r="CS127" s="32">
        <f t="shared" si="256"/>
        <v>340.41</v>
      </c>
      <c r="CT127" s="32">
        <f t="shared" si="257"/>
        <v>532.97</v>
      </c>
      <c r="CU127" s="32">
        <f t="shared" si="258"/>
        <v>555.91999999999996</v>
      </c>
      <c r="CV127" s="32">
        <f t="shared" si="259"/>
        <v>515.96</v>
      </c>
      <c r="CW127" s="31">
        <f t="shared" si="260"/>
        <v>-12129.470000000005</v>
      </c>
      <c r="CX127" s="31">
        <f t="shared" si="261"/>
        <v>-15442.700000000008</v>
      </c>
      <c r="CY127" s="31">
        <f t="shared" si="262"/>
        <v>-6072.1700000000019</v>
      </c>
      <c r="CZ127" s="31">
        <f t="shared" si="263"/>
        <v>-4171.4100000000008</v>
      </c>
      <c r="DA127" s="31">
        <f t="shared" si="264"/>
        <v>-4795.7100000000009</v>
      </c>
      <c r="DB127" s="31">
        <f t="shared" si="265"/>
        <v>-5283.2800000000025</v>
      </c>
      <c r="DC127" s="31">
        <f t="shared" si="266"/>
        <v>-12482.98</v>
      </c>
      <c r="DD127" s="31">
        <f t="shared" si="267"/>
        <v>-4495.2299999999987</v>
      </c>
      <c r="DE127" s="31">
        <f t="shared" si="268"/>
        <v>-5300.6200000000008</v>
      </c>
      <c r="DF127" s="31">
        <f t="shared" si="269"/>
        <v>-12258.410000000003</v>
      </c>
      <c r="DG127" s="31">
        <f t="shared" si="270"/>
        <v>-12786.230000000007</v>
      </c>
      <c r="DH127" s="31">
        <f t="shared" si="271"/>
        <v>-11867.110000000002</v>
      </c>
      <c r="DI127" s="32">
        <f t="shared" si="200"/>
        <v>-606.47</v>
      </c>
      <c r="DJ127" s="32">
        <f t="shared" si="201"/>
        <v>-772.14</v>
      </c>
      <c r="DK127" s="32">
        <f t="shared" si="202"/>
        <v>-303.61</v>
      </c>
      <c r="DL127" s="32">
        <f t="shared" si="203"/>
        <v>-208.57</v>
      </c>
      <c r="DM127" s="32">
        <f t="shared" si="204"/>
        <v>-239.79</v>
      </c>
      <c r="DN127" s="32">
        <f t="shared" si="205"/>
        <v>-264.16000000000003</v>
      </c>
      <c r="DO127" s="32">
        <f t="shared" si="206"/>
        <v>-624.15</v>
      </c>
      <c r="DP127" s="32">
        <f t="shared" si="207"/>
        <v>-224.76</v>
      </c>
      <c r="DQ127" s="32">
        <f t="shared" si="208"/>
        <v>-265.02999999999997</v>
      </c>
      <c r="DR127" s="32">
        <f t="shared" si="209"/>
        <v>-612.91999999999996</v>
      </c>
      <c r="DS127" s="32">
        <f t="shared" si="210"/>
        <v>-639.30999999999995</v>
      </c>
      <c r="DT127" s="32">
        <f t="shared" si="211"/>
        <v>-593.36</v>
      </c>
      <c r="DU127" s="31">
        <f t="shared" si="212"/>
        <v>-2261.11</v>
      </c>
      <c r="DV127" s="31">
        <f t="shared" si="213"/>
        <v>-2842.68</v>
      </c>
      <c r="DW127" s="31">
        <f t="shared" si="214"/>
        <v>-1104.95</v>
      </c>
      <c r="DX127" s="31">
        <f t="shared" si="215"/>
        <v>-749.33</v>
      </c>
      <c r="DY127" s="31">
        <f t="shared" si="216"/>
        <v>-850.63</v>
      </c>
      <c r="DZ127" s="31">
        <f t="shared" si="217"/>
        <v>-924.77</v>
      </c>
      <c r="EA127" s="31">
        <f t="shared" si="218"/>
        <v>-2156.7800000000002</v>
      </c>
      <c r="EB127" s="31">
        <f t="shared" si="219"/>
        <v>-766.18</v>
      </c>
      <c r="EC127" s="31">
        <f t="shared" si="220"/>
        <v>-891.07</v>
      </c>
      <c r="ED127" s="31">
        <f t="shared" si="221"/>
        <v>-2033.01</v>
      </c>
      <c r="EE127" s="31">
        <f t="shared" si="222"/>
        <v>-2090.6799999999998</v>
      </c>
      <c r="EF127" s="31">
        <f t="shared" si="223"/>
        <v>-1913.57</v>
      </c>
      <c r="EG127" s="32">
        <f t="shared" si="224"/>
        <v>-14997.050000000005</v>
      </c>
      <c r="EH127" s="32">
        <f t="shared" si="225"/>
        <v>-19057.520000000008</v>
      </c>
      <c r="EI127" s="32">
        <f t="shared" si="226"/>
        <v>-7480.7300000000014</v>
      </c>
      <c r="EJ127" s="32">
        <f t="shared" si="227"/>
        <v>-5129.3100000000004</v>
      </c>
      <c r="EK127" s="32">
        <f t="shared" si="228"/>
        <v>-5886.130000000001</v>
      </c>
      <c r="EL127" s="32">
        <f t="shared" si="229"/>
        <v>-6472.2100000000028</v>
      </c>
      <c r="EM127" s="32">
        <f t="shared" si="230"/>
        <v>-15263.91</v>
      </c>
      <c r="EN127" s="32">
        <f t="shared" si="231"/>
        <v>-5486.1699999999992</v>
      </c>
      <c r="EO127" s="32">
        <f t="shared" si="232"/>
        <v>-6456.72</v>
      </c>
      <c r="EP127" s="32">
        <f t="shared" si="233"/>
        <v>-14904.340000000004</v>
      </c>
      <c r="EQ127" s="32">
        <f t="shared" si="234"/>
        <v>-15516.220000000007</v>
      </c>
      <c r="ER127" s="32">
        <f t="shared" si="235"/>
        <v>-14374.040000000003</v>
      </c>
    </row>
    <row r="128" spans="1:148" x14ac:dyDescent="0.25">
      <c r="A128" t="s">
        <v>508</v>
      </c>
      <c r="B128" s="1" t="s">
        <v>116</v>
      </c>
      <c r="C128" t="str">
        <f t="shared" ca="1" si="274"/>
        <v>SCTG</v>
      </c>
      <c r="D128" t="str">
        <f t="shared" ca="1" si="275"/>
        <v>Scotford Industrial System</v>
      </c>
      <c r="E128" s="51">
        <v>5.9234</v>
      </c>
      <c r="F128" s="51">
        <v>188.3536</v>
      </c>
      <c r="G128" s="51">
        <v>54.098199999999999</v>
      </c>
      <c r="H128" s="51">
        <v>0</v>
      </c>
      <c r="I128" s="51">
        <v>32.728499999999997</v>
      </c>
      <c r="J128" s="51">
        <v>2.6349999999999998</v>
      </c>
      <c r="K128" s="51">
        <v>29.892199999999999</v>
      </c>
      <c r="L128" s="51">
        <v>251.02379999999999</v>
      </c>
      <c r="M128" s="51">
        <v>0</v>
      </c>
      <c r="N128" s="51">
        <v>44.023299999999999</v>
      </c>
      <c r="O128" s="51">
        <v>88.103099999999998</v>
      </c>
      <c r="P128" s="51">
        <v>3.1049000000000002</v>
      </c>
      <c r="Q128" s="32">
        <v>348.86</v>
      </c>
      <c r="R128" s="32">
        <v>23155.49</v>
      </c>
      <c r="S128" s="32">
        <v>7172.11</v>
      </c>
      <c r="T128" s="32">
        <v>0</v>
      </c>
      <c r="U128" s="32">
        <v>1436.85</v>
      </c>
      <c r="V128" s="32">
        <v>117.86</v>
      </c>
      <c r="W128" s="32">
        <v>21519.59</v>
      </c>
      <c r="X128" s="32">
        <v>175205.82</v>
      </c>
      <c r="Y128" s="32">
        <v>0</v>
      </c>
      <c r="Z128" s="32">
        <v>1711.39</v>
      </c>
      <c r="AA128" s="32">
        <v>28620.33</v>
      </c>
      <c r="AB128" s="32">
        <v>159.59</v>
      </c>
      <c r="AC128" s="2">
        <v>2.91</v>
      </c>
      <c r="AD128" s="2">
        <v>2.91</v>
      </c>
      <c r="AE128" s="2">
        <v>2.91</v>
      </c>
      <c r="AF128" s="2">
        <v>2.91</v>
      </c>
      <c r="AG128" s="2">
        <v>2.91</v>
      </c>
      <c r="AH128" s="2">
        <v>2.5099999999999998</v>
      </c>
      <c r="AI128" s="2">
        <v>2.5099999999999998</v>
      </c>
      <c r="AJ128" s="2">
        <v>2.5099999999999998</v>
      </c>
      <c r="AK128" s="2">
        <v>2.5099999999999998</v>
      </c>
      <c r="AL128" s="2">
        <v>2.5099999999999998</v>
      </c>
      <c r="AM128" s="2">
        <v>2.5099999999999998</v>
      </c>
      <c r="AN128" s="2">
        <v>2.5099999999999998</v>
      </c>
      <c r="AO128" s="33">
        <v>10.15</v>
      </c>
      <c r="AP128" s="33">
        <v>673.82</v>
      </c>
      <c r="AQ128" s="33">
        <v>208.71</v>
      </c>
      <c r="AR128" s="33">
        <v>0</v>
      </c>
      <c r="AS128" s="33">
        <v>41.81</v>
      </c>
      <c r="AT128" s="33">
        <v>2.96</v>
      </c>
      <c r="AU128" s="33">
        <v>540.14</v>
      </c>
      <c r="AV128" s="33">
        <v>4397.67</v>
      </c>
      <c r="AW128" s="33">
        <v>0</v>
      </c>
      <c r="AX128" s="33">
        <v>42.96</v>
      </c>
      <c r="AY128" s="33">
        <v>718.37</v>
      </c>
      <c r="AZ128" s="33">
        <v>4.01</v>
      </c>
      <c r="BA128" s="31">
        <f t="shared" si="236"/>
        <v>-0.38</v>
      </c>
      <c r="BB128" s="31">
        <f t="shared" si="237"/>
        <v>-25.47</v>
      </c>
      <c r="BC128" s="31">
        <f t="shared" si="238"/>
        <v>-7.89</v>
      </c>
      <c r="BD128" s="31">
        <f t="shared" si="239"/>
        <v>0</v>
      </c>
      <c r="BE128" s="31">
        <f t="shared" si="240"/>
        <v>-2.16</v>
      </c>
      <c r="BF128" s="31">
        <f t="shared" si="241"/>
        <v>-0.18</v>
      </c>
      <c r="BG128" s="31">
        <f t="shared" si="242"/>
        <v>32.28</v>
      </c>
      <c r="BH128" s="31">
        <f t="shared" si="243"/>
        <v>262.81</v>
      </c>
      <c r="BI128" s="31">
        <f t="shared" si="244"/>
        <v>0</v>
      </c>
      <c r="BJ128" s="31">
        <f t="shared" si="245"/>
        <v>11.47</v>
      </c>
      <c r="BK128" s="31">
        <f t="shared" si="246"/>
        <v>191.76</v>
      </c>
      <c r="BL128" s="31">
        <f t="shared" si="247"/>
        <v>1.07</v>
      </c>
      <c r="BM128" s="6">
        <v>4.7800000000000002E-2</v>
      </c>
      <c r="BN128" s="6">
        <v>4.7800000000000002E-2</v>
      </c>
      <c r="BO128" s="6">
        <v>4.7800000000000002E-2</v>
      </c>
      <c r="BP128" s="6">
        <v>4.7800000000000002E-2</v>
      </c>
      <c r="BQ128" s="6">
        <v>4.7800000000000002E-2</v>
      </c>
      <c r="BR128" s="6">
        <v>4.7800000000000002E-2</v>
      </c>
      <c r="BS128" s="6">
        <v>4.7800000000000002E-2</v>
      </c>
      <c r="BT128" s="6">
        <v>4.7800000000000002E-2</v>
      </c>
      <c r="BU128" s="6">
        <v>4.7800000000000002E-2</v>
      </c>
      <c r="BV128" s="6">
        <v>4.7800000000000002E-2</v>
      </c>
      <c r="BW128" s="6">
        <v>4.7800000000000002E-2</v>
      </c>
      <c r="BX128" s="6">
        <v>4.7800000000000002E-2</v>
      </c>
      <c r="BY128" s="31">
        <v>16.68</v>
      </c>
      <c r="BZ128" s="31">
        <v>1106.83</v>
      </c>
      <c r="CA128" s="31">
        <v>342.83</v>
      </c>
      <c r="CB128" s="31">
        <v>0</v>
      </c>
      <c r="CC128" s="31">
        <v>68.680000000000007</v>
      </c>
      <c r="CD128" s="31">
        <v>5.63</v>
      </c>
      <c r="CE128" s="31">
        <v>1028.6400000000001</v>
      </c>
      <c r="CF128" s="31">
        <v>8374.84</v>
      </c>
      <c r="CG128" s="31">
        <v>0</v>
      </c>
      <c r="CH128" s="31">
        <v>81.8</v>
      </c>
      <c r="CI128" s="31">
        <v>1368.05</v>
      </c>
      <c r="CJ128" s="31">
        <v>7.63</v>
      </c>
      <c r="CK128" s="32">
        <f t="shared" si="248"/>
        <v>0.24</v>
      </c>
      <c r="CL128" s="32">
        <f t="shared" si="249"/>
        <v>16.21</v>
      </c>
      <c r="CM128" s="32">
        <f t="shared" si="250"/>
        <v>5.0199999999999996</v>
      </c>
      <c r="CN128" s="32">
        <f t="shared" si="251"/>
        <v>0</v>
      </c>
      <c r="CO128" s="32">
        <f t="shared" si="252"/>
        <v>1.01</v>
      </c>
      <c r="CP128" s="32">
        <f t="shared" si="253"/>
        <v>0.08</v>
      </c>
      <c r="CQ128" s="32">
        <f t="shared" si="254"/>
        <v>15.06</v>
      </c>
      <c r="CR128" s="32">
        <f t="shared" si="255"/>
        <v>122.64</v>
      </c>
      <c r="CS128" s="32">
        <f t="shared" si="256"/>
        <v>0</v>
      </c>
      <c r="CT128" s="32">
        <f t="shared" si="257"/>
        <v>1.2</v>
      </c>
      <c r="CU128" s="32">
        <f t="shared" si="258"/>
        <v>20.03</v>
      </c>
      <c r="CV128" s="32">
        <f t="shared" si="259"/>
        <v>0.11</v>
      </c>
      <c r="CW128" s="31">
        <f t="shared" si="260"/>
        <v>7.1499999999999977</v>
      </c>
      <c r="CX128" s="31">
        <f t="shared" si="261"/>
        <v>474.68999999999994</v>
      </c>
      <c r="CY128" s="31">
        <f t="shared" si="262"/>
        <v>147.02999999999994</v>
      </c>
      <c r="CZ128" s="31">
        <f t="shared" si="263"/>
        <v>0</v>
      </c>
      <c r="DA128" s="31">
        <f t="shared" si="264"/>
        <v>30.04000000000001</v>
      </c>
      <c r="DB128" s="31">
        <f t="shared" si="265"/>
        <v>2.93</v>
      </c>
      <c r="DC128" s="31">
        <f t="shared" si="266"/>
        <v>471.28000000000009</v>
      </c>
      <c r="DD128" s="31">
        <f t="shared" si="267"/>
        <v>3836.9999999999995</v>
      </c>
      <c r="DE128" s="31">
        <f t="shared" si="268"/>
        <v>0</v>
      </c>
      <c r="DF128" s="31">
        <f t="shared" si="269"/>
        <v>28.57</v>
      </c>
      <c r="DG128" s="31">
        <f t="shared" si="270"/>
        <v>477.94999999999993</v>
      </c>
      <c r="DH128" s="31">
        <f t="shared" si="271"/>
        <v>2.66</v>
      </c>
      <c r="DI128" s="32">
        <f t="shared" si="200"/>
        <v>0.36</v>
      </c>
      <c r="DJ128" s="32">
        <f t="shared" si="201"/>
        <v>23.73</v>
      </c>
      <c r="DK128" s="32">
        <f t="shared" si="202"/>
        <v>7.35</v>
      </c>
      <c r="DL128" s="32">
        <f t="shared" si="203"/>
        <v>0</v>
      </c>
      <c r="DM128" s="32">
        <f t="shared" si="204"/>
        <v>1.5</v>
      </c>
      <c r="DN128" s="32">
        <f t="shared" si="205"/>
        <v>0.15</v>
      </c>
      <c r="DO128" s="32">
        <f t="shared" si="206"/>
        <v>23.56</v>
      </c>
      <c r="DP128" s="32">
        <f t="shared" si="207"/>
        <v>191.85</v>
      </c>
      <c r="DQ128" s="32">
        <f t="shared" si="208"/>
        <v>0</v>
      </c>
      <c r="DR128" s="32">
        <f t="shared" si="209"/>
        <v>1.43</v>
      </c>
      <c r="DS128" s="32">
        <f t="shared" si="210"/>
        <v>23.9</v>
      </c>
      <c r="DT128" s="32">
        <f t="shared" si="211"/>
        <v>0.13</v>
      </c>
      <c r="DU128" s="31">
        <f t="shared" si="212"/>
        <v>1.33</v>
      </c>
      <c r="DV128" s="31">
        <f t="shared" si="213"/>
        <v>87.38</v>
      </c>
      <c r="DW128" s="31">
        <f t="shared" si="214"/>
        <v>26.75</v>
      </c>
      <c r="DX128" s="31">
        <f t="shared" si="215"/>
        <v>0</v>
      </c>
      <c r="DY128" s="31">
        <f t="shared" si="216"/>
        <v>5.33</v>
      </c>
      <c r="DZ128" s="31">
        <f t="shared" si="217"/>
        <v>0.51</v>
      </c>
      <c r="EA128" s="31">
        <f t="shared" si="218"/>
        <v>81.430000000000007</v>
      </c>
      <c r="EB128" s="31">
        <f t="shared" si="219"/>
        <v>653.99</v>
      </c>
      <c r="EC128" s="31">
        <f t="shared" si="220"/>
        <v>0</v>
      </c>
      <c r="ED128" s="31">
        <f t="shared" si="221"/>
        <v>4.74</v>
      </c>
      <c r="EE128" s="31">
        <f t="shared" si="222"/>
        <v>78.150000000000006</v>
      </c>
      <c r="EF128" s="31">
        <f t="shared" si="223"/>
        <v>0.43</v>
      </c>
      <c r="EG128" s="32">
        <f t="shared" si="224"/>
        <v>8.8399999999999981</v>
      </c>
      <c r="EH128" s="32">
        <f t="shared" si="225"/>
        <v>585.79999999999995</v>
      </c>
      <c r="EI128" s="32">
        <f t="shared" si="226"/>
        <v>181.12999999999994</v>
      </c>
      <c r="EJ128" s="32">
        <f t="shared" si="227"/>
        <v>0</v>
      </c>
      <c r="EK128" s="32">
        <f t="shared" si="228"/>
        <v>36.870000000000012</v>
      </c>
      <c r="EL128" s="32">
        <f t="shared" si="229"/>
        <v>3.59</v>
      </c>
      <c r="EM128" s="32">
        <f t="shared" si="230"/>
        <v>576.2700000000001</v>
      </c>
      <c r="EN128" s="32">
        <f t="shared" si="231"/>
        <v>4682.8399999999992</v>
      </c>
      <c r="EO128" s="32">
        <f t="shared" si="232"/>
        <v>0</v>
      </c>
      <c r="EP128" s="32">
        <f t="shared" si="233"/>
        <v>34.74</v>
      </c>
      <c r="EQ128" s="32">
        <f t="shared" si="234"/>
        <v>579.99999999999989</v>
      </c>
      <c r="ER128" s="32">
        <f t="shared" si="235"/>
        <v>3.22</v>
      </c>
    </row>
    <row r="129" spans="1:148" x14ac:dyDescent="0.25">
      <c r="A129" t="s">
        <v>462</v>
      </c>
      <c r="B129" s="1" t="s">
        <v>26</v>
      </c>
      <c r="C129" t="str">
        <f t="shared" ca="1" si="274"/>
        <v>SD1</v>
      </c>
      <c r="D129" t="str">
        <f t="shared" ca="1" si="275"/>
        <v>Sundance #1</v>
      </c>
      <c r="E129" s="51">
        <v>166344.49191000001</v>
      </c>
      <c r="F129" s="51">
        <v>137770.40937770001</v>
      </c>
      <c r="G129" s="51">
        <v>175098.1502</v>
      </c>
      <c r="H129" s="51">
        <v>167782.10073000001</v>
      </c>
      <c r="I129" s="51">
        <v>108094.62815999999</v>
      </c>
      <c r="J129" s="51">
        <v>151812.42378000001</v>
      </c>
      <c r="K129" s="51">
        <v>133727.1484677</v>
      </c>
      <c r="L129" s="51">
        <v>161327.2082702</v>
      </c>
      <c r="M129" s="51">
        <v>156376.26437349999</v>
      </c>
      <c r="N129" s="51">
        <v>188739.89172000001</v>
      </c>
      <c r="O129" s="51">
        <v>178590.55721999999</v>
      </c>
      <c r="P129" s="51">
        <v>191809.61650999999</v>
      </c>
      <c r="Q129" s="32">
        <v>7644579.7199999997</v>
      </c>
      <c r="R129" s="32">
        <v>13252938.76</v>
      </c>
      <c r="S129" s="32">
        <v>7692735.4699999997</v>
      </c>
      <c r="T129" s="32">
        <v>5283841.76</v>
      </c>
      <c r="U129" s="32">
        <v>3723882.9</v>
      </c>
      <c r="V129" s="32">
        <v>6464534.1500000004</v>
      </c>
      <c r="W129" s="32">
        <v>17515971.949999999</v>
      </c>
      <c r="X129" s="32">
        <v>7194078.7800000003</v>
      </c>
      <c r="Y129" s="32">
        <v>3725741.57</v>
      </c>
      <c r="Z129" s="32">
        <v>5181889.47</v>
      </c>
      <c r="AA129" s="32">
        <v>6832027.9800000004</v>
      </c>
      <c r="AB129" s="32">
        <v>5260662.1100000003</v>
      </c>
      <c r="AC129" s="2">
        <v>3.95</v>
      </c>
      <c r="AD129" s="2">
        <v>3.95</v>
      </c>
      <c r="AE129" s="2">
        <v>3.95</v>
      </c>
      <c r="AF129" s="2">
        <v>3.95</v>
      </c>
      <c r="AG129" s="2">
        <v>3.95</v>
      </c>
      <c r="AH129" s="2">
        <v>3.95</v>
      </c>
      <c r="AI129" s="2">
        <v>3.95</v>
      </c>
      <c r="AJ129" s="2">
        <v>3.95</v>
      </c>
      <c r="AK129" s="2">
        <v>3.95</v>
      </c>
      <c r="AL129" s="2">
        <v>3.95</v>
      </c>
      <c r="AM129" s="2">
        <v>3.95</v>
      </c>
      <c r="AN129" s="2">
        <v>3.95</v>
      </c>
      <c r="AO129" s="33">
        <v>301960.90000000002</v>
      </c>
      <c r="AP129" s="33">
        <v>523491.08</v>
      </c>
      <c r="AQ129" s="33">
        <v>303863.05</v>
      </c>
      <c r="AR129" s="33">
        <v>208711.75</v>
      </c>
      <c r="AS129" s="33">
        <v>147093.37</v>
      </c>
      <c r="AT129" s="33">
        <v>255349.1</v>
      </c>
      <c r="AU129" s="33">
        <v>691880.89</v>
      </c>
      <c r="AV129" s="33">
        <v>284166.11</v>
      </c>
      <c r="AW129" s="33">
        <v>147166.79</v>
      </c>
      <c r="AX129" s="33">
        <v>204684.63</v>
      </c>
      <c r="AY129" s="33">
        <v>269865.11</v>
      </c>
      <c r="AZ129" s="33">
        <v>207796.15</v>
      </c>
      <c r="BA129" s="31">
        <f t="shared" si="236"/>
        <v>-8409.0400000000009</v>
      </c>
      <c r="BB129" s="31">
        <f t="shared" si="237"/>
        <v>-14578.23</v>
      </c>
      <c r="BC129" s="31">
        <f t="shared" si="238"/>
        <v>-8462.01</v>
      </c>
      <c r="BD129" s="31">
        <f t="shared" si="239"/>
        <v>-7925.76</v>
      </c>
      <c r="BE129" s="31">
        <f t="shared" si="240"/>
        <v>-5585.82</v>
      </c>
      <c r="BF129" s="31">
        <f t="shared" si="241"/>
        <v>-9696.7999999999993</v>
      </c>
      <c r="BG129" s="31">
        <f t="shared" si="242"/>
        <v>26273.96</v>
      </c>
      <c r="BH129" s="31">
        <f t="shared" si="243"/>
        <v>10791.12</v>
      </c>
      <c r="BI129" s="31">
        <f t="shared" si="244"/>
        <v>5588.61</v>
      </c>
      <c r="BJ129" s="31">
        <f t="shared" si="245"/>
        <v>34718.660000000003</v>
      </c>
      <c r="BK129" s="31">
        <f t="shared" si="246"/>
        <v>45774.59</v>
      </c>
      <c r="BL129" s="31">
        <f t="shared" si="247"/>
        <v>35246.44</v>
      </c>
      <c r="BM129" s="6">
        <v>6.8699999999999997E-2</v>
      </c>
      <c r="BN129" s="6">
        <v>6.8699999999999997E-2</v>
      </c>
      <c r="BO129" s="6">
        <v>6.8699999999999997E-2</v>
      </c>
      <c r="BP129" s="6">
        <v>6.8699999999999997E-2</v>
      </c>
      <c r="BQ129" s="6">
        <v>6.8699999999999997E-2</v>
      </c>
      <c r="BR129" s="6">
        <v>6.8699999999999997E-2</v>
      </c>
      <c r="BS129" s="6">
        <v>6.8699999999999997E-2</v>
      </c>
      <c r="BT129" s="6">
        <v>6.8699999999999997E-2</v>
      </c>
      <c r="BU129" s="6">
        <v>6.8699999999999997E-2</v>
      </c>
      <c r="BV129" s="6">
        <v>6.8699999999999997E-2</v>
      </c>
      <c r="BW129" s="6">
        <v>6.8699999999999997E-2</v>
      </c>
      <c r="BX129" s="6">
        <v>6.8699999999999997E-2</v>
      </c>
      <c r="BY129" s="31">
        <v>525182.63</v>
      </c>
      <c r="BZ129" s="31">
        <v>910476.89</v>
      </c>
      <c r="CA129" s="31">
        <v>528490.93000000005</v>
      </c>
      <c r="CB129" s="31">
        <v>362999.93</v>
      </c>
      <c r="CC129" s="31">
        <v>255830.76</v>
      </c>
      <c r="CD129" s="31">
        <v>444113.5</v>
      </c>
      <c r="CE129" s="31">
        <v>1203347.27</v>
      </c>
      <c r="CF129" s="31">
        <v>494233.21</v>
      </c>
      <c r="CG129" s="31">
        <v>255958.45</v>
      </c>
      <c r="CH129" s="31">
        <v>355995.81</v>
      </c>
      <c r="CI129" s="31">
        <v>469360.32</v>
      </c>
      <c r="CJ129" s="31">
        <v>361407.49</v>
      </c>
      <c r="CK129" s="32">
        <f t="shared" si="248"/>
        <v>5351.21</v>
      </c>
      <c r="CL129" s="32">
        <f t="shared" si="249"/>
        <v>9277.06</v>
      </c>
      <c r="CM129" s="32">
        <f t="shared" si="250"/>
        <v>5384.91</v>
      </c>
      <c r="CN129" s="32">
        <f t="shared" si="251"/>
        <v>3698.69</v>
      </c>
      <c r="CO129" s="32">
        <f t="shared" si="252"/>
        <v>2606.7199999999998</v>
      </c>
      <c r="CP129" s="32">
        <f t="shared" si="253"/>
        <v>4525.17</v>
      </c>
      <c r="CQ129" s="32">
        <f t="shared" si="254"/>
        <v>12261.18</v>
      </c>
      <c r="CR129" s="32">
        <f t="shared" si="255"/>
        <v>5035.8599999999997</v>
      </c>
      <c r="CS129" s="32">
        <f t="shared" si="256"/>
        <v>2608.02</v>
      </c>
      <c r="CT129" s="32">
        <f t="shared" si="257"/>
        <v>3627.32</v>
      </c>
      <c r="CU129" s="32">
        <f t="shared" si="258"/>
        <v>4782.42</v>
      </c>
      <c r="CV129" s="32">
        <f t="shared" si="259"/>
        <v>3682.46</v>
      </c>
      <c r="CW129" s="31">
        <f t="shared" si="260"/>
        <v>236981.97999999995</v>
      </c>
      <c r="CX129" s="31">
        <f t="shared" si="261"/>
        <v>410841.10000000003</v>
      </c>
      <c r="CY129" s="31">
        <f t="shared" si="262"/>
        <v>238474.8000000001</v>
      </c>
      <c r="CZ129" s="31">
        <f t="shared" si="263"/>
        <v>165912.63</v>
      </c>
      <c r="DA129" s="31">
        <f t="shared" si="264"/>
        <v>116929.93000000002</v>
      </c>
      <c r="DB129" s="31">
        <f t="shared" si="265"/>
        <v>202986.36999999997</v>
      </c>
      <c r="DC129" s="31">
        <f t="shared" si="266"/>
        <v>497453.59999999992</v>
      </c>
      <c r="DD129" s="31">
        <f t="shared" si="267"/>
        <v>204311.84000000003</v>
      </c>
      <c r="DE129" s="31">
        <f t="shared" si="268"/>
        <v>105811.06999999999</v>
      </c>
      <c r="DF129" s="31">
        <f t="shared" si="269"/>
        <v>120219.84</v>
      </c>
      <c r="DG129" s="31">
        <f t="shared" si="270"/>
        <v>158503.04000000001</v>
      </c>
      <c r="DH129" s="31">
        <f t="shared" si="271"/>
        <v>122047.36000000002</v>
      </c>
      <c r="DI129" s="32">
        <f t="shared" si="200"/>
        <v>11849.1</v>
      </c>
      <c r="DJ129" s="32">
        <f t="shared" si="201"/>
        <v>20542.060000000001</v>
      </c>
      <c r="DK129" s="32">
        <f t="shared" si="202"/>
        <v>11923.74</v>
      </c>
      <c r="DL129" s="32">
        <f t="shared" si="203"/>
        <v>8295.6299999999992</v>
      </c>
      <c r="DM129" s="32">
        <f t="shared" si="204"/>
        <v>5846.5</v>
      </c>
      <c r="DN129" s="32">
        <f t="shared" si="205"/>
        <v>10149.32</v>
      </c>
      <c r="DO129" s="32">
        <f t="shared" si="206"/>
        <v>24872.68</v>
      </c>
      <c r="DP129" s="32">
        <f t="shared" si="207"/>
        <v>10215.59</v>
      </c>
      <c r="DQ129" s="32">
        <f t="shared" si="208"/>
        <v>5290.55</v>
      </c>
      <c r="DR129" s="32">
        <f t="shared" si="209"/>
        <v>6010.99</v>
      </c>
      <c r="DS129" s="32">
        <f t="shared" si="210"/>
        <v>7925.15</v>
      </c>
      <c r="DT129" s="32">
        <f t="shared" si="211"/>
        <v>6102.37</v>
      </c>
      <c r="DU129" s="31">
        <f t="shared" si="212"/>
        <v>44176.89</v>
      </c>
      <c r="DV129" s="31">
        <f t="shared" si="213"/>
        <v>75627.19</v>
      </c>
      <c r="DW129" s="31">
        <f t="shared" si="214"/>
        <v>43395.1</v>
      </c>
      <c r="DX129" s="31">
        <f t="shared" si="215"/>
        <v>29803.5</v>
      </c>
      <c r="DY129" s="31">
        <f t="shared" si="216"/>
        <v>20740.27</v>
      </c>
      <c r="DZ129" s="31">
        <f t="shared" si="217"/>
        <v>35530.300000000003</v>
      </c>
      <c r="EA129" s="31">
        <f t="shared" si="218"/>
        <v>85948.82</v>
      </c>
      <c r="EB129" s="31">
        <f t="shared" si="219"/>
        <v>34823.31</v>
      </c>
      <c r="EC129" s="31">
        <f t="shared" si="220"/>
        <v>17787.509999999998</v>
      </c>
      <c r="ED129" s="31">
        <f t="shared" si="221"/>
        <v>19937.990000000002</v>
      </c>
      <c r="EE129" s="31">
        <f t="shared" si="222"/>
        <v>25916.9</v>
      </c>
      <c r="EF129" s="31">
        <f t="shared" si="223"/>
        <v>19680.16</v>
      </c>
      <c r="EG129" s="32">
        <f t="shared" si="224"/>
        <v>293007.96999999997</v>
      </c>
      <c r="EH129" s="32">
        <f t="shared" si="225"/>
        <v>507010.35000000003</v>
      </c>
      <c r="EI129" s="32">
        <f t="shared" si="226"/>
        <v>293793.64000000007</v>
      </c>
      <c r="EJ129" s="32">
        <f t="shared" si="227"/>
        <v>204011.76</v>
      </c>
      <c r="EK129" s="32">
        <f t="shared" si="228"/>
        <v>143516.70000000001</v>
      </c>
      <c r="EL129" s="32">
        <f t="shared" si="229"/>
        <v>248665.99</v>
      </c>
      <c r="EM129" s="32">
        <f t="shared" si="230"/>
        <v>608275.09999999986</v>
      </c>
      <c r="EN129" s="32">
        <f t="shared" si="231"/>
        <v>249350.74000000002</v>
      </c>
      <c r="EO129" s="32">
        <f t="shared" si="232"/>
        <v>128889.12999999999</v>
      </c>
      <c r="EP129" s="32">
        <f t="shared" si="233"/>
        <v>146168.82</v>
      </c>
      <c r="EQ129" s="32">
        <f t="shared" si="234"/>
        <v>192345.09</v>
      </c>
      <c r="ER129" s="32">
        <f t="shared" si="235"/>
        <v>147829.89000000001</v>
      </c>
    </row>
    <row r="130" spans="1:148" x14ac:dyDescent="0.25">
      <c r="A130" t="s">
        <v>462</v>
      </c>
      <c r="B130" s="1" t="s">
        <v>27</v>
      </c>
      <c r="C130" t="str">
        <f t="shared" ca="1" si="274"/>
        <v>SD2</v>
      </c>
      <c r="D130" t="str">
        <f t="shared" ca="1" si="275"/>
        <v>Sundance #2</v>
      </c>
      <c r="E130" s="51">
        <v>142771.90652799999</v>
      </c>
      <c r="F130" s="51">
        <v>155306.33976999999</v>
      </c>
      <c r="G130" s="51">
        <v>144732.24640880001</v>
      </c>
      <c r="H130" s="51">
        <v>149383.08887489999</v>
      </c>
      <c r="I130" s="51">
        <v>161365.38265760001</v>
      </c>
      <c r="J130" s="51">
        <v>147671.27233000001</v>
      </c>
      <c r="K130" s="51">
        <v>142867.84419999999</v>
      </c>
      <c r="L130" s="51">
        <v>174092.22229999999</v>
      </c>
      <c r="M130" s="51">
        <v>165224.97563</v>
      </c>
      <c r="N130" s="51">
        <v>159178.25163509999</v>
      </c>
      <c r="O130" s="51">
        <v>179139.91880000001</v>
      </c>
      <c r="P130" s="51">
        <v>186788.7985</v>
      </c>
      <c r="Q130" s="32">
        <v>6413331.79</v>
      </c>
      <c r="R130" s="32">
        <v>13883121.34</v>
      </c>
      <c r="S130" s="32">
        <v>6852532.5499999998</v>
      </c>
      <c r="T130" s="32">
        <v>4836804.68</v>
      </c>
      <c r="U130" s="32">
        <v>8658690.0899999999</v>
      </c>
      <c r="V130" s="32">
        <v>6429955.7400000002</v>
      </c>
      <c r="W130" s="32">
        <v>17599862.059999999</v>
      </c>
      <c r="X130" s="32">
        <v>7460172.4800000004</v>
      </c>
      <c r="Y130" s="32">
        <v>4094534.63</v>
      </c>
      <c r="Z130" s="32">
        <v>4382030.05</v>
      </c>
      <c r="AA130" s="32">
        <v>6813905.3399999999</v>
      </c>
      <c r="AB130" s="32">
        <v>5089542.5</v>
      </c>
      <c r="AC130" s="2">
        <v>3.95</v>
      </c>
      <c r="AD130" s="2">
        <v>3.95</v>
      </c>
      <c r="AE130" s="2">
        <v>3.95</v>
      </c>
      <c r="AF130" s="2">
        <v>3.95</v>
      </c>
      <c r="AG130" s="2">
        <v>3.95</v>
      </c>
      <c r="AH130" s="2">
        <v>3.95</v>
      </c>
      <c r="AI130" s="2">
        <v>3.95</v>
      </c>
      <c r="AJ130" s="2">
        <v>3.95</v>
      </c>
      <c r="AK130" s="2">
        <v>3.95</v>
      </c>
      <c r="AL130" s="2">
        <v>3.95</v>
      </c>
      <c r="AM130" s="2">
        <v>3.95</v>
      </c>
      <c r="AN130" s="2">
        <v>3.95</v>
      </c>
      <c r="AO130" s="33">
        <v>253326.61</v>
      </c>
      <c r="AP130" s="33">
        <v>548383.29</v>
      </c>
      <c r="AQ130" s="33">
        <v>270675.03999999998</v>
      </c>
      <c r="AR130" s="33">
        <v>191053.79</v>
      </c>
      <c r="AS130" s="33">
        <v>342018.26</v>
      </c>
      <c r="AT130" s="33">
        <v>253983.25</v>
      </c>
      <c r="AU130" s="33">
        <v>695194.55</v>
      </c>
      <c r="AV130" s="33">
        <v>294676.81</v>
      </c>
      <c r="AW130" s="33">
        <v>161734.12</v>
      </c>
      <c r="AX130" s="33">
        <v>173090.19</v>
      </c>
      <c r="AY130" s="33">
        <v>269149.26</v>
      </c>
      <c r="AZ130" s="33">
        <v>201036.93</v>
      </c>
      <c r="BA130" s="31">
        <f t="shared" si="236"/>
        <v>-7054.66</v>
      </c>
      <c r="BB130" s="31">
        <f t="shared" si="237"/>
        <v>-15271.43</v>
      </c>
      <c r="BC130" s="31">
        <f t="shared" si="238"/>
        <v>-7537.79</v>
      </c>
      <c r="BD130" s="31">
        <f t="shared" si="239"/>
        <v>-7255.21</v>
      </c>
      <c r="BE130" s="31">
        <f t="shared" si="240"/>
        <v>-12988.04</v>
      </c>
      <c r="BF130" s="31">
        <f t="shared" si="241"/>
        <v>-9644.93</v>
      </c>
      <c r="BG130" s="31">
        <f t="shared" si="242"/>
        <v>26399.79</v>
      </c>
      <c r="BH130" s="31">
        <f t="shared" si="243"/>
        <v>11190.26</v>
      </c>
      <c r="BI130" s="31">
        <f t="shared" si="244"/>
        <v>6141.8</v>
      </c>
      <c r="BJ130" s="31">
        <f t="shared" si="245"/>
        <v>29359.599999999999</v>
      </c>
      <c r="BK130" s="31">
        <f t="shared" si="246"/>
        <v>45653.17</v>
      </c>
      <c r="BL130" s="31">
        <f t="shared" si="247"/>
        <v>34099.93</v>
      </c>
      <c r="BM130" s="6">
        <v>6.8099999999999994E-2</v>
      </c>
      <c r="BN130" s="6">
        <v>6.8099999999999994E-2</v>
      </c>
      <c r="BO130" s="6">
        <v>6.8099999999999994E-2</v>
      </c>
      <c r="BP130" s="6">
        <v>6.8099999999999994E-2</v>
      </c>
      <c r="BQ130" s="6">
        <v>6.8099999999999994E-2</v>
      </c>
      <c r="BR130" s="6">
        <v>6.8099999999999994E-2</v>
      </c>
      <c r="BS130" s="6">
        <v>6.8099999999999994E-2</v>
      </c>
      <c r="BT130" s="6">
        <v>6.8099999999999994E-2</v>
      </c>
      <c r="BU130" s="6">
        <v>6.8099999999999994E-2</v>
      </c>
      <c r="BV130" s="6">
        <v>6.8099999999999994E-2</v>
      </c>
      <c r="BW130" s="6">
        <v>6.8099999999999994E-2</v>
      </c>
      <c r="BX130" s="6">
        <v>6.8099999999999994E-2</v>
      </c>
      <c r="BY130" s="31">
        <v>436747.89</v>
      </c>
      <c r="BZ130" s="31">
        <v>945440.56</v>
      </c>
      <c r="CA130" s="31">
        <v>466657.47</v>
      </c>
      <c r="CB130" s="31">
        <v>329386.40000000002</v>
      </c>
      <c r="CC130" s="31">
        <v>589656.80000000005</v>
      </c>
      <c r="CD130" s="31">
        <v>437879.99</v>
      </c>
      <c r="CE130" s="31">
        <v>1198550.6100000001</v>
      </c>
      <c r="CF130" s="31">
        <v>508037.75</v>
      </c>
      <c r="CG130" s="31">
        <v>278837.81</v>
      </c>
      <c r="CH130" s="31">
        <v>298416.25</v>
      </c>
      <c r="CI130" s="31">
        <v>464026.95</v>
      </c>
      <c r="CJ130" s="31">
        <v>346597.84</v>
      </c>
      <c r="CK130" s="32">
        <f t="shared" si="248"/>
        <v>4489.33</v>
      </c>
      <c r="CL130" s="32">
        <f t="shared" si="249"/>
        <v>9718.18</v>
      </c>
      <c r="CM130" s="32">
        <f t="shared" si="250"/>
        <v>4796.7700000000004</v>
      </c>
      <c r="CN130" s="32">
        <f t="shared" si="251"/>
        <v>3385.76</v>
      </c>
      <c r="CO130" s="32">
        <f t="shared" si="252"/>
        <v>6061.08</v>
      </c>
      <c r="CP130" s="32">
        <f t="shared" si="253"/>
        <v>4500.97</v>
      </c>
      <c r="CQ130" s="32">
        <f t="shared" si="254"/>
        <v>12319.9</v>
      </c>
      <c r="CR130" s="32">
        <f t="shared" si="255"/>
        <v>5222.12</v>
      </c>
      <c r="CS130" s="32">
        <f t="shared" si="256"/>
        <v>2866.17</v>
      </c>
      <c r="CT130" s="32">
        <f t="shared" si="257"/>
        <v>3067.42</v>
      </c>
      <c r="CU130" s="32">
        <f t="shared" si="258"/>
        <v>4769.7299999999996</v>
      </c>
      <c r="CV130" s="32">
        <f t="shared" si="259"/>
        <v>3562.68</v>
      </c>
      <c r="CW130" s="31">
        <f t="shared" si="260"/>
        <v>194965.27000000005</v>
      </c>
      <c r="CX130" s="31">
        <f t="shared" si="261"/>
        <v>422046.88000000006</v>
      </c>
      <c r="CY130" s="31">
        <f t="shared" si="262"/>
        <v>208316.99000000002</v>
      </c>
      <c r="CZ130" s="31">
        <f t="shared" si="263"/>
        <v>148973.58000000002</v>
      </c>
      <c r="DA130" s="31">
        <f t="shared" si="264"/>
        <v>266687.65999999997</v>
      </c>
      <c r="DB130" s="31">
        <f t="shared" si="265"/>
        <v>198042.63999999996</v>
      </c>
      <c r="DC130" s="31">
        <f t="shared" si="266"/>
        <v>489276.17</v>
      </c>
      <c r="DD130" s="31">
        <f t="shared" si="267"/>
        <v>207392.8</v>
      </c>
      <c r="DE130" s="31">
        <f t="shared" si="268"/>
        <v>113828.05999999998</v>
      </c>
      <c r="DF130" s="31">
        <f t="shared" si="269"/>
        <v>99033.879999999976</v>
      </c>
      <c r="DG130" s="31">
        <f t="shared" si="270"/>
        <v>153994.25</v>
      </c>
      <c r="DH130" s="31">
        <f t="shared" si="271"/>
        <v>115023.66000000003</v>
      </c>
      <c r="DI130" s="32">
        <f t="shared" si="200"/>
        <v>9748.26</v>
      </c>
      <c r="DJ130" s="32">
        <f t="shared" si="201"/>
        <v>21102.34</v>
      </c>
      <c r="DK130" s="32">
        <f t="shared" si="202"/>
        <v>10415.85</v>
      </c>
      <c r="DL130" s="32">
        <f t="shared" si="203"/>
        <v>7448.68</v>
      </c>
      <c r="DM130" s="32">
        <f t="shared" si="204"/>
        <v>13334.38</v>
      </c>
      <c r="DN130" s="32">
        <f t="shared" si="205"/>
        <v>9902.1299999999992</v>
      </c>
      <c r="DO130" s="32">
        <f t="shared" si="206"/>
        <v>24463.81</v>
      </c>
      <c r="DP130" s="32">
        <f t="shared" si="207"/>
        <v>10369.64</v>
      </c>
      <c r="DQ130" s="32">
        <f t="shared" si="208"/>
        <v>5691.4</v>
      </c>
      <c r="DR130" s="32">
        <f t="shared" si="209"/>
        <v>4951.6899999999996</v>
      </c>
      <c r="DS130" s="32">
        <f t="shared" si="210"/>
        <v>7699.71</v>
      </c>
      <c r="DT130" s="32">
        <f t="shared" si="211"/>
        <v>5751.18</v>
      </c>
      <c r="DU130" s="31">
        <f t="shared" si="212"/>
        <v>36344.36</v>
      </c>
      <c r="DV130" s="31">
        <f t="shared" si="213"/>
        <v>77689.94</v>
      </c>
      <c r="DW130" s="31">
        <f t="shared" si="214"/>
        <v>37907.31</v>
      </c>
      <c r="DX130" s="31">
        <f t="shared" si="215"/>
        <v>26760.68</v>
      </c>
      <c r="DY130" s="31">
        <f t="shared" si="216"/>
        <v>47303.31</v>
      </c>
      <c r="DZ130" s="31">
        <f t="shared" si="217"/>
        <v>34664.959999999999</v>
      </c>
      <c r="EA130" s="31">
        <f t="shared" si="218"/>
        <v>84535.95</v>
      </c>
      <c r="EB130" s="31">
        <f t="shared" si="219"/>
        <v>35348.43</v>
      </c>
      <c r="EC130" s="31">
        <f t="shared" si="220"/>
        <v>19135.22</v>
      </c>
      <c r="ED130" s="31">
        <f t="shared" si="221"/>
        <v>16424.38</v>
      </c>
      <c r="EE130" s="31">
        <f t="shared" si="222"/>
        <v>25179.67</v>
      </c>
      <c r="EF130" s="31">
        <f t="shared" si="223"/>
        <v>18547.580000000002</v>
      </c>
      <c r="EG130" s="32">
        <f t="shared" si="224"/>
        <v>241057.89000000007</v>
      </c>
      <c r="EH130" s="32">
        <f t="shared" si="225"/>
        <v>520839.16000000009</v>
      </c>
      <c r="EI130" s="32">
        <f t="shared" si="226"/>
        <v>256640.15000000002</v>
      </c>
      <c r="EJ130" s="32">
        <f t="shared" si="227"/>
        <v>183182.94</v>
      </c>
      <c r="EK130" s="32">
        <f t="shared" si="228"/>
        <v>327325.34999999998</v>
      </c>
      <c r="EL130" s="32">
        <f t="shared" si="229"/>
        <v>242609.72999999995</v>
      </c>
      <c r="EM130" s="32">
        <f t="shared" si="230"/>
        <v>598275.92999999993</v>
      </c>
      <c r="EN130" s="32">
        <f t="shared" si="231"/>
        <v>253110.87</v>
      </c>
      <c r="EO130" s="32">
        <f t="shared" si="232"/>
        <v>138654.68</v>
      </c>
      <c r="EP130" s="32">
        <f t="shared" si="233"/>
        <v>120409.94999999998</v>
      </c>
      <c r="EQ130" s="32">
        <f t="shared" si="234"/>
        <v>186873.63</v>
      </c>
      <c r="ER130" s="32">
        <f t="shared" si="235"/>
        <v>139322.42000000004</v>
      </c>
    </row>
    <row r="131" spans="1:148" x14ac:dyDescent="0.25">
      <c r="A131" t="s">
        <v>509</v>
      </c>
      <c r="B131" s="1" t="s">
        <v>23</v>
      </c>
      <c r="C131" t="str">
        <f t="shared" ca="1" si="274"/>
        <v>SD3</v>
      </c>
      <c r="D131" t="str">
        <f t="shared" ca="1" si="275"/>
        <v>Sundance #3</v>
      </c>
      <c r="E131" s="51">
        <v>161808.908937</v>
      </c>
      <c r="F131" s="51">
        <v>184596.72959999999</v>
      </c>
      <c r="G131" s="51">
        <v>206471.62346</v>
      </c>
      <c r="H131" s="51">
        <v>185481.71096999999</v>
      </c>
      <c r="I131" s="51">
        <v>186113.49583</v>
      </c>
      <c r="J131" s="51">
        <v>139428.331141</v>
      </c>
      <c r="K131" s="51">
        <v>153653.27593999999</v>
      </c>
      <c r="L131" s="51">
        <v>193239.57204629999</v>
      </c>
      <c r="M131" s="51">
        <v>139024.02377609999</v>
      </c>
      <c r="N131" s="51">
        <v>223761.97508</v>
      </c>
      <c r="O131" s="51">
        <v>187725.58664980001</v>
      </c>
      <c r="P131" s="51">
        <v>226718.83327599999</v>
      </c>
      <c r="Q131" s="32">
        <v>7642089.46</v>
      </c>
      <c r="R131" s="32">
        <v>16444091.83</v>
      </c>
      <c r="S131" s="32">
        <v>9037738.9399999995</v>
      </c>
      <c r="T131" s="32">
        <v>5932813.4299999997</v>
      </c>
      <c r="U131" s="32">
        <v>10978625.539999999</v>
      </c>
      <c r="V131" s="32">
        <v>5064148.74</v>
      </c>
      <c r="W131" s="32">
        <v>19807761.809999999</v>
      </c>
      <c r="X131" s="32">
        <v>9266820.1899999995</v>
      </c>
      <c r="Y131" s="32">
        <v>3094124.82</v>
      </c>
      <c r="Z131" s="32">
        <v>6113157.4100000001</v>
      </c>
      <c r="AA131" s="32">
        <v>6379060.4400000004</v>
      </c>
      <c r="AB131" s="32">
        <v>6072035.79</v>
      </c>
      <c r="AC131" s="2">
        <v>3.95</v>
      </c>
      <c r="AD131" s="2">
        <v>3.95</v>
      </c>
      <c r="AE131" s="2">
        <v>3.95</v>
      </c>
      <c r="AF131" s="2">
        <v>3.95</v>
      </c>
      <c r="AG131" s="2">
        <v>3.95</v>
      </c>
      <c r="AH131" s="2">
        <v>3.95</v>
      </c>
      <c r="AI131" s="2">
        <v>3.95</v>
      </c>
      <c r="AJ131" s="2">
        <v>3.95</v>
      </c>
      <c r="AK131" s="2">
        <v>3.95</v>
      </c>
      <c r="AL131" s="2">
        <v>3.95</v>
      </c>
      <c r="AM131" s="2">
        <v>3.95</v>
      </c>
      <c r="AN131" s="2">
        <v>3.95</v>
      </c>
      <c r="AO131" s="33">
        <v>301862.53000000003</v>
      </c>
      <c r="AP131" s="33">
        <v>649541.63</v>
      </c>
      <c r="AQ131" s="33">
        <v>356990.69</v>
      </c>
      <c r="AR131" s="33">
        <v>234346.13</v>
      </c>
      <c r="AS131" s="33">
        <v>433655.71</v>
      </c>
      <c r="AT131" s="33">
        <v>200033.88</v>
      </c>
      <c r="AU131" s="33">
        <v>782406.59</v>
      </c>
      <c r="AV131" s="33">
        <v>366039.4</v>
      </c>
      <c r="AW131" s="33">
        <v>122217.93</v>
      </c>
      <c r="AX131" s="33">
        <v>241469.72</v>
      </c>
      <c r="AY131" s="33">
        <v>251972.89</v>
      </c>
      <c r="AZ131" s="33">
        <v>239845.41</v>
      </c>
      <c r="BA131" s="31">
        <f t="shared" si="236"/>
        <v>-8406.2999999999993</v>
      </c>
      <c r="BB131" s="31">
        <f t="shared" si="237"/>
        <v>-18088.5</v>
      </c>
      <c r="BC131" s="31">
        <f t="shared" si="238"/>
        <v>-9941.51</v>
      </c>
      <c r="BD131" s="31">
        <f t="shared" si="239"/>
        <v>-8899.2199999999993</v>
      </c>
      <c r="BE131" s="31">
        <f t="shared" si="240"/>
        <v>-16467.939999999999</v>
      </c>
      <c r="BF131" s="31">
        <f t="shared" si="241"/>
        <v>-7596.22</v>
      </c>
      <c r="BG131" s="31">
        <f t="shared" si="242"/>
        <v>29711.64</v>
      </c>
      <c r="BH131" s="31">
        <f t="shared" si="243"/>
        <v>13900.23</v>
      </c>
      <c r="BI131" s="31">
        <f t="shared" si="244"/>
        <v>4641.1899999999996</v>
      </c>
      <c r="BJ131" s="31">
        <f t="shared" si="245"/>
        <v>40958.15</v>
      </c>
      <c r="BK131" s="31">
        <f t="shared" si="246"/>
        <v>42739.7</v>
      </c>
      <c r="BL131" s="31">
        <f t="shared" si="247"/>
        <v>40682.639999999999</v>
      </c>
      <c r="BM131" s="6">
        <v>6.9000000000000006E-2</v>
      </c>
      <c r="BN131" s="6">
        <v>6.9000000000000006E-2</v>
      </c>
      <c r="BO131" s="6">
        <v>6.9000000000000006E-2</v>
      </c>
      <c r="BP131" s="6">
        <v>6.9000000000000006E-2</v>
      </c>
      <c r="BQ131" s="6">
        <v>6.9000000000000006E-2</v>
      </c>
      <c r="BR131" s="6">
        <v>6.9000000000000006E-2</v>
      </c>
      <c r="BS131" s="6">
        <v>6.9000000000000006E-2</v>
      </c>
      <c r="BT131" s="6">
        <v>6.9000000000000006E-2</v>
      </c>
      <c r="BU131" s="6">
        <v>6.9000000000000006E-2</v>
      </c>
      <c r="BV131" s="6">
        <v>6.9000000000000006E-2</v>
      </c>
      <c r="BW131" s="6">
        <v>6.9000000000000006E-2</v>
      </c>
      <c r="BX131" s="6">
        <v>6.9000000000000006E-2</v>
      </c>
      <c r="BY131" s="31">
        <v>527304.17000000004</v>
      </c>
      <c r="BZ131" s="31">
        <v>1134642.3400000001</v>
      </c>
      <c r="CA131" s="31">
        <v>623603.99</v>
      </c>
      <c r="CB131" s="31">
        <v>409364.13</v>
      </c>
      <c r="CC131" s="31">
        <v>757525.16</v>
      </c>
      <c r="CD131" s="31">
        <v>349426.26</v>
      </c>
      <c r="CE131" s="31">
        <v>1366735.56</v>
      </c>
      <c r="CF131" s="31">
        <v>639410.59</v>
      </c>
      <c r="CG131" s="31">
        <v>213494.61</v>
      </c>
      <c r="CH131" s="31">
        <v>421807.86</v>
      </c>
      <c r="CI131" s="31">
        <v>440155.17</v>
      </c>
      <c r="CJ131" s="31">
        <v>418970.47</v>
      </c>
      <c r="CK131" s="32">
        <f t="shared" si="248"/>
        <v>5349.46</v>
      </c>
      <c r="CL131" s="32">
        <f t="shared" si="249"/>
        <v>11510.86</v>
      </c>
      <c r="CM131" s="32">
        <f t="shared" si="250"/>
        <v>6326.42</v>
      </c>
      <c r="CN131" s="32">
        <f t="shared" si="251"/>
        <v>4152.97</v>
      </c>
      <c r="CO131" s="32">
        <f t="shared" si="252"/>
        <v>7685.04</v>
      </c>
      <c r="CP131" s="32">
        <f t="shared" si="253"/>
        <v>3544.9</v>
      </c>
      <c r="CQ131" s="32">
        <f t="shared" si="254"/>
        <v>13865.43</v>
      </c>
      <c r="CR131" s="32">
        <f t="shared" si="255"/>
        <v>6486.77</v>
      </c>
      <c r="CS131" s="32">
        <f t="shared" si="256"/>
        <v>2165.89</v>
      </c>
      <c r="CT131" s="32">
        <f t="shared" si="257"/>
        <v>4279.21</v>
      </c>
      <c r="CU131" s="32">
        <f t="shared" si="258"/>
        <v>4465.34</v>
      </c>
      <c r="CV131" s="32">
        <f t="shared" si="259"/>
        <v>4250.43</v>
      </c>
      <c r="CW131" s="31">
        <f t="shared" si="260"/>
        <v>239197.39999999997</v>
      </c>
      <c r="CX131" s="31">
        <f t="shared" si="261"/>
        <v>514700.07000000018</v>
      </c>
      <c r="CY131" s="31">
        <f t="shared" si="262"/>
        <v>282881.23000000004</v>
      </c>
      <c r="CZ131" s="31">
        <f t="shared" si="263"/>
        <v>188070.18999999997</v>
      </c>
      <c r="DA131" s="31">
        <f t="shared" si="264"/>
        <v>348022.43000000005</v>
      </c>
      <c r="DB131" s="31">
        <f t="shared" si="265"/>
        <v>160533.50000000003</v>
      </c>
      <c r="DC131" s="31">
        <f t="shared" si="266"/>
        <v>568482.76</v>
      </c>
      <c r="DD131" s="31">
        <f t="shared" si="267"/>
        <v>265957.73</v>
      </c>
      <c r="DE131" s="31">
        <f t="shared" si="268"/>
        <v>88801.38</v>
      </c>
      <c r="DF131" s="31">
        <f t="shared" si="269"/>
        <v>143659.20000000001</v>
      </c>
      <c r="DG131" s="31">
        <f t="shared" si="270"/>
        <v>149907.91999999998</v>
      </c>
      <c r="DH131" s="31">
        <f t="shared" si="271"/>
        <v>142692.84999999998</v>
      </c>
      <c r="DI131" s="32">
        <f t="shared" si="200"/>
        <v>11959.87</v>
      </c>
      <c r="DJ131" s="32">
        <f t="shared" si="201"/>
        <v>25735</v>
      </c>
      <c r="DK131" s="32">
        <f t="shared" si="202"/>
        <v>14144.06</v>
      </c>
      <c r="DL131" s="32">
        <f t="shared" si="203"/>
        <v>9403.51</v>
      </c>
      <c r="DM131" s="32">
        <f t="shared" si="204"/>
        <v>17401.12</v>
      </c>
      <c r="DN131" s="32">
        <f t="shared" si="205"/>
        <v>8026.68</v>
      </c>
      <c r="DO131" s="32">
        <f t="shared" si="206"/>
        <v>28424.14</v>
      </c>
      <c r="DP131" s="32">
        <f t="shared" si="207"/>
        <v>13297.89</v>
      </c>
      <c r="DQ131" s="32">
        <f t="shared" si="208"/>
        <v>4440.07</v>
      </c>
      <c r="DR131" s="32">
        <f t="shared" si="209"/>
        <v>7182.96</v>
      </c>
      <c r="DS131" s="32">
        <f t="shared" si="210"/>
        <v>7495.4</v>
      </c>
      <c r="DT131" s="32">
        <f t="shared" si="211"/>
        <v>7134.64</v>
      </c>
      <c r="DU131" s="31">
        <f t="shared" si="212"/>
        <v>44589.88</v>
      </c>
      <c r="DV131" s="31">
        <f t="shared" si="213"/>
        <v>94745.44</v>
      </c>
      <c r="DW131" s="31">
        <f t="shared" si="214"/>
        <v>51475.71</v>
      </c>
      <c r="DX131" s="31">
        <f t="shared" si="215"/>
        <v>33783.75</v>
      </c>
      <c r="DY131" s="31">
        <f t="shared" si="216"/>
        <v>61729.94</v>
      </c>
      <c r="DZ131" s="31">
        <f t="shared" si="217"/>
        <v>28099.439999999999</v>
      </c>
      <c r="EA131" s="31">
        <f t="shared" si="218"/>
        <v>98221.07</v>
      </c>
      <c r="EB131" s="31">
        <f t="shared" si="219"/>
        <v>45330.35</v>
      </c>
      <c r="EC131" s="31">
        <f t="shared" si="220"/>
        <v>14928.07</v>
      </c>
      <c r="ED131" s="31">
        <f t="shared" si="221"/>
        <v>23825.31</v>
      </c>
      <c r="EE131" s="31">
        <f t="shared" si="222"/>
        <v>24511.51</v>
      </c>
      <c r="EF131" s="31">
        <f t="shared" si="223"/>
        <v>23009.25</v>
      </c>
      <c r="EG131" s="32">
        <f t="shared" si="224"/>
        <v>295747.14999999997</v>
      </c>
      <c r="EH131" s="32">
        <f t="shared" si="225"/>
        <v>635180.51000000024</v>
      </c>
      <c r="EI131" s="32">
        <f t="shared" si="226"/>
        <v>348501.00000000006</v>
      </c>
      <c r="EJ131" s="32">
        <f t="shared" si="227"/>
        <v>231257.44999999998</v>
      </c>
      <c r="EK131" s="32">
        <f t="shared" si="228"/>
        <v>427153.49000000005</v>
      </c>
      <c r="EL131" s="32">
        <f t="shared" si="229"/>
        <v>196659.62000000002</v>
      </c>
      <c r="EM131" s="32">
        <f t="shared" si="230"/>
        <v>695127.97</v>
      </c>
      <c r="EN131" s="32">
        <f t="shared" si="231"/>
        <v>324585.96999999997</v>
      </c>
      <c r="EO131" s="32">
        <f t="shared" si="232"/>
        <v>108169.52000000002</v>
      </c>
      <c r="EP131" s="32">
        <f t="shared" si="233"/>
        <v>174667.47</v>
      </c>
      <c r="EQ131" s="32">
        <f t="shared" si="234"/>
        <v>181914.83</v>
      </c>
      <c r="ER131" s="32">
        <f t="shared" si="235"/>
        <v>172836.74</v>
      </c>
    </row>
    <row r="132" spans="1:148" x14ac:dyDescent="0.25">
      <c r="A132" t="s">
        <v>509</v>
      </c>
      <c r="B132" s="1" t="s">
        <v>24</v>
      </c>
      <c r="C132" t="str">
        <f t="shared" ca="1" si="274"/>
        <v>SD4</v>
      </c>
      <c r="D132" t="str">
        <f t="shared" ca="1" si="275"/>
        <v>Sundance #4</v>
      </c>
      <c r="E132" s="51">
        <v>238680.65979000001</v>
      </c>
      <c r="F132" s="51">
        <v>193781.17115000001</v>
      </c>
      <c r="G132" s="51">
        <v>221006.74822000001</v>
      </c>
      <c r="H132" s="51">
        <v>194777.00627000001</v>
      </c>
      <c r="I132" s="51">
        <v>195471.01277999999</v>
      </c>
      <c r="J132" s="51">
        <v>144678.446039</v>
      </c>
      <c r="K132" s="51">
        <v>169764.94450000001</v>
      </c>
      <c r="L132" s="51">
        <v>227399.39687</v>
      </c>
      <c r="M132" s="51">
        <v>205274.84450000001</v>
      </c>
      <c r="N132" s="51">
        <v>242298.48529000001</v>
      </c>
      <c r="O132" s="51">
        <v>239842.97242999999</v>
      </c>
      <c r="P132" s="51">
        <v>213604.658738</v>
      </c>
      <c r="Q132" s="32">
        <v>10337469.32</v>
      </c>
      <c r="R132" s="32">
        <v>17299336.940000001</v>
      </c>
      <c r="S132" s="32">
        <v>9744511.3000000007</v>
      </c>
      <c r="T132" s="32">
        <v>6359935.6399999997</v>
      </c>
      <c r="U132" s="32">
        <v>11394235.15</v>
      </c>
      <c r="V132" s="32">
        <v>6929901.1699999999</v>
      </c>
      <c r="W132" s="32">
        <v>21956589.859999999</v>
      </c>
      <c r="X132" s="32">
        <v>10773161.93</v>
      </c>
      <c r="Y132" s="32">
        <v>5266391.93</v>
      </c>
      <c r="Z132" s="32">
        <v>6754837.6399999997</v>
      </c>
      <c r="AA132" s="32">
        <v>9066755.7799999993</v>
      </c>
      <c r="AB132" s="32">
        <v>5957392.8799999999</v>
      </c>
      <c r="AC132" s="2">
        <v>3.95</v>
      </c>
      <c r="AD132" s="2">
        <v>3.95</v>
      </c>
      <c r="AE132" s="2">
        <v>3.95</v>
      </c>
      <c r="AF132" s="2">
        <v>3.95</v>
      </c>
      <c r="AG132" s="2">
        <v>3.95</v>
      </c>
      <c r="AH132" s="2">
        <v>3.95</v>
      </c>
      <c r="AI132" s="2">
        <v>3.95</v>
      </c>
      <c r="AJ132" s="2">
        <v>3.95</v>
      </c>
      <c r="AK132" s="2">
        <v>3.95</v>
      </c>
      <c r="AL132" s="2">
        <v>3.95</v>
      </c>
      <c r="AM132" s="2">
        <v>3.95</v>
      </c>
      <c r="AN132" s="2">
        <v>3.95</v>
      </c>
      <c r="AO132" s="33">
        <v>408330.04</v>
      </c>
      <c r="AP132" s="33">
        <v>683323.81</v>
      </c>
      <c r="AQ132" s="33">
        <v>384908.2</v>
      </c>
      <c r="AR132" s="33">
        <v>251217.46</v>
      </c>
      <c r="AS132" s="33">
        <v>450072.29</v>
      </c>
      <c r="AT132" s="33">
        <v>273731.09999999998</v>
      </c>
      <c r="AU132" s="33">
        <v>867285.3</v>
      </c>
      <c r="AV132" s="33">
        <v>425539.9</v>
      </c>
      <c r="AW132" s="33">
        <v>208022.48</v>
      </c>
      <c r="AX132" s="33">
        <v>266816.09000000003</v>
      </c>
      <c r="AY132" s="33">
        <v>358136.85</v>
      </c>
      <c r="AZ132" s="33">
        <v>235317.02</v>
      </c>
      <c r="BA132" s="31">
        <f t="shared" si="236"/>
        <v>-11371.22</v>
      </c>
      <c r="BB132" s="31">
        <f t="shared" si="237"/>
        <v>-19029.27</v>
      </c>
      <c r="BC132" s="31">
        <f t="shared" si="238"/>
        <v>-10718.96</v>
      </c>
      <c r="BD132" s="31">
        <f t="shared" si="239"/>
        <v>-9539.9</v>
      </c>
      <c r="BE132" s="31">
        <f t="shared" si="240"/>
        <v>-17091.349999999999</v>
      </c>
      <c r="BF132" s="31">
        <f t="shared" si="241"/>
        <v>-10394.85</v>
      </c>
      <c r="BG132" s="31">
        <f t="shared" si="242"/>
        <v>32934.879999999997</v>
      </c>
      <c r="BH132" s="31">
        <f t="shared" si="243"/>
        <v>16159.74</v>
      </c>
      <c r="BI132" s="31">
        <f t="shared" si="244"/>
        <v>7899.59</v>
      </c>
      <c r="BJ132" s="31">
        <f t="shared" si="245"/>
        <v>45257.41</v>
      </c>
      <c r="BK132" s="31">
        <f t="shared" si="246"/>
        <v>60747.26</v>
      </c>
      <c r="BL132" s="31">
        <f t="shared" si="247"/>
        <v>39914.53</v>
      </c>
      <c r="BM132" s="6">
        <v>6.8400000000000002E-2</v>
      </c>
      <c r="BN132" s="6">
        <v>6.8400000000000002E-2</v>
      </c>
      <c r="BO132" s="6">
        <v>6.8400000000000002E-2</v>
      </c>
      <c r="BP132" s="6">
        <v>6.8400000000000002E-2</v>
      </c>
      <c r="BQ132" s="6">
        <v>6.8400000000000002E-2</v>
      </c>
      <c r="BR132" s="6">
        <v>6.8400000000000002E-2</v>
      </c>
      <c r="BS132" s="6">
        <v>6.8400000000000002E-2</v>
      </c>
      <c r="BT132" s="6">
        <v>6.8400000000000002E-2</v>
      </c>
      <c r="BU132" s="6">
        <v>6.8400000000000002E-2</v>
      </c>
      <c r="BV132" s="6">
        <v>6.8400000000000002E-2</v>
      </c>
      <c r="BW132" s="6">
        <v>6.8400000000000002E-2</v>
      </c>
      <c r="BX132" s="6">
        <v>6.8400000000000002E-2</v>
      </c>
      <c r="BY132" s="31">
        <v>707082.9</v>
      </c>
      <c r="BZ132" s="31">
        <v>1183274.6499999999</v>
      </c>
      <c r="CA132" s="31">
        <v>666524.56999999995</v>
      </c>
      <c r="CB132" s="31">
        <v>435019.6</v>
      </c>
      <c r="CC132" s="31">
        <v>779365.68</v>
      </c>
      <c r="CD132" s="31">
        <v>474005.24</v>
      </c>
      <c r="CE132" s="31">
        <v>1501830.75</v>
      </c>
      <c r="CF132" s="31">
        <v>736884.28</v>
      </c>
      <c r="CG132" s="31">
        <v>360221.21</v>
      </c>
      <c r="CH132" s="31">
        <v>462030.89</v>
      </c>
      <c r="CI132" s="31">
        <v>620166.1</v>
      </c>
      <c r="CJ132" s="31">
        <v>407485.67</v>
      </c>
      <c r="CK132" s="32">
        <f t="shared" si="248"/>
        <v>7236.23</v>
      </c>
      <c r="CL132" s="32">
        <f t="shared" si="249"/>
        <v>12109.54</v>
      </c>
      <c r="CM132" s="32">
        <f t="shared" si="250"/>
        <v>6821.16</v>
      </c>
      <c r="CN132" s="32">
        <f t="shared" si="251"/>
        <v>4451.95</v>
      </c>
      <c r="CO132" s="32">
        <f t="shared" si="252"/>
        <v>7975.96</v>
      </c>
      <c r="CP132" s="32">
        <f t="shared" si="253"/>
        <v>4850.93</v>
      </c>
      <c r="CQ132" s="32">
        <f t="shared" si="254"/>
        <v>15369.61</v>
      </c>
      <c r="CR132" s="32">
        <f t="shared" si="255"/>
        <v>7541.21</v>
      </c>
      <c r="CS132" s="32">
        <f t="shared" si="256"/>
        <v>3686.47</v>
      </c>
      <c r="CT132" s="32">
        <f t="shared" si="257"/>
        <v>4728.3900000000003</v>
      </c>
      <c r="CU132" s="32">
        <f t="shared" si="258"/>
        <v>6346.73</v>
      </c>
      <c r="CV132" s="32">
        <f t="shared" si="259"/>
        <v>4170.18</v>
      </c>
      <c r="CW132" s="31">
        <f t="shared" si="260"/>
        <v>317360.31</v>
      </c>
      <c r="CX132" s="31">
        <f t="shared" si="261"/>
        <v>531089.64999999991</v>
      </c>
      <c r="CY132" s="31">
        <f t="shared" si="262"/>
        <v>299156.49</v>
      </c>
      <c r="CZ132" s="31">
        <f t="shared" si="263"/>
        <v>197793.99</v>
      </c>
      <c r="DA132" s="31">
        <f t="shared" si="264"/>
        <v>354360.7</v>
      </c>
      <c r="DB132" s="31">
        <f t="shared" si="265"/>
        <v>215519.92</v>
      </c>
      <c r="DC132" s="31">
        <f t="shared" si="266"/>
        <v>616980.18000000005</v>
      </c>
      <c r="DD132" s="31">
        <f t="shared" si="267"/>
        <v>302725.84999999998</v>
      </c>
      <c r="DE132" s="31">
        <f t="shared" si="268"/>
        <v>147985.60999999999</v>
      </c>
      <c r="DF132" s="31">
        <f t="shared" si="269"/>
        <v>154685.78</v>
      </c>
      <c r="DG132" s="31">
        <f t="shared" si="270"/>
        <v>207628.71999999997</v>
      </c>
      <c r="DH132" s="31">
        <f t="shared" si="271"/>
        <v>136424.29999999999</v>
      </c>
      <c r="DI132" s="32">
        <f t="shared" si="200"/>
        <v>15868.02</v>
      </c>
      <c r="DJ132" s="32">
        <f t="shared" si="201"/>
        <v>26554.48</v>
      </c>
      <c r="DK132" s="32">
        <f t="shared" si="202"/>
        <v>14957.82</v>
      </c>
      <c r="DL132" s="32">
        <f t="shared" si="203"/>
        <v>9889.7000000000007</v>
      </c>
      <c r="DM132" s="32">
        <f t="shared" si="204"/>
        <v>17718.04</v>
      </c>
      <c r="DN132" s="32">
        <f t="shared" si="205"/>
        <v>10776</v>
      </c>
      <c r="DO132" s="32">
        <f t="shared" si="206"/>
        <v>30849.01</v>
      </c>
      <c r="DP132" s="32">
        <f t="shared" si="207"/>
        <v>15136.29</v>
      </c>
      <c r="DQ132" s="32">
        <f t="shared" si="208"/>
        <v>7399.28</v>
      </c>
      <c r="DR132" s="32">
        <f t="shared" si="209"/>
        <v>7734.29</v>
      </c>
      <c r="DS132" s="32">
        <f t="shared" si="210"/>
        <v>10381.44</v>
      </c>
      <c r="DT132" s="32">
        <f t="shared" si="211"/>
        <v>6821.22</v>
      </c>
      <c r="DU132" s="31">
        <f t="shared" si="212"/>
        <v>59160.58</v>
      </c>
      <c r="DV132" s="31">
        <f t="shared" si="213"/>
        <v>97762.42</v>
      </c>
      <c r="DW132" s="31">
        <f t="shared" si="214"/>
        <v>54437.31</v>
      </c>
      <c r="DX132" s="31">
        <f t="shared" si="215"/>
        <v>35530.47</v>
      </c>
      <c r="DY132" s="31">
        <f t="shared" si="216"/>
        <v>62854.18</v>
      </c>
      <c r="DZ132" s="31">
        <f t="shared" si="217"/>
        <v>37724.14</v>
      </c>
      <c r="EA132" s="31">
        <f t="shared" si="218"/>
        <v>106600.33</v>
      </c>
      <c r="EB132" s="31">
        <f t="shared" si="219"/>
        <v>51597.18</v>
      </c>
      <c r="EC132" s="31">
        <f t="shared" si="220"/>
        <v>24877.32</v>
      </c>
      <c r="ED132" s="31">
        <f t="shared" si="221"/>
        <v>25654.03</v>
      </c>
      <c r="EE132" s="31">
        <f t="shared" si="222"/>
        <v>33949.46</v>
      </c>
      <c r="EF132" s="31">
        <f t="shared" si="223"/>
        <v>21998.44</v>
      </c>
      <c r="EG132" s="32">
        <f t="shared" si="224"/>
        <v>392388.91000000003</v>
      </c>
      <c r="EH132" s="32">
        <f t="shared" si="225"/>
        <v>655406.54999999993</v>
      </c>
      <c r="EI132" s="32">
        <f t="shared" si="226"/>
        <v>368551.62</v>
      </c>
      <c r="EJ132" s="32">
        <f t="shared" si="227"/>
        <v>243214.16</v>
      </c>
      <c r="EK132" s="32">
        <f t="shared" si="228"/>
        <v>434932.92</v>
      </c>
      <c r="EL132" s="32">
        <f t="shared" si="229"/>
        <v>264020.06</v>
      </c>
      <c r="EM132" s="32">
        <f t="shared" si="230"/>
        <v>754429.52</v>
      </c>
      <c r="EN132" s="32">
        <f t="shared" si="231"/>
        <v>369459.31999999995</v>
      </c>
      <c r="EO132" s="32">
        <f t="shared" si="232"/>
        <v>180262.21</v>
      </c>
      <c r="EP132" s="32">
        <f t="shared" si="233"/>
        <v>188074.1</v>
      </c>
      <c r="EQ132" s="32">
        <f t="shared" si="234"/>
        <v>251959.61999999997</v>
      </c>
      <c r="ER132" s="32">
        <f t="shared" si="235"/>
        <v>165243.96</v>
      </c>
    </row>
    <row r="133" spans="1:148" x14ac:dyDescent="0.25">
      <c r="A133" t="s">
        <v>510</v>
      </c>
      <c r="B133" s="1" t="s">
        <v>28</v>
      </c>
      <c r="C133" t="str">
        <f t="shared" ca="1" si="274"/>
        <v>SD5</v>
      </c>
      <c r="D133" t="str">
        <f t="shared" ca="1" si="275"/>
        <v>Sundance #5</v>
      </c>
      <c r="E133" s="51">
        <v>200601.29734399999</v>
      </c>
      <c r="F133" s="51">
        <v>238628.464706</v>
      </c>
      <c r="G133" s="51">
        <v>284464.15974999999</v>
      </c>
      <c r="H133" s="51">
        <v>214883.73032890001</v>
      </c>
      <c r="I133" s="51">
        <v>239806.4707568</v>
      </c>
      <c r="J133" s="51">
        <v>223333.96760800001</v>
      </c>
      <c r="K133" s="51">
        <v>215626.55946700001</v>
      </c>
      <c r="L133" s="51">
        <v>251838.46901999999</v>
      </c>
      <c r="M133" s="51">
        <v>235398.18448930001</v>
      </c>
      <c r="N133" s="51">
        <v>275590.10394639999</v>
      </c>
      <c r="O133" s="51">
        <v>268959.72684000002</v>
      </c>
      <c r="P133" s="51">
        <v>270008.24936999998</v>
      </c>
      <c r="Q133" s="32">
        <v>8318990.6900000004</v>
      </c>
      <c r="R133" s="32">
        <v>15872392.91</v>
      </c>
      <c r="S133" s="32">
        <v>12572981.67</v>
      </c>
      <c r="T133" s="32">
        <v>6615650.7699999996</v>
      </c>
      <c r="U133" s="32">
        <v>9735132.3699999992</v>
      </c>
      <c r="V133" s="32">
        <v>7285167.7999999998</v>
      </c>
      <c r="W133" s="32">
        <v>16522528.4</v>
      </c>
      <c r="X133" s="32">
        <v>11471709.810000001</v>
      </c>
      <c r="Y133" s="32">
        <v>5765247.3499999996</v>
      </c>
      <c r="Z133" s="32">
        <v>7378245.8799999999</v>
      </c>
      <c r="AA133" s="32">
        <v>10267904.199999999</v>
      </c>
      <c r="AB133" s="32">
        <v>7275168.8300000001</v>
      </c>
      <c r="AC133" s="2">
        <v>3.95</v>
      </c>
      <c r="AD133" s="2">
        <v>3.95</v>
      </c>
      <c r="AE133" s="2">
        <v>3.95</v>
      </c>
      <c r="AF133" s="2">
        <v>3.95</v>
      </c>
      <c r="AG133" s="2">
        <v>3.95</v>
      </c>
      <c r="AH133" s="2">
        <v>3.95</v>
      </c>
      <c r="AI133" s="2">
        <v>3.95</v>
      </c>
      <c r="AJ133" s="2">
        <v>3.95</v>
      </c>
      <c r="AK133" s="2">
        <v>3.95</v>
      </c>
      <c r="AL133" s="2">
        <v>3.95</v>
      </c>
      <c r="AM133" s="2">
        <v>3.95</v>
      </c>
      <c r="AN133" s="2">
        <v>3.95</v>
      </c>
      <c r="AO133" s="33">
        <v>328600.13</v>
      </c>
      <c r="AP133" s="33">
        <v>626959.52</v>
      </c>
      <c r="AQ133" s="33">
        <v>496632.78</v>
      </c>
      <c r="AR133" s="33">
        <v>261318.21</v>
      </c>
      <c r="AS133" s="33">
        <v>384537.73</v>
      </c>
      <c r="AT133" s="33">
        <v>287764.13</v>
      </c>
      <c r="AU133" s="33">
        <v>652639.87</v>
      </c>
      <c r="AV133" s="33">
        <v>453132.54</v>
      </c>
      <c r="AW133" s="33">
        <v>227727.27</v>
      </c>
      <c r="AX133" s="33">
        <v>291440.71000000002</v>
      </c>
      <c r="AY133" s="33">
        <v>405582.22</v>
      </c>
      <c r="AZ133" s="33">
        <v>287369.17</v>
      </c>
      <c r="BA133" s="31">
        <f t="shared" si="236"/>
        <v>-9150.89</v>
      </c>
      <c r="BB133" s="31">
        <f t="shared" si="237"/>
        <v>-17459.63</v>
      </c>
      <c r="BC133" s="31">
        <f t="shared" si="238"/>
        <v>-13830.28</v>
      </c>
      <c r="BD133" s="31">
        <f t="shared" si="239"/>
        <v>-9923.48</v>
      </c>
      <c r="BE133" s="31">
        <f t="shared" si="240"/>
        <v>-14602.7</v>
      </c>
      <c r="BF133" s="31">
        <f t="shared" si="241"/>
        <v>-10927.75</v>
      </c>
      <c r="BG133" s="31">
        <f t="shared" si="242"/>
        <v>24783.79</v>
      </c>
      <c r="BH133" s="31">
        <f t="shared" si="243"/>
        <v>17207.560000000001</v>
      </c>
      <c r="BI133" s="31">
        <f t="shared" si="244"/>
        <v>8647.8700000000008</v>
      </c>
      <c r="BJ133" s="31">
        <f t="shared" si="245"/>
        <v>49434.25</v>
      </c>
      <c r="BK133" s="31">
        <f t="shared" si="246"/>
        <v>68794.960000000006</v>
      </c>
      <c r="BL133" s="31">
        <f t="shared" si="247"/>
        <v>48743.63</v>
      </c>
      <c r="BM133" s="6">
        <v>6.5299999999999997E-2</v>
      </c>
      <c r="BN133" s="6">
        <v>6.5299999999999997E-2</v>
      </c>
      <c r="BO133" s="6">
        <v>6.5299999999999997E-2</v>
      </c>
      <c r="BP133" s="6">
        <v>6.5299999999999997E-2</v>
      </c>
      <c r="BQ133" s="6">
        <v>6.5299999999999997E-2</v>
      </c>
      <c r="BR133" s="6">
        <v>6.5299999999999997E-2</v>
      </c>
      <c r="BS133" s="6">
        <v>6.5299999999999997E-2</v>
      </c>
      <c r="BT133" s="6">
        <v>6.5299999999999997E-2</v>
      </c>
      <c r="BU133" s="6">
        <v>6.5299999999999997E-2</v>
      </c>
      <c r="BV133" s="6">
        <v>6.5299999999999997E-2</v>
      </c>
      <c r="BW133" s="6">
        <v>6.5299999999999997E-2</v>
      </c>
      <c r="BX133" s="6">
        <v>6.5299999999999997E-2</v>
      </c>
      <c r="BY133" s="31">
        <v>543230.09</v>
      </c>
      <c r="BZ133" s="31">
        <v>1036467.26</v>
      </c>
      <c r="CA133" s="31">
        <v>821015.7</v>
      </c>
      <c r="CB133" s="31">
        <v>432002</v>
      </c>
      <c r="CC133" s="31">
        <v>635704.14</v>
      </c>
      <c r="CD133" s="31">
        <v>475721.46</v>
      </c>
      <c r="CE133" s="31">
        <v>1078921.1000000001</v>
      </c>
      <c r="CF133" s="31">
        <v>749102.65</v>
      </c>
      <c r="CG133" s="31">
        <v>376470.65</v>
      </c>
      <c r="CH133" s="31">
        <v>481799.46</v>
      </c>
      <c r="CI133" s="31">
        <v>670494.14</v>
      </c>
      <c r="CJ133" s="31">
        <v>475068.52</v>
      </c>
      <c r="CK133" s="32">
        <f t="shared" si="248"/>
        <v>5823.29</v>
      </c>
      <c r="CL133" s="32">
        <f t="shared" si="249"/>
        <v>11110.68</v>
      </c>
      <c r="CM133" s="32">
        <f t="shared" si="250"/>
        <v>8801.09</v>
      </c>
      <c r="CN133" s="32">
        <f t="shared" si="251"/>
        <v>4630.96</v>
      </c>
      <c r="CO133" s="32">
        <f t="shared" si="252"/>
        <v>6814.59</v>
      </c>
      <c r="CP133" s="32">
        <f t="shared" si="253"/>
        <v>5099.62</v>
      </c>
      <c r="CQ133" s="32">
        <f t="shared" si="254"/>
        <v>11565.77</v>
      </c>
      <c r="CR133" s="32">
        <f t="shared" si="255"/>
        <v>8030.2</v>
      </c>
      <c r="CS133" s="32">
        <f t="shared" si="256"/>
        <v>4035.67</v>
      </c>
      <c r="CT133" s="32">
        <f t="shared" si="257"/>
        <v>5164.7700000000004</v>
      </c>
      <c r="CU133" s="32">
        <f t="shared" si="258"/>
        <v>7187.53</v>
      </c>
      <c r="CV133" s="32">
        <f t="shared" si="259"/>
        <v>5092.62</v>
      </c>
      <c r="CW133" s="31">
        <f t="shared" si="260"/>
        <v>229604.14</v>
      </c>
      <c r="CX133" s="31">
        <f t="shared" si="261"/>
        <v>438078.05000000005</v>
      </c>
      <c r="CY133" s="31">
        <f t="shared" si="262"/>
        <v>347014.28999999992</v>
      </c>
      <c r="CZ133" s="31">
        <f t="shared" si="263"/>
        <v>185238.23000000004</v>
      </c>
      <c r="DA133" s="31">
        <f t="shared" si="264"/>
        <v>272583.7</v>
      </c>
      <c r="DB133" s="31">
        <f t="shared" si="265"/>
        <v>203984.7</v>
      </c>
      <c r="DC133" s="31">
        <f t="shared" si="266"/>
        <v>413063.21000000014</v>
      </c>
      <c r="DD133" s="31">
        <f t="shared" si="267"/>
        <v>286792.75</v>
      </c>
      <c r="DE133" s="31">
        <f t="shared" si="268"/>
        <v>144131.18000000002</v>
      </c>
      <c r="DF133" s="31">
        <f t="shared" si="269"/>
        <v>146089.27000000002</v>
      </c>
      <c r="DG133" s="31">
        <f t="shared" si="270"/>
        <v>203304.49000000005</v>
      </c>
      <c r="DH133" s="31">
        <f t="shared" si="271"/>
        <v>144048.34000000003</v>
      </c>
      <c r="DI133" s="32">
        <f t="shared" si="200"/>
        <v>11480.21</v>
      </c>
      <c r="DJ133" s="32">
        <f t="shared" si="201"/>
        <v>21903.9</v>
      </c>
      <c r="DK133" s="32">
        <f t="shared" si="202"/>
        <v>17350.71</v>
      </c>
      <c r="DL133" s="32">
        <f t="shared" si="203"/>
        <v>9261.91</v>
      </c>
      <c r="DM133" s="32">
        <f t="shared" si="204"/>
        <v>13629.19</v>
      </c>
      <c r="DN133" s="32">
        <f t="shared" si="205"/>
        <v>10199.24</v>
      </c>
      <c r="DO133" s="32">
        <f t="shared" si="206"/>
        <v>20653.16</v>
      </c>
      <c r="DP133" s="32">
        <f t="shared" si="207"/>
        <v>14339.64</v>
      </c>
      <c r="DQ133" s="32">
        <f t="shared" si="208"/>
        <v>7206.56</v>
      </c>
      <c r="DR133" s="32">
        <f t="shared" si="209"/>
        <v>7304.46</v>
      </c>
      <c r="DS133" s="32">
        <f t="shared" si="210"/>
        <v>10165.219999999999</v>
      </c>
      <c r="DT133" s="32">
        <f t="shared" si="211"/>
        <v>7202.42</v>
      </c>
      <c r="DU133" s="31">
        <f t="shared" si="212"/>
        <v>42801.55</v>
      </c>
      <c r="DV133" s="31">
        <f t="shared" si="213"/>
        <v>80640.94</v>
      </c>
      <c r="DW133" s="31">
        <f t="shared" si="214"/>
        <v>63145.96</v>
      </c>
      <c r="DX133" s="31">
        <f t="shared" si="215"/>
        <v>33275.03</v>
      </c>
      <c r="DY133" s="31">
        <f t="shared" si="216"/>
        <v>48349.11</v>
      </c>
      <c r="DZ133" s="31">
        <f t="shared" si="217"/>
        <v>35705.040000000001</v>
      </c>
      <c r="EA133" s="31">
        <f t="shared" si="218"/>
        <v>71368.06</v>
      </c>
      <c r="EB133" s="31">
        <f t="shared" si="219"/>
        <v>48881.52</v>
      </c>
      <c r="EC133" s="31">
        <f t="shared" si="220"/>
        <v>24229.360000000001</v>
      </c>
      <c r="ED133" s="31">
        <f t="shared" si="221"/>
        <v>24228.33</v>
      </c>
      <c r="EE133" s="31">
        <f t="shared" si="222"/>
        <v>33242.410000000003</v>
      </c>
      <c r="EF133" s="31">
        <f t="shared" si="223"/>
        <v>23227.82</v>
      </c>
      <c r="EG133" s="32">
        <f t="shared" si="224"/>
        <v>283885.90000000002</v>
      </c>
      <c r="EH133" s="32">
        <f t="shared" si="225"/>
        <v>540622.89000000013</v>
      </c>
      <c r="EI133" s="32">
        <f t="shared" si="226"/>
        <v>427510.95999999996</v>
      </c>
      <c r="EJ133" s="32">
        <f t="shared" si="227"/>
        <v>227775.17000000004</v>
      </c>
      <c r="EK133" s="32">
        <f t="shared" si="228"/>
        <v>334562</v>
      </c>
      <c r="EL133" s="32">
        <f t="shared" si="229"/>
        <v>249888.98</v>
      </c>
      <c r="EM133" s="32">
        <f t="shared" si="230"/>
        <v>505084.43000000011</v>
      </c>
      <c r="EN133" s="32">
        <f t="shared" si="231"/>
        <v>350013.91000000003</v>
      </c>
      <c r="EO133" s="32">
        <f t="shared" si="232"/>
        <v>175567.10000000003</v>
      </c>
      <c r="EP133" s="32">
        <f t="shared" si="233"/>
        <v>177622.06</v>
      </c>
      <c r="EQ133" s="32">
        <f t="shared" si="234"/>
        <v>246712.12000000005</v>
      </c>
      <c r="ER133" s="32">
        <f t="shared" si="235"/>
        <v>174478.58000000005</v>
      </c>
    </row>
    <row r="134" spans="1:148" x14ac:dyDescent="0.25">
      <c r="A134" t="s">
        <v>510</v>
      </c>
      <c r="B134" s="1" t="s">
        <v>29</v>
      </c>
      <c r="C134" t="str">
        <f t="shared" ca="1" si="274"/>
        <v>SD6</v>
      </c>
      <c r="D134" t="str">
        <f t="shared" ca="1" si="275"/>
        <v>Sundance #6</v>
      </c>
      <c r="E134" s="51">
        <v>271343.72036099999</v>
      </c>
      <c r="F134" s="51">
        <v>223468.2731469</v>
      </c>
      <c r="G134" s="51">
        <v>222768.49002239999</v>
      </c>
      <c r="H134" s="51">
        <v>211757.98561500001</v>
      </c>
      <c r="I134" s="51">
        <v>107496.53810780001</v>
      </c>
      <c r="J134" s="51">
        <v>0</v>
      </c>
      <c r="K134" s="51">
        <v>110771.2545501</v>
      </c>
      <c r="L134" s="51">
        <v>214364.27943349999</v>
      </c>
      <c r="M134" s="51">
        <v>260420.98556</v>
      </c>
      <c r="N134" s="51">
        <v>258605.94559799999</v>
      </c>
      <c r="O134" s="51">
        <v>216494.27998270001</v>
      </c>
      <c r="P134" s="51">
        <v>277547.89214000001</v>
      </c>
      <c r="Q134" s="32">
        <v>12123481.720000001</v>
      </c>
      <c r="R134" s="32">
        <v>21981003.989999998</v>
      </c>
      <c r="S134" s="32">
        <v>10059611.390000001</v>
      </c>
      <c r="T134" s="32">
        <v>6506931.4199999999</v>
      </c>
      <c r="U134" s="32">
        <v>3418072.27</v>
      </c>
      <c r="V134" s="32">
        <v>0</v>
      </c>
      <c r="W134" s="32">
        <v>15043987.279999999</v>
      </c>
      <c r="X134" s="32">
        <v>6776511.4900000002</v>
      </c>
      <c r="Y134" s="32">
        <v>6376369.75</v>
      </c>
      <c r="Z134" s="32">
        <v>6945945.21</v>
      </c>
      <c r="AA134" s="32">
        <v>7907140.2300000004</v>
      </c>
      <c r="AB134" s="32">
        <v>7528740.2000000002</v>
      </c>
      <c r="AC134" s="2">
        <v>3.95</v>
      </c>
      <c r="AD134" s="2">
        <v>3.95</v>
      </c>
      <c r="AE134" s="2">
        <v>3.95</v>
      </c>
      <c r="AF134" s="2">
        <v>3.95</v>
      </c>
      <c r="AG134" s="2">
        <v>3.95</v>
      </c>
      <c r="AH134" s="2">
        <v>3.95</v>
      </c>
      <c r="AI134" s="2">
        <v>3.95</v>
      </c>
      <c r="AJ134" s="2">
        <v>3.95</v>
      </c>
      <c r="AK134" s="2">
        <v>3.95</v>
      </c>
      <c r="AL134" s="2">
        <v>3.95</v>
      </c>
      <c r="AM134" s="2">
        <v>3.95</v>
      </c>
      <c r="AN134" s="2">
        <v>3.95</v>
      </c>
      <c r="AO134" s="33">
        <v>478877.53</v>
      </c>
      <c r="AP134" s="33">
        <v>868249.66</v>
      </c>
      <c r="AQ134" s="33">
        <v>397354.65</v>
      </c>
      <c r="AR134" s="33">
        <v>257023.79</v>
      </c>
      <c r="AS134" s="33">
        <v>135013.85</v>
      </c>
      <c r="AT134" s="33">
        <v>0</v>
      </c>
      <c r="AU134" s="33">
        <v>594237.5</v>
      </c>
      <c r="AV134" s="33">
        <v>267672.2</v>
      </c>
      <c r="AW134" s="33">
        <v>251866.61</v>
      </c>
      <c r="AX134" s="33">
        <v>274364.84000000003</v>
      </c>
      <c r="AY134" s="33">
        <v>312332.03999999998</v>
      </c>
      <c r="AZ134" s="33">
        <v>297385.24</v>
      </c>
      <c r="BA134" s="31">
        <f t="shared" si="236"/>
        <v>-13335.83</v>
      </c>
      <c r="BB134" s="31">
        <f t="shared" si="237"/>
        <v>-24179.1</v>
      </c>
      <c r="BC134" s="31">
        <f t="shared" si="238"/>
        <v>-11065.57</v>
      </c>
      <c r="BD134" s="31">
        <f t="shared" si="239"/>
        <v>-9760.4</v>
      </c>
      <c r="BE134" s="31">
        <f t="shared" si="240"/>
        <v>-5127.1099999999997</v>
      </c>
      <c r="BF134" s="31">
        <f t="shared" si="241"/>
        <v>0</v>
      </c>
      <c r="BG134" s="31">
        <f t="shared" si="242"/>
        <v>22565.98</v>
      </c>
      <c r="BH134" s="31">
        <f t="shared" si="243"/>
        <v>10164.77</v>
      </c>
      <c r="BI134" s="31">
        <f t="shared" si="244"/>
        <v>9564.5499999999993</v>
      </c>
      <c r="BJ134" s="31">
        <f t="shared" si="245"/>
        <v>46537.83</v>
      </c>
      <c r="BK134" s="31">
        <f t="shared" si="246"/>
        <v>52977.84</v>
      </c>
      <c r="BL134" s="31">
        <f t="shared" si="247"/>
        <v>50442.559999999998</v>
      </c>
      <c r="BM134" s="6">
        <v>6.9400000000000003E-2</v>
      </c>
      <c r="BN134" s="6">
        <v>6.9400000000000003E-2</v>
      </c>
      <c r="BO134" s="6">
        <v>6.9400000000000003E-2</v>
      </c>
      <c r="BP134" s="6">
        <v>6.9400000000000003E-2</v>
      </c>
      <c r="BQ134" s="6">
        <v>6.9400000000000003E-2</v>
      </c>
      <c r="BR134" s="6">
        <v>6.9400000000000003E-2</v>
      </c>
      <c r="BS134" s="6">
        <v>6.9400000000000003E-2</v>
      </c>
      <c r="BT134" s="6">
        <v>6.9400000000000003E-2</v>
      </c>
      <c r="BU134" s="6">
        <v>6.9400000000000003E-2</v>
      </c>
      <c r="BV134" s="6">
        <v>6.9400000000000003E-2</v>
      </c>
      <c r="BW134" s="6">
        <v>6.9400000000000003E-2</v>
      </c>
      <c r="BX134" s="6">
        <v>6.9400000000000003E-2</v>
      </c>
      <c r="BY134" s="31">
        <v>841369.63</v>
      </c>
      <c r="BZ134" s="31">
        <v>1525481.68</v>
      </c>
      <c r="CA134" s="31">
        <v>698137.03</v>
      </c>
      <c r="CB134" s="31">
        <v>451581.04</v>
      </c>
      <c r="CC134" s="31">
        <v>237214.22</v>
      </c>
      <c r="CD134" s="31">
        <v>0</v>
      </c>
      <c r="CE134" s="31">
        <v>1044052.72</v>
      </c>
      <c r="CF134" s="31">
        <v>470289.9</v>
      </c>
      <c r="CG134" s="31">
        <v>442520.06</v>
      </c>
      <c r="CH134" s="31">
        <v>482048.6</v>
      </c>
      <c r="CI134" s="31">
        <v>548755.53</v>
      </c>
      <c r="CJ134" s="31">
        <v>522494.57</v>
      </c>
      <c r="CK134" s="32">
        <f t="shared" si="248"/>
        <v>8486.44</v>
      </c>
      <c r="CL134" s="32">
        <f t="shared" si="249"/>
        <v>15386.7</v>
      </c>
      <c r="CM134" s="32">
        <f t="shared" si="250"/>
        <v>7041.73</v>
      </c>
      <c r="CN134" s="32">
        <f t="shared" si="251"/>
        <v>4554.8500000000004</v>
      </c>
      <c r="CO134" s="32">
        <f t="shared" si="252"/>
        <v>2392.65</v>
      </c>
      <c r="CP134" s="32">
        <f t="shared" si="253"/>
        <v>0</v>
      </c>
      <c r="CQ134" s="32">
        <f t="shared" si="254"/>
        <v>10530.79</v>
      </c>
      <c r="CR134" s="32">
        <f t="shared" si="255"/>
        <v>4743.5600000000004</v>
      </c>
      <c r="CS134" s="32">
        <f t="shared" si="256"/>
        <v>4463.46</v>
      </c>
      <c r="CT134" s="32">
        <f t="shared" si="257"/>
        <v>4862.16</v>
      </c>
      <c r="CU134" s="32">
        <f t="shared" si="258"/>
        <v>5535</v>
      </c>
      <c r="CV134" s="32">
        <f t="shared" si="259"/>
        <v>5270.12</v>
      </c>
      <c r="CW134" s="31">
        <f t="shared" si="260"/>
        <v>384314.36999999994</v>
      </c>
      <c r="CX134" s="31">
        <f t="shared" si="261"/>
        <v>696797.81999999983</v>
      </c>
      <c r="CY134" s="31">
        <f t="shared" si="262"/>
        <v>318889.68</v>
      </c>
      <c r="CZ134" s="31">
        <f t="shared" si="263"/>
        <v>208872.49999999994</v>
      </c>
      <c r="DA134" s="31">
        <f t="shared" si="264"/>
        <v>109720.12999999999</v>
      </c>
      <c r="DB134" s="31">
        <f t="shared" si="265"/>
        <v>0</v>
      </c>
      <c r="DC134" s="31">
        <f t="shared" si="266"/>
        <v>437780.03</v>
      </c>
      <c r="DD134" s="31">
        <f t="shared" si="267"/>
        <v>197196.49000000002</v>
      </c>
      <c r="DE134" s="31">
        <f t="shared" si="268"/>
        <v>185552.36000000004</v>
      </c>
      <c r="DF134" s="31">
        <f t="shared" si="269"/>
        <v>166008.08999999991</v>
      </c>
      <c r="DG134" s="31">
        <f t="shared" si="270"/>
        <v>188980.65000000005</v>
      </c>
      <c r="DH134" s="31">
        <f t="shared" si="271"/>
        <v>179936.89000000007</v>
      </c>
      <c r="DI134" s="32">
        <f t="shared" ref="DI134:DI155" si="276">ROUND(CW134*5%,2)</f>
        <v>19215.72</v>
      </c>
      <c r="DJ134" s="32">
        <f t="shared" ref="DJ134:DJ155" si="277">ROUND(CX134*5%,2)</f>
        <v>34839.89</v>
      </c>
      <c r="DK134" s="32">
        <f t="shared" ref="DK134:DK155" si="278">ROUND(CY134*5%,2)</f>
        <v>15944.48</v>
      </c>
      <c r="DL134" s="32">
        <f t="shared" ref="DL134:DL155" si="279">ROUND(CZ134*5%,2)</f>
        <v>10443.629999999999</v>
      </c>
      <c r="DM134" s="32">
        <f t="shared" ref="DM134:DM155" si="280">ROUND(DA134*5%,2)</f>
        <v>5486.01</v>
      </c>
      <c r="DN134" s="32">
        <f t="shared" ref="DN134:DN155" si="281">ROUND(DB134*5%,2)</f>
        <v>0</v>
      </c>
      <c r="DO134" s="32">
        <f t="shared" ref="DO134:DO155" si="282">ROUND(DC134*5%,2)</f>
        <v>21889</v>
      </c>
      <c r="DP134" s="32">
        <f t="shared" ref="DP134:DP155" si="283">ROUND(DD134*5%,2)</f>
        <v>9859.82</v>
      </c>
      <c r="DQ134" s="32">
        <f t="shared" ref="DQ134:DQ155" si="284">ROUND(DE134*5%,2)</f>
        <v>9277.6200000000008</v>
      </c>
      <c r="DR134" s="32">
        <f t="shared" ref="DR134:DR155" si="285">ROUND(DF134*5%,2)</f>
        <v>8300.4</v>
      </c>
      <c r="DS134" s="32">
        <f t="shared" ref="DS134:DS155" si="286">ROUND(DG134*5%,2)</f>
        <v>9449.0300000000007</v>
      </c>
      <c r="DT134" s="32">
        <f t="shared" ref="DT134:DT155" si="287">ROUND(DH134*5%,2)</f>
        <v>8996.84</v>
      </c>
      <c r="DU134" s="31">
        <f t="shared" ref="DU134:DU155" si="288">ROUND(CW134*DU$3,2)</f>
        <v>71641.789999999994</v>
      </c>
      <c r="DV134" s="31">
        <f t="shared" ref="DV134:DV155" si="289">ROUND(CX134*DV$3,2)</f>
        <v>128265.8</v>
      </c>
      <c r="DW134" s="31">
        <f t="shared" ref="DW134:DW155" si="290">ROUND(CY134*DW$3,2)</f>
        <v>58028.15</v>
      </c>
      <c r="DX134" s="31">
        <f t="shared" ref="DX134:DX155" si="291">ROUND(CZ134*DX$3,2)</f>
        <v>37520.550000000003</v>
      </c>
      <c r="DY134" s="31">
        <f t="shared" ref="DY134:DY155" si="292">ROUND(DA134*DY$3,2)</f>
        <v>19461.439999999999</v>
      </c>
      <c r="DZ134" s="31">
        <f t="shared" ref="DZ134:DZ155" si="293">ROUND(DB134*DZ$3,2)</f>
        <v>0</v>
      </c>
      <c r="EA134" s="31">
        <f t="shared" ref="EA134:EA155" si="294">ROUND(DC134*EA$3,2)</f>
        <v>75638.570000000007</v>
      </c>
      <c r="EB134" s="31">
        <f t="shared" ref="EB134:EB155" si="295">ROUND(DD134*EB$3,2)</f>
        <v>33610.550000000003</v>
      </c>
      <c r="EC134" s="31">
        <f t="shared" ref="EC134:EC155" si="296">ROUND(DE134*EC$3,2)</f>
        <v>31192.53</v>
      </c>
      <c r="ED134" s="31">
        <f t="shared" ref="ED134:ED155" si="297">ROUND(DF134*ED$3,2)</f>
        <v>27531.79</v>
      </c>
      <c r="EE134" s="31">
        <f t="shared" ref="EE134:EE155" si="298">ROUND(DG134*EE$3,2)</f>
        <v>30900.31</v>
      </c>
      <c r="EF134" s="31">
        <f t="shared" ref="EF134:EF155" si="299">ROUND(DH134*EF$3,2)</f>
        <v>29014.85</v>
      </c>
      <c r="EG134" s="32">
        <f t="shared" ref="EG134:EG155" si="300">CW134+DI134+DU134</f>
        <v>475171.87999999995</v>
      </c>
      <c r="EH134" s="32">
        <f t="shared" ref="EH134:EH155" si="301">CX134+DJ134+DV134</f>
        <v>859903.50999999989</v>
      </c>
      <c r="EI134" s="32">
        <f t="shared" ref="EI134:EI155" si="302">CY134+DK134+DW134</f>
        <v>392862.31</v>
      </c>
      <c r="EJ134" s="32">
        <f t="shared" ref="EJ134:EJ155" si="303">CZ134+DL134+DX134</f>
        <v>256836.67999999993</v>
      </c>
      <c r="EK134" s="32">
        <f t="shared" ref="EK134:EK155" si="304">DA134+DM134+DY134</f>
        <v>134667.57999999999</v>
      </c>
      <c r="EL134" s="32">
        <f t="shared" ref="EL134:EL155" si="305">DB134+DN134+DZ134</f>
        <v>0</v>
      </c>
      <c r="EM134" s="32">
        <f t="shared" ref="EM134:EM155" si="306">DC134+DO134+EA134</f>
        <v>535307.60000000009</v>
      </c>
      <c r="EN134" s="32">
        <f t="shared" ref="EN134:EN155" si="307">DD134+DP134+EB134</f>
        <v>240666.86000000004</v>
      </c>
      <c r="EO134" s="32">
        <f t="shared" ref="EO134:EO155" si="308">DE134+DQ134+EC134</f>
        <v>226022.51000000004</v>
      </c>
      <c r="EP134" s="32">
        <f t="shared" ref="EP134:EP155" si="309">DF134+DR134+ED134</f>
        <v>201840.27999999991</v>
      </c>
      <c r="EQ134" s="32">
        <f t="shared" ref="EQ134:EQ155" si="310">DG134+DS134+EE134</f>
        <v>229329.99000000005</v>
      </c>
      <c r="ER134" s="32">
        <f t="shared" ref="ER134:ER155" si="311">DH134+DT134+EF134</f>
        <v>217948.58000000007</v>
      </c>
    </row>
    <row r="135" spans="1:148" x14ac:dyDescent="0.25">
      <c r="A135" t="s">
        <v>462</v>
      </c>
      <c r="B135" s="1" t="s">
        <v>30</v>
      </c>
      <c r="C135" t="str">
        <f t="shared" ca="1" si="274"/>
        <v>SH1</v>
      </c>
      <c r="D135" t="str">
        <f t="shared" ca="1" si="275"/>
        <v>Sheerness #1</v>
      </c>
      <c r="E135" s="51">
        <v>181950.14665529999</v>
      </c>
      <c r="F135" s="51">
        <v>228313.3397025</v>
      </c>
      <c r="G135" s="51">
        <v>235781.53171899999</v>
      </c>
      <c r="H135" s="51">
        <v>192826.24040159999</v>
      </c>
      <c r="I135" s="51">
        <v>210042.6753766</v>
      </c>
      <c r="J135" s="51">
        <v>176822.14137679999</v>
      </c>
      <c r="K135" s="51">
        <v>186916.98192570001</v>
      </c>
      <c r="L135" s="51">
        <v>250132.3762723</v>
      </c>
      <c r="M135" s="51">
        <v>224517.5599349</v>
      </c>
      <c r="N135" s="51">
        <v>239379.000768</v>
      </c>
      <c r="O135" s="51">
        <v>234241.94018860001</v>
      </c>
      <c r="P135" s="51">
        <v>228555.71894769999</v>
      </c>
      <c r="Q135" s="32">
        <v>8226618.1299999999</v>
      </c>
      <c r="R135" s="32">
        <v>21898950.620000001</v>
      </c>
      <c r="S135" s="32">
        <v>10262880.23</v>
      </c>
      <c r="T135" s="32">
        <v>6287280.75</v>
      </c>
      <c r="U135" s="32">
        <v>13043545.9</v>
      </c>
      <c r="V135" s="32">
        <v>8056330.0099999998</v>
      </c>
      <c r="W135" s="32">
        <v>24388969.210000001</v>
      </c>
      <c r="X135" s="32">
        <v>11591351.1</v>
      </c>
      <c r="Y135" s="32">
        <v>5747604.3300000001</v>
      </c>
      <c r="Z135" s="32">
        <v>6727555.3499999996</v>
      </c>
      <c r="AA135" s="32">
        <v>9008427.1300000008</v>
      </c>
      <c r="AB135" s="32">
        <v>6296666.3799999999</v>
      </c>
      <c r="AC135" s="2">
        <v>4.6900000000000004</v>
      </c>
      <c r="AD135" s="2">
        <v>4.6900000000000004</v>
      </c>
      <c r="AE135" s="2">
        <v>4.6900000000000004</v>
      </c>
      <c r="AF135" s="2">
        <v>4.6900000000000004</v>
      </c>
      <c r="AG135" s="2">
        <v>4.6900000000000004</v>
      </c>
      <c r="AH135" s="2">
        <v>4.6900000000000004</v>
      </c>
      <c r="AI135" s="2">
        <v>4.6900000000000004</v>
      </c>
      <c r="AJ135" s="2">
        <v>4.6900000000000004</v>
      </c>
      <c r="AK135" s="2">
        <v>4.6900000000000004</v>
      </c>
      <c r="AL135" s="2">
        <v>4.6900000000000004</v>
      </c>
      <c r="AM135" s="2">
        <v>4.6900000000000004</v>
      </c>
      <c r="AN135" s="2">
        <v>4.6900000000000004</v>
      </c>
      <c r="AO135" s="33">
        <v>385828.39</v>
      </c>
      <c r="AP135" s="33">
        <v>1027060.78</v>
      </c>
      <c r="AQ135" s="33">
        <v>481329.08</v>
      </c>
      <c r="AR135" s="33">
        <v>294873.46999999997</v>
      </c>
      <c r="AS135" s="33">
        <v>611742.30000000005</v>
      </c>
      <c r="AT135" s="33">
        <v>377841.88</v>
      </c>
      <c r="AU135" s="33">
        <v>1143842.6599999999</v>
      </c>
      <c r="AV135" s="33">
        <v>543634.37</v>
      </c>
      <c r="AW135" s="33">
        <v>269562.64</v>
      </c>
      <c r="AX135" s="33">
        <v>315522.34999999998</v>
      </c>
      <c r="AY135" s="33">
        <v>422495.23</v>
      </c>
      <c r="AZ135" s="33">
        <v>295313.65000000002</v>
      </c>
      <c r="BA135" s="31">
        <f t="shared" si="236"/>
        <v>-9049.2800000000007</v>
      </c>
      <c r="BB135" s="31">
        <f t="shared" si="237"/>
        <v>-24088.85</v>
      </c>
      <c r="BC135" s="31">
        <f t="shared" si="238"/>
        <v>-11289.17</v>
      </c>
      <c r="BD135" s="31">
        <f t="shared" si="239"/>
        <v>-9430.92</v>
      </c>
      <c r="BE135" s="31">
        <f t="shared" si="240"/>
        <v>-19565.32</v>
      </c>
      <c r="BF135" s="31">
        <f t="shared" si="241"/>
        <v>-12084.5</v>
      </c>
      <c r="BG135" s="31">
        <f t="shared" si="242"/>
        <v>36583.449999999997</v>
      </c>
      <c r="BH135" s="31">
        <f t="shared" si="243"/>
        <v>17387.03</v>
      </c>
      <c r="BI135" s="31">
        <f t="shared" si="244"/>
        <v>8621.41</v>
      </c>
      <c r="BJ135" s="31">
        <f t="shared" si="245"/>
        <v>45074.62</v>
      </c>
      <c r="BK135" s="31">
        <f t="shared" si="246"/>
        <v>60356.46</v>
      </c>
      <c r="BL135" s="31">
        <f t="shared" si="247"/>
        <v>42187.66</v>
      </c>
      <c r="BM135" s="6">
        <v>1.67E-2</v>
      </c>
      <c r="BN135" s="6">
        <v>1.67E-2</v>
      </c>
      <c r="BO135" s="6">
        <v>1.67E-2</v>
      </c>
      <c r="BP135" s="6">
        <v>1.67E-2</v>
      </c>
      <c r="BQ135" s="6">
        <v>1.67E-2</v>
      </c>
      <c r="BR135" s="6">
        <v>1.67E-2</v>
      </c>
      <c r="BS135" s="6">
        <v>1.67E-2</v>
      </c>
      <c r="BT135" s="6">
        <v>1.67E-2</v>
      </c>
      <c r="BU135" s="6">
        <v>1.67E-2</v>
      </c>
      <c r="BV135" s="6">
        <v>1.67E-2</v>
      </c>
      <c r="BW135" s="6">
        <v>1.67E-2</v>
      </c>
      <c r="BX135" s="6">
        <v>1.67E-2</v>
      </c>
      <c r="BY135" s="31">
        <v>137384.51999999999</v>
      </c>
      <c r="BZ135" s="31">
        <v>365712.48</v>
      </c>
      <c r="CA135" s="31">
        <v>171390.1</v>
      </c>
      <c r="CB135" s="31">
        <v>104997.59</v>
      </c>
      <c r="CC135" s="31">
        <v>217827.22</v>
      </c>
      <c r="CD135" s="31">
        <v>134540.71</v>
      </c>
      <c r="CE135" s="31">
        <v>407295.79</v>
      </c>
      <c r="CF135" s="31">
        <v>193575.56</v>
      </c>
      <c r="CG135" s="31">
        <v>95984.99</v>
      </c>
      <c r="CH135" s="31">
        <v>112350.17</v>
      </c>
      <c r="CI135" s="31">
        <v>150440.73000000001</v>
      </c>
      <c r="CJ135" s="31">
        <v>105154.33</v>
      </c>
      <c r="CK135" s="32">
        <f t="shared" si="248"/>
        <v>5758.63</v>
      </c>
      <c r="CL135" s="32">
        <f t="shared" si="249"/>
        <v>15329.27</v>
      </c>
      <c r="CM135" s="32">
        <f t="shared" si="250"/>
        <v>7184.02</v>
      </c>
      <c r="CN135" s="32">
        <f t="shared" si="251"/>
        <v>4401.1000000000004</v>
      </c>
      <c r="CO135" s="32">
        <f t="shared" si="252"/>
        <v>9130.48</v>
      </c>
      <c r="CP135" s="32">
        <f t="shared" si="253"/>
        <v>5639.43</v>
      </c>
      <c r="CQ135" s="32">
        <f t="shared" si="254"/>
        <v>17072.28</v>
      </c>
      <c r="CR135" s="32">
        <f t="shared" si="255"/>
        <v>8113.95</v>
      </c>
      <c r="CS135" s="32">
        <f t="shared" si="256"/>
        <v>4023.32</v>
      </c>
      <c r="CT135" s="32">
        <f t="shared" si="257"/>
        <v>4709.29</v>
      </c>
      <c r="CU135" s="32">
        <f t="shared" si="258"/>
        <v>6305.9</v>
      </c>
      <c r="CV135" s="32">
        <f t="shared" si="259"/>
        <v>4407.67</v>
      </c>
      <c r="CW135" s="31">
        <f t="shared" si="260"/>
        <v>-233635.96000000002</v>
      </c>
      <c r="CX135" s="31">
        <f t="shared" si="261"/>
        <v>-621930.18000000005</v>
      </c>
      <c r="CY135" s="31">
        <f t="shared" si="262"/>
        <v>-291465.79000000004</v>
      </c>
      <c r="CZ135" s="31">
        <f t="shared" si="263"/>
        <v>-176043.85999999996</v>
      </c>
      <c r="DA135" s="31">
        <f t="shared" si="264"/>
        <v>-365219.28</v>
      </c>
      <c r="DB135" s="31">
        <f t="shared" si="265"/>
        <v>-225577.24000000002</v>
      </c>
      <c r="DC135" s="31">
        <f t="shared" si="266"/>
        <v>-756058.03999999992</v>
      </c>
      <c r="DD135" s="31">
        <f t="shared" si="267"/>
        <v>-359331.89</v>
      </c>
      <c r="DE135" s="31">
        <f t="shared" si="268"/>
        <v>-178175.74000000002</v>
      </c>
      <c r="DF135" s="31">
        <f t="shared" si="269"/>
        <v>-243537.50999999998</v>
      </c>
      <c r="DG135" s="31">
        <f t="shared" si="270"/>
        <v>-326105.06</v>
      </c>
      <c r="DH135" s="31">
        <f t="shared" si="271"/>
        <v>-227939.31000000003</v>
      </c>
      <c r="DI135" s="32">
        <f t="shared" si="276"/>
        <v>-11681.8</v>
      </c>
      <c r="DJ135" s="32">
        <f t="shared" si="277"/>
        <v>-31096.51</v>
      </c>
      <c r="DK135" s="32">
        <f t="shared" si="278"/>
        <v>-14573.29</v>
      </c>
      <c r="DL135" s="32">
        <f t="shared" si="279"/>
        <v>-8802.19</v>
      </c>
      <c r="DM135" s="32">
        <f t="shared" si="280"/>
        <v>-18260.96</v>
      </c>
      <c r="DN135" s="32">
        <f t="shared" si="281"/>
        <v>-11278.86</v>
      </c>
      <c r="DO135" s="32">
        <f t="shared" si="282"/>
        <v>-37802.9</v>
      </c>
      <c r="DP135" s="32">
        <f t="shared" si="283"/>
        <v>-17966.59</v>
      </c>
      <c r="DQ135" s="32">
        <f t="shared" si="284"/>
        <v>-8908.7900000000009</v>
      </c>
      <c r="DR135" s="32">
        <f t="shared" si="285"/>
        <v>-12176.88</v>
      </c>
      <c r="DS135" s="32">
        <f t="shared" si="286"/>
        <v>-16305.25</v>
      </c>
      <c r="DT135" s="32">
        <f t="shared" si="287"/>
        <v>-11396.97</v>
      </c>
      <c r="DU135" s="31">
        <f t="shared" si="288"/>
        <v>-43553.14</v>
      </c>
      <c r="DV135" s="31">
        <f t="shared" si="289"/>
        <v>-114484.25</v>
      </c>
      <c r="DW135" s="31">
        <f t="shared" si="290"/>
        <v>-53037.84</v>
      </c>
      <c r="DX135" s="31">
        <f t="shared" si="291"/>
        <v>-31623.42</v>
      </c>
      <c r="DY135" s="31">
        <f t="shared" si="292"/>
        <v>-64780.21</v>
      </c>
      <c r="DZ135" s="31">
        <f t="shared" si="293"/>
        <v>-39484.550000000003</v>
      </c>
      <c r="EA135" s="31">
        <f t="shared" si="294"/>
        <v>-130629.87</v>
      </c>
      <c r="EB135" s="31">
        <f t="shared" si="295"/>
        <v>-61245.23</v>
      </c>
      <c r="EC135" s="31">
        <f t="shared" si="296"/>
        <v>-29952.47</v>
      </c>
      <c r="ED135" s="31">
        <f t="shared" si="297"/>
        <v>-40389.74</v>
      </c>
      <c r="EE135" s="31">
        <f t="shared" si="298"/>
        <v>-53321.58</v>
      </c>
      <c r="EF135" s="31">
        <f t="shared" si="299"/>
        <v>-36755.25</v>
      </c>
      <c r="EG135" s="32">
        <f t="shared" si="300"/>
        <v>-288870.90000000002</v>
      </c>
      <c r="EH135" s="32">
        <f t="shared" si="301"/>
        <v>-767510.94000000006</v>
      </c>
      <c r="EI135" s="32">
        <f t="shared" si="302"/>
        <v>-359076.92000000004</v>
      </c>
      <c r="EJ135" s="32">
        <f t="shared" si="303"/>
        <v>-216469.46999999997</v>
      </c>
      <c r="EK135" s="32">
        <f t="shared" si="304"/>
        <v>-448260.45000000007</v>
      </c>
      <c r="EL135" s="32">
        <f t="shared" si="305"/>
        <v>-276340.65000000002</v>
      </c>
      <c r="EM135" s="32">
        <f t="shared" si="306"/>
        <v>-924490.80999999994</v>
      </c>
      <c r="EN135" s="32">
        <f t="shared" si="307"/>
        <v>-438543.71</v>
      </c>
      <c r="EO135" s="32">
        <f t="shared" si="308"/>
        <v>-217037.00000000003</v>
      </c>
      <c r="EP135" s="32">
        <f t="shared" si="309"/>
        <v>-296104.13</v>
      </c>
      <c r="EQ135" s="32">
        <f t="shared" si="310"/>
        <v>-395731.89</v>
      </c>
      <c r="ER135" s="32">
        <f t="shared" si="311"/>
        <v>-276091.53000000003</v>
      </c>
    </row>
    <row r="136" spans="1:148" x14ac:dyDescent="0.25">
      <c r="A136" t="s">
        <v>462</v>
      </c>
      <c r="B136" s="1" t="s">
        <v>31</v>
      </c>
      <c r="C136" t="str">
        <f t="shared" ca="1" si="274"/>
        <v>SH2</v>
      </c>
      <c r="D136" t="str">
        <f t="shared" ca="1" si="275"/>
        <v>Sheerness #2</v>
      </c>
      <c r="E136" s="51">
        <v>179797.67901289999</v>
      </c>
      <c r="F136" s="51">
        <v>226088.9646331</v>
      </c>
      <c r="G136" s="51">
        <v>223753.15263940001</v>
      </c>
      <c r="H136" s="51">
        <v>211148.53974850001</v>
      </c>
      <c r="I136" s="51">
        <v>215817.57941070001</v>
      </c>
      <c r="J136" s="51">
        <v>182430.12609070001</v>
      </c>
      <c r="K136" s="51">
        <v>179137.87360329999</v>
      </c>
      <c r="L136" s="51">
        <v>244304.31365130001</v>
      </c>
      <c r="M136" s="51">
        <v>228350.39652899999</v>
      </c>
      <c r="N136" s="51">
        <v>201457.23633099999</v>
      </c>
      <c r="O136" s="51">
        <v>238911.43972699999</v>
      </c>
      <c r="P136" s="51">
        <v>248132.7016765</v>
      </c>
      <c r="Q136" s="32">
        <v>8069126.2599999998</v>
      </c>
      <c r="R136" s="32">
        <v>21632410.77</v>
      </c>
      <c r="S136" s="32">
        <v>9742760.0299999993</v>
      </c>
      <c r="T136" s="32">
        <v>6845186.8600000003</v>
      </c>
      <c r="U136" s="32">
        <v>13166317.98</v>
      </c>
      <c r="V136" s="32">
        <v>8328574.71</v>
      </c>
      <c r="W136" s="32">
        <v>23743359.379999999</v>
      </c>
      <c r="X136" s="32">
        <v>11487497.76</v>
      </c>
      <c r="Y136" s="32">
        <v>5880527.25</v>
      </c>
      <c r="Z136" s="32">
        <v>5669159.2999999998</v>
      </c>
      <c r="AA136" s="32">
        <v>9159119</v>
      </c>
      <c r="AB136" s="32">
        <v>6909691.9800000004</v>
      </c>
      <c r="AC136" s="2">
        <v>4.6900000000000004</v>
      </c>
      <c r="AD136" s="2">
        <v>4.6900000000000004</v>
      </c>
      <c r="AE136" s="2">
        <v>4.6900000000000004</v>
      </c>
      <c r="AF136" s="2">
        <v>4.6900000000000004</v>
      </c>
      <c r="AG136" s="2">
        <v>4.6900000000000004</v>
      </c>
      <c r="AH136" s="2">
        <v>4.6900000000000004</v>
      </c>
      <c r="AI136" s="2">
        <v>4.6900000000000004</v>
      </c>
      <c r="AJ136" s="2">
        <v>4.6900000000000004</v>
      </c>
      <c r="AK136" s="2">
        <v>4.6900000000000004</v>
      </c>
      <c r="AL136" s="2">
        <v>4.6900000000000004</v>
      </c>
      <c r="AM136" s="2">
        <v>4.6900000000000004</v>
      </c>
      <c r="AN136" s="2">
        <v>4.6900000000000004</v>
      </c>
      <c r="AO136" s="33">
        <v>378442.02</v>
      </c>
      <c r="AP136" s="33">
        <v>1014560.07</v>
      </c>
      <c r="AQ136" s="33">
        <v>456935.45</v>
      </c>
      <c r="AR136" s="33">
        <v>321039.26</v>
      </c>
      <c r="AS136" s="33">
        <v>617500.31000000006</v>
      </c>
      <c r="AT136" s="33">
        <v>390610.15</v>
      </c>
      <c r="AU136" s="33">
        <v>1113563.55</v>
      </c>
      <c r="AV136" s="33">
        <v>538763.64</v>
      </c>
      <c r="AW136" s="33">
        <v>275796.73</v>
      </c>
      <c r="AX136" s="33">
        <v>265883.57</v>
      </c>
      <c r="AY136" s="33">
        <v>429562.68</v>
      </c>
      <c r="AZ136" s="33">
        <v>324064.55</v>
      </c>
      <c r="BA136" s="31">
        <f t="shared" ref="BA136:BA155" si="312">ROUND(Q136*BA$3,2)</f>
        <v>-8876.0400000000009</v>
      </c>
      <c r="BB136" s="31">
        <f t="shared" ref="BB136:BB155" si="313">ROUND(R136*BB$3,2)</f>
        <v>-23795.65</v>
      </c>
      <c r="BC136" s="31">
        <f t="shared" ref="BC136:BC155" si="314">ROUND(S136*BC$3,2)</f>
        <v>-10717.04</v>
      </c>
      <c r="BD136" s="31">
        <f t="shared" ref="BD136:BD155" si="315">ROUND(T136*BD$3,2)</f>
        <v>-10267.780000000001</v>
      </c>
      <c r="BE136" s="31">
        <f t="shared" ref="BE136:BE155" si="316">ROUND(U136*BE$3,2)</f>
        <v>-19749.48</v>
      </c>
      <c r="BF136" s="31">
        <f t="shared" ref="BF136:BF155" si="317">ROUND(V136*BF$3,2)</f>
        <v>-12492.86</v>
      </c>
      <c r="BG136" s="31">
        <f t="shared" ref="BG136:BG155" si="318">ROUND(W136*BG$3,2)</f>
        <v>35615.040000000001</v>
      </c>
      <c r="BH136" s="31">
        <f t="shared" ref="BH136:BH155" si="319">ROUND(X136*BH$3,2)</f>
        <v>17231.25</v>
      </c>
      <c r="BI136" s="31">
        <f t="shared" ref="BI136:BI155" si="320">ROUND(Y136*BI$3,2)</f>
        <v>8820.7900000000009</v>
      </c>
      <c r="BJ136" s="31">
        <f t="shared" ref="BJ136:BJ155" si="321">ROUND(Z136*BJ$3,2)</f>
        <v>37983.370000000003</v>
      </c>
      <c r="BK136" s="31">
        <f t="shared" ref="BK136:BK155" si="322">ROUND(AA136*BK$3,2)</f>
        <v>61366.1</v>
      </c>
      <c r="BL136" s="31">
        <f t="shared" ref="BL136:BL155" si="323">ROUND(AB136*BL$3,2)</f>
        <v>46294.94</v>
      </c>
      <c r="BM136" s="6">
        <v>1.6500000000000001E-2</v>
      </c>
      <c r="BN136" s="6">
        <v>1.6500000000000001E-2</v>
      </c>
      <c r="BO136" s="6">
        <v>1.6500000000000001E-2</v>
      </c>
      <c r="BP136" s="6">
        <v>1.6500000000000001E-2</v>
      </c>
      <c r="BQ136" s="6">
        <v>1.6500000000000001E-2</v>
      </c>
      <c r="BR136" s="6">
        <v>1.6500000000000001E-2</v>
      </c>
      <c r="BS136" s="6">
        <v>1.6500000000000001E-2</v>
      </c>
      <c r="BT136" s="6">
        <v>1.6500000000000001E-2</v>
      </c>
      <c r="BU136" s="6">
        <v>1.6500000000000001E-2</v>
      </c>
      <c r="BV136" s="6">
        <v>1.6500000000000001E-2</v>
      </c>
      <c r="BW136" s="6">
        <v>1.6500000000000001E-2</v>
      </c>
      <c r="BX136" s="6">
        <v>1.6500000000000001E-2</v>
      </c>
      <c r="BY136" s="31">
        <v>133140.57999999999</v>
      </c>
      <c r="BZ136" s="31">
        <v>356934.78</v>
      </c>
      <c r="CA136" s="31">
        <v>160755.54</v>
      </c>
      <c r="CB136" s="31">
        <v>112945.58</v>
      </c>
      <c r="CC136" s="31">
        <v>217244.25</v>
      </c>
      <c r="CD136" s="31">
        <v>137421.48000000001</v>
      </c>
      <c r="CE136" s="31">
        <v>391765.43</v>
      </c>
      <c r="CF136" s="31">
        <v>189543.71</v>
      </c>
      <c r="CG136" s="31">
        <v>97028.7</v>
      </c>
      <c r="CH136" s="31">
        <v>93541.13</v>
      </c>
      <c r="CI136" s="31">
        <v>151125.46</v>
      </c>
      <c r="CJ136" s="31">
        <v>114009.92</v>
      </c>
      <c r="CK136" s="32">
        <f t="shared" ref="CK136:CK155" si="324">ROUND(Q136*$CV$3,2)</f>
        <v>5648.39</v>
      </c>
      <c r="CL136" s="32">
        <f t="shared" ref="CL136:CL155" si="325">ROUND(R136*$CV$3,2)</f>
        <v>15142.69</v>
      </c>
      <c r="CM136" s="32">
        <f t="shared" ref="CM136:CM155" si="326">ROUND(S136*$CV$3,2)</f>
        <v>6819.93</v>
      </c>
      <c r="CN136" s="32">
        <f t="shared" ref="CN136:CN155" si="327">ROUND(T136*$CV$3,2)</f>
        <v>4791.63</v>
      </c>
      <c r="CO136" s="32">
        <f t="shared" ref="CO136:CO155" si="328">ROUND(U136*$CV$3,2)</f>
        <v>9216.42</v>
      </c>
      <c r="CP136" s="32">
        <f t="shared" ref="CP136:CP155" si="329">ROUND(V136*$CV$3,2)</f>
        <v>5830</v>
      </c>
      <c r="CQ136" s="32">
        <f t="shared" ref="CQ136:CQ155" si="330">ROUND(W136*$CV$3,2)</f>
        <v>16620.349999999999</v>
      </c>
      <c r="CR136" s="32">
        <f t="shared" ref="CR136:CR155" si="331">ROUND(X136*$CV$3,2)</f>
        <v>8041.25</v>
      </c>
      <c r="CS136" s="32">
        <f t="shared" ref="CS136:CS155" si="332">ROUND(Y136*$CV$3,2)</f>
        <v>4116.37</v>
      </c>
      <c r="CT136" s="32">
        <f t="shared" ref="CT136:CT155" si="333">ROUND(Z136*$CV$3,2)</f>
        <v>3968.41</v>
      </c>
      <c r="CU136" s="32">
        <f t="shared" ref="CU136:CU155" si="334">ROUND(AA136*$CV$3,2)</f>
        <v>6411.38</v>
      </c>
      <c r="CV136" s="32">
        <f t="shared" ref="CV136:CV155" si="335">ROUND(AB136*$CV$3,2)</f>
        <v>4836.78</v>
      </c>
      <c r="CW136" s="31">
        <f t="shared" ref="CW136:CW155" si="336">BY136+CK136-AO136-BA136</f>
        <v>-230777.01</v>
      </c>
      <c r="CX136" s="31">
        <f t="shared" ref="CX136:CX155" si="337">BZ136+CL136-AP136-BB136</f>
        <v>-618686.94999999984</v>
      </c>
      <c r="CY136" s="31">
        <f t="shared" ref="CY136:CY155" si="338">CA136+CM136-AQ136-BC136</f>
        <v>-278642.94</v>
      </c>
      <c r="CZ136" s="31">
        <f t="shared" ref="CZ136:CZ155" si="339">CB136+CN136-AR136-BD136</f>
        <v>-193034.27</v>
      </c>
      <c r="DA136" s="31">
        <f t="shared" ref="DA136:DA155" si="340">CC136+CO136-AS136-BE136</f>
        <v>-371290.16000000003</v>
      </c>
      <c r="DB136" s="31">
        <f t="shared" ref="DB136:DB155" si="341">CD136+CP136-AT136-BF136</f>
        <v>-234865.81</v>
      </c>
      <c r="DC136" s="31">
        <f t="shared" ref="DC136:DC155" si="342">CE136+CQ136-AU136-BG136</f>
        <v>-740792.81</v>
      </c>
      <c r="DD136" s="31">
        <f t="shared" ref="DD136:DD155" si="343">CF136+CR136-AV136-BH136</f>
        <v>-358409.93000000005</v>
      </c>
      <c r="DE136" s="31">
        <f t="shared" ref="DE136:DE155" si="344">CG136+CS136-AW136-BI136</f>
        <v>-183472.44999999998</v>
      </c>
      <c r="DF136" s="31">
        <f t="shared" ref="DF136:DF155" si="345">CH136+CT136-AX136-BJ136</f>
        <v>-206357.4</v>
      </c>
      <c r="DG136" s="31">
        <f t="shared" ref="DG136:DG155" si="346">CI136+CU136-AY136-BK136</f>
        <v>-333391.93999999994</v>
      </c>
      <c r="DH136" s="31">
        <f t="shared" ref="DH136:DH155" si="347">CJ136+CV136-AZ136-BL136</f>
        <v>-251512.78999999998</v>
      </c>
      <c r="DI136" s="32">
        <f t="shared" si="276"/>
        <v>-11538.85</v>
      </c>
      <c r="DJ136" s="32">
        <f t="shared" si="277"/>
        <v>-30934.35</v>
      </c>
      <c r="DK136" s="32">
        <f t="shared" si="278"/>
        <v>-13932.15</v>
      </c>
      <c r="DL136" s="32">
        <f t="shared" si="279"/>
        <v>-9651.7099999999991</v>
      </c>
      <c r="DM136" s="32">
        <f t="shared" si="280"/>
        <v>-18564.509999999998</v>
      </c>
      <c r="DN136" s="32">
        <f t="shared" si="281"/>
        <v>-11743.29</v>
      </c>
      <c r="DO136" s="32">
        <f t="shared" si="282"/>
        <v>-37039.64</v>
      </c>
      <c r="DP136" s="32">
        <f t="shared" si="283"/>
        <v>-17920.5</v>
      </c>
      <c r="DQ136" s="32">
        <f t="shared" si="284"/>
        <v>-9173.6200000000008</v>
      </c>
      <c r="DR136" s="32">
        <f t="shared" si="285"/>
        <v>-10317.870000000001</v>
      </c>
      <c r="DS136" s="32">
        <f t="shared" si="286"/>
        <v>-16669.599999999999</v>
      </c>
      <c r="DT136" s="32">
        <f t="shared" si="287"/>
        <v>-12575.64</v>
      </c>
      <c r="DU136" s="31">
        <f t="shared" si="288"/>
        <v>-43020.19</v>
      </c>
      <c r="DV136" s="31">
        <f t="shared" si="289"/>
        <v>-113887.24</v>
      </c>
      <c r="DW136" s="31">
        <f t="shared" si="290"/>
        <v>-50704.47</v>
      </c>
      <c r="DX136" s="31">
        <f t="shared" si="291"/>
        <v>-34675.47</v>
      </c>
      <c r="DY136" s="31">
        <f t="shared" si="292"/>
        <v>-65857.02</v>
      </c>
      <c r="DZ136" s="31">
        <f t="shared" si="293"/>
        <v>-41110.400000000001</v>
      </c>
      <c r="EA136" s="31">
        <f t="shared" si="294"/>
        <v>-127992.38</v>
      </c>
      <c r="EB136" s="31">
        <f t="shared" si="295"/>
        <v>-61088.09</v>
      </c>
      <c r="EC136" s="31">
        <f t="shared" si="296"/>
        <v>-30842.880000000001</v>
      </c>
      <c r="ED136" s="31">
        <f t="shared" si="297"/>
        <v>-34223.56</v>
      </c>
      <c r="EE136" s="31">
        <f t="shared" si="298"/>
        <v>-54513.06</v>
      </c>
      <c r="EF136" s="31">
        <f t="shared" si="299"/>
        <v>-40556.480000000003</v>
      </c>
      <c r="EG136" s="32">
        <f t="shared" si="300"/>
        <v>-285336.05000000005</v>
      </c>
      <c r="EH136" s="32">
        <f t="shared" si="301"/>
        <v>-763508.5399999998</v>
      </c>
      <c r="EI136" s="32">
        <f t="shared" si="302"/>
        <v>-343279.56000000006</v>
      </c>
      <c r="EJ136" s="32">
        <f t="shared" si="303"/>
        <v>-237361.44999999998</v>
      </c>
      <c r="EK136" s="32">
        <f t="shared" si="304"/>
        <v>-455711.69000000006</v>
      </c>
      <c r="EL136" s="32">
        <f t="shared" si="305"/>
        <v>-287719.5</v>
      </c>
      <c r="EM136" s="32">
        <f t="shared" si="306"/>
        <v>-905824.83000000007</v>
      </c>
      <c r="EN136" s="32">
        <f t="shared" si="307"/>
        <v>-437418.52</v>
      </c>
      <c r="EO136" s="32">
        <f t="shared" si="308"/>
        <v>-223488.94999999998</v>
      </c>
      <c r="EP136" s="32">
        <f t="shared" si="309"/>
        <v>-250898.83</v>
      </c>
      <c r="EQ136" s="32">
        <f t="shared" si="310"/>
        <v>-404574.59999999992</v>
      </c>
      <c r="ER136" s="32">
        <f t="shared" si="311"/>
        <v>-304644.90999999997</v>
      </c>
    </row>
    <row r="137" spans="1:148" x14ac:dyDescent="0.25">
      <c r="A137" t="s">
        <v>508</v>
      </c>
      <c r="B137" s="1" t="s">
        <v>117</v>
      </c>
      <c r="C137" t="str">
        <f t="shared" ref="C137:C155" ca="1" si="348">VLOOKUP($B137,LocationLookup,2,FALSE)</f>
        <v>SHCG</v>
      </c>
      <c r="D137" t="str">
        <f t="shared" ref="D137:D155" ca="1" si="349">VLOOKUP($C137,LossFactorLookup,2,FALSE)</f>
        <v>Shell Caroline</v>
      </c>
      <c r="E137" s="51">
        <v>156.2646</v>
      </c>
      <c r="F137" s="51">
        <v>493.28879999999998</v>
      </c>
      <c r="G137" s="51">
        <v>157.50139999999999</v>
      </c>
      <c r="H137" s="51">
        <v>244.12520000000001</v>
      </c>
      <c r="I137" s="51">
        <v>0</v>
      </c>
      <c r="J137" s="51">
        <v>0</v>
      </c>
      <c r="K137" s="51">
        <v>0</v>
      </c>
      <c r="L137" s="51">
        <v>0</v>
      </c>
      <c r="M137" s="51">
        <v>0</v>
      </c>
      <c r="N137" s="51">
        <v>0</v>
      </c>
      <c r="O137" s="51">
        <v>21.055499999999999</v>
      </c>
      <c r="P137" s="51">
        <v>20.732700000000001</v>
      </c>
      <c r="Q137" s="32">
        <v>5640.58</v>
      </c>
      <c r="R137" s="32">
        <v>26549.8</v>
      </c>
      <c r="S137" s="32">
        <v>5204.92</v>
      </c>
      <c r="T137" s="32">
        <v>7885.4</v>
      </c>
      <c r="U137" s="32">
        <v>0</v>
      </c>
      <c r="V137" s="32">
        <v>0</v>
      </c>
      <c r="W137" s="32">
        <v>0</v>
      </c>
      <c r="X137" s="32">
        <v>0</v>
      </c>
      <c r="Y137" s="32">
        <v>0</v>
      </c>
      <c r="Z137" s="32">
        <v>0</v>
      </c>
      <c r="AA137" s="32">
        <v>622.29</v>
      </c>
      <c r="AB137" s="32">
        <v>494.81</v>
      </c>
      <c r="AC137" s="2">
        <v>0.72</v>
      </c>
      <c r="AD137" s="2">
        <v>0.72</v>
      </c>
      <c r="AE137" s="2">
        <v>0.72</v>
      </c>
      <c r="AF137" s="2">
        <v>0.72</v>
      </c>
      <c r="AG137" s="2">
        <v>0.72</v>
      </c>
      <c r="AH137" s="2">
        <v>0.72</v>
      </c>
      <c r="AI137" s="2">
        <v>0.72</v>
      </c>
      <c r="AJ137" s="2">
        <v>0.72</v>
      </c>
      <c r="AK137" s="2">
        <v>0.72</v>
      </c>
      <c r="AL137" s="2">
        <v>0.72</v>
      </c>
      <c r="AM137" s="2">
        <v>0.72</v>
      </c>
      <c r="AN137" s="2">
        <v>0.72</v>
      </c>
      <c r="AO137" s="33">
        <v>40.61</v>
      </c>
      <c r="AP137" s="33">
        <v>191.16</v>
      </c>
      <c r="AQ137" s="33">
        <v>37.479999999999997</v>
      </c>
      <c r="AR137" s="33">
        <v>56.77</v>
      </c>
      <c r="AS137" s="33">
        <v>0</v>
      </c>
      <c r="AT137" s="33">
        <v>0</v>
      </c>
      <c r="AU137" s="33">
        <v>0</v>
      </c>
      <c r="AV137" s="33">
        <v>0</v>
      </c>
      <c r="AW137" s="33">
        <v>0</v>
      </c>
      <c r="AX137" s="33">
        <v>0</v>
      </c>
      <c r="AY137" s="33">
        <v>4.4800000000000004</v>
      </c>
      <c r="AZ137" s="33">
        <v>3.56</v>
      </c>
      <c r="BA137" s="31">
        <f t="shared" si="312"/>
        <v>-6.2</v>
      </c>
      <c r="BB137" s="31">
        <f t="shared" si="313"/>
        <v>-29.2</v>
      </c>
      <c r="BC137" s="31">
        <f t="shared" si="314"/>
        <v>-5.73</v>
      </c>
      <c r="BD137" s="31">
        <f t="shared" si="315"/>
        <v>-11.83</v>
      </c>
      <c r="BE137" s="31">
        <f t="shared" si="316"/>
        <v>0</v>
      </c>
      <c r="BF137" s="31">
        <f t="shared" si="317"/>
        <v>0</v>
      </c>
      <c r="BG137" s="31">
        <f t="shared" si="318"/>
        <v>0</v>
      </c>
      <c r="BH137" s="31">
        <f t="shared" si="319"/>
        <v>0</v>
      </c>
      <c r="BI137" s="31">
        <f t="shared" si="320"/>
        <v>0</v>
      </c>
      <c r="BJ137" s="31">
        <f t="shared" si="321"/>
        <v>0</v>
      </c>
      <c r="BK137" s="31">
        <f t="shared" si="322"/>
        <v>4.17</v>
      </c>
      <c r="BL137" s="31">
        <f t="shared" si="323"/>
        <v>3.32</v>
      </c>
      <c r="BM137" s="6">
        <v>1.2999999999999999E-3</v>
      </c>
      <c r="BN137" s="6">
        <v>1.2999999999999999E-3</v>
      </c>
      <c r="BO137" s="6">
        <v>1.2999999999999999E-3</v>
      </c>
      <c r="BP137" s="6">
        <v>1.2999999999999999E-3</v>
      </c>
      <c r="BQ137" s="6">
        <v>1.2999999999999999E-3</v>
      </c>
      <c r="BR137" s="6">
        <v>1.2999999999999999E-3</v>
      </c>
      <c r="BS137" s="6">
        <v>1.2999999999999999E-3</v>
      </c>
      <c r="BT137" s="6">
        <v>1.2999999999999999E-3</v>
      </c>
      <c r="BU137" s="6">
        <v>1.2999999999999999E-3</v>
      </c>
      <c r="BV137" s="6">
        <v>1.2999999999999999E-3</v>
      </c>
      <c r="BW137" s="6">
        <v>1.2999999999999999E-3</v>
      </c>
      <c r="BX137" s="6">
        <v>1.2999999999999999E-3</v>
      </c>
      <c r="BY137" s="31">
        <v>7.33</v>
      </c>
      <c r="BZ137" s="31">
        <v>34.51</v>
      </c>
      <c r="CA137" s="31">
        <v>6.77</v>
      </c>
      <c r="CB137" s="31">
        <v>10.25</v>
      </c>
      <c r="CC137" s="31">
        <v>0</v>
      </c>
      <c r="CD137" s="31">
        <v>0</v>
      </c>
      <c r="CE137" s="31">
        <v>0</v>
      </c>
      <c r="CF137" s="31">
        <v>0</v>
      </c>
      <c r="CG137" s="31">
        <v>0</v>
      </c>
      <c r="CH137" s="31">
        <v>0</v>
      </c>
      <c r="CI137" s="31">
        <v>0.81</v>
      </c>
      <c r="CJ137" s="31">
        <v>0.64</v>
      </c>
      <c r="CK137" s="32">
        <f t="shared" si="324"/>
        <v>3.95</v>
      </c>
      <c r="CL137" s="32">
        <f t="shared" si="325"/>
        <v>18.579999999999998</v>
      </c>
      <c r="CM137" s="32">
        <f t="shared" si="326"/>
        <v>3.64</v>
      </c>
      <c r="CN137" s="32">
        <f t="shared" si="327"/>
        <v>5.52</v>
      </c>
      <c r="CO137" s="32">
        <f t="shared" si="328"/>
        <v>0</v>
      </c>
      <c r="CP137" s="32">
        <f t="shared" si="329"/>
        <v>0</v>
      </c>
      <c r="CQ137" s="32">
        <f t="shared" si="330"/>
        <v>0</v>
      </c>
      <c r="CR137" s="32">
        <f t="shared" si="331"/>
        <v>0</v>
      </c>
      <c r="CS137" s="32">
        <f t="shared" si="332"/>
        <v>0</v>
      </c>
      <c r="CT137" s="32">
        <f t="shared" si="333"/>
        <v>0</v>
      </c>
      <c r="CU137" s="32">
        <f t="shared" si="334"/>
        <v>0.44</v>
      </c>
      <c r="CV137" s="32">
        <f t="shared" si="335"/>
        <v>0.35</v>
      </c>
      <c r="CW137" s="31">
        <f t="shared" si="336"/>
        <v>-23.13</v>
      </c>
      <c r="CX137" s="31">
        <f t="shared" si="337"/>
        <v>-108.86999999999999</v>
      </c>
      <c r="CY137" s="31">
        <f t="shared" si="338"/>
        <v>-21.339999999999996</v>
      </c>
      <c r="CZ137" s="31">
        <f t="shared" si="339"/>
        <v>-29.17</v>
      </c>
      <c r="DA137" s="31">
        <f t="shared" si="340"/>
        <v>0</v>
      </c>
      <c r="DB137" s="31">
        <f t="shared" si="341"/>
        <v>0</v>
      </c>
      <c r="DC137" s="31">
        <f t="shared" si="342"/>
        <v>0</v>
      </c>
      <c r="DD137" s="31">
        <f t="shared" si="343"/>
        <v>0</v>
      </c>
      <c r="DE137" s="31">
        <f t="shared" si="344"/>
        <v>0</v>
      </c>
      <c r="DF137" s="31">
        <f t="shared" si="345"/>
        <v>0</v>
      </c>
      <c r="DG137" s="31">
        <f t="shared" si="346"/>
        <v>-7.4</v>
      </c>
      <c r="DH137" s="31">
        <f t="shared" si="347"/>
        <v>-5.8900000000000006</v>
      </c>
      <c r="DI137" s="32">
        <f t="shared" si="276"/>
        <v>-1.1599999999999999</v>
      </c>
      <c r="DJ137" s="32">
        <f t="shared" si="277"/>
        <v>-5.44</v>
      </c>
      <c r="DK137" s="32">
        <f t="shared" si="278"/>
        <v>-1.07</v>
      </c>
      <c r="DL137" s="32">
        <f t="shared" si="279"/>
        <v>-1.46</v>
      </c>
      <c r="DM137" s="32">
        <f t="shared" si="280"/>
        <v>0</v>
      </c>
      <c r="DN137" s="32">
        <f t="shared" si="281"/>
        <v>0</v>
      </c>
      <c r="DO137" s="32">
        <f t="shared" si="282"/>
        <v>0</v>
      </c>
      <c r="DP137" s="32">
        <f t="shared" si="283"/>
        <v>0</v>
      </c>
      <c r="DQ137" s="32">
        <f t="shared" si="284"/>
        <v>0</v>
      </c>
      <c r="DR137" s="32">
        <f t="shared" si="285"/>
        <v>0</v>
      </c>
      <c r="DS137" s="32">
        <f t="shared" si="286"/>
        <v>-0.37</v>
      </c>
      <c r="DT137" s="32">
        <f t="shared" si="287"/>
        <v>-0.28999999999999998</v>
      </c>
      <c r="DU137" s="31">
        <f t="shared" si="288"/>
        <v>-4.3099999999999996</v>
      </c>
      <c r="DV137" s="31">
        <f t="shared" si="289"/>
        <v>-20.04</v>
      </c>
      <c r="DW137" s="31">
        <f t="shared" si="290"/>
        <v>-3.88</v>
      </c>
      <c r="DX137" s="31">
        <f t="shared" si="291"/>
        <v>-5.24</v>
      </c>
      <c r="DY137" s="31">
        <f t="shared" si="292"/>
        <v>0</v>
      </c>
      <c r="DZ137" s="31">
        <f t="shared" si="293"/>
        <v>0</v>
      </c>
      <c r="EA137" s="31">
        <f t="shared" si="294"/>
        <v>0</v>
      </c>
      <c r="EB137" s="31">
        <f t="shared" si="295"/>
        <v>0</v>
      </c>
      <c r="EC137" s="31">
        <f t="shared" si="296"/>
        <v>0</v>
      </c>
      <c r="ED137" s="31">
        <f t="shared" si="297"/>
        <v>0</v>
      </c>
      <c r="EE137" s="31">
        <f t="shared" si="298"/>
        <v>-1.21</v>
      </c>
      <c r="EF137" s="31">
        <f t="shared" si="299"/>
        <v>-0.95</v>
      </c>
      <c r="EG137" s="32">
        <f t="shared" si="300"/>
        <v>-28.599999999999998</v>
      </c>
      <c r="EH137" s="32">
        <f t="shared" si="301"/>
        <v>-134.35</v>
      </c>
      <c r="EI137" s="32">
        <f t="shared" si="302"/>
        <v>-26.289999999999996</v>
      </c>
      <c r="EJ137" s="32">
        <f t="shared" si="303"/>
        <v>-35.870000000000005</v>
      </c>
      <c r="EK137" s="32">
        <f t="shared" si="304"/>
        <v>0</v>
      </c>
      <c r="EL137" s="32">
        <f t="shared" si="305"/>
        <v>0</v>
      </c>
      <c r="EM137" s="32">
        <f t="shared" si="306"/>
        <v>0</v>
      </c>
      <c r="EN137" s="32">
        <f t="shared" si="307"/>
        <v>0</v>
      </c>
      <c r="EO137" s="32">
        <f t="shared" si="308"/>
        <v>0</v>
      </c>
      <c r="EP137" s="32">
        <f t="shared" si="309"/>
        <v>0</v>
      </c>
      <c r="EQ137" s="32">
        <f t="shared" si="310"/>
        <v>-8.98</v>
      </c>
      <c r="ER137" s="32">
        <f t="shared" si="311"/>
        <v>-7.1300000000000008</v>
      </c>
    </row>
    <row r="138" spans="1:148" x14ac:dyDescent="0.25">
      <c r="A138" t="s">
        <v>511</v>
      </c>
      <c r="B138" s="1" t="s">
        <v>97</v>
      </c>
      <c r="C138" t="str">
        <f t="shared" ca="1" si="348"/>
        <v>BCHIMP</v>
      </c>
      <c r="D138" t="str">
        <f t="shared" ca="1" si="349"/>
        <v>Alberta-BC Intertie - Import</v>
      </c>
      <c r="E138" s="51">
        <v>21578</v>
      </c>
      <c r="F138" s="51">
        <v>20233</v>
      </c>
      <c r="G138" s="51">
        <v>25696</v>
      </c>
      <c r="H138" s="51">
        <v>18843</v>
      </c>
      <c r="I138" s="51">
        <v>13354</v>
      </c>
      <c r="J138" s="51">
        <v>9530</v>
      </c>
      <c r="K138" s="51">
        <v>20213</v>
      </c>
      <c r="L138" s="51">
        <v>13871</v>
      </c>
      <c r="M138" s="51">
        <v>1937</v>
      </c>
      <c r="N138" s="51">
        <v>7351</v>
      </c>
      <c r="O138" s="51">
        <v>9540</v>
      </c>
      <c r="P138" s="51">
        <v>3550</v>
      </c>
      <c r="Q138" s="32">
        <v>1184858.23</v>
      </c>
      <c r="R138" s="32">
        <v>2306084</v>
      </c>
      <c r="S138" s="32">
        <v>1244547.4099999999</v>
      </c>
      <c r="T138" s="32">
        <v>619052.04</v>
      </c>
      <c r="U138" s="32">
        <v>474435.83</v>
      </c>
      <c r="V138" s="32">
        <v>572359.61</v>
      </c>
      <c r="W138" s="32">
        <v>3455446.44</v>
      </c>
      <c r="X138" s="32">
        <v>958596.03</v>
      </c>
      <c r="Y138" s="32">
        <v>71354.789999999994</v>
      </c>
      <c r="Z138" s="32">
        <v>252335.03</v>
      </c>
      <c r="AA138" s="32">
        <v>429856.12</v>
      </c>
      <c r="AB138" s="32">
        <v>119619</v>
      </c>
      <c r="AC138" s="2">
        <v>2.0499999999999998</v>
      </c>
      <c r="AD138" s="2">
        <v>2.0499999999999998</v>
      </c>
      <c r="AE138" s="2">
        <v>2.0499999999999998</v>
      </c>
      <c r="AF138" s="2">
        <v>2.0499999999999998</v>
      </c>
      <c r="AG138" s="2">
        <v>2.0499999999999998</v>
      </c>
      <c r="AH138" s="2">
        <v>2.0499999999999998</v>
      </c>
      <c r="AI138" s="2">
        <v>2.0499999999999998</v>
      </c>
      <c r="AJ138" s="2">
        <v>2.0499999999999998</v>
      </c>
      <c r="AK138" s="2">
        <v>2.0499999999999998</v>
      </c>
      <c r="AL138" s="2">
        <v>2.0499999999999998</v>
      </c>
      <c r="AM138" s="2">
        <v>2.0499999999999998</v>
      </c>
      <c r="AN138" s="2">
        <v>2.0499999999999998</v>
      </c>
      <c r="AO138" s="33">
        <v>24289.59</v>
      </c>
      <c r="AP138" s="33">
        <v>47274.720000000001</v>
      </c>
      <c r="AQ138" s="33">
        <v>25513.22</v>
      </c>
      <c r="AR138" s="33">
        <v>12690.57</v>
      </c>
      <c r="AS138" s="33">
        <v>9725.93</v>
      </c>
      <c r="AT138" s="33">
        <v>11733.37</v>
      </c>
      <c r="AU138" s="33">
        <v>70836.649999999994</v>
      </c>
      <c r="AV138" s="33">
        <v>19651.22</v>
      </c>
      <c r="AW138" s="33">
        <v>1462.77</v>
      </c>
      <c r="AX138" s="33">
        <v>5172.87</v>
      </c>
      <c r="AY138" s="33">
        <v>8812.0499999999993</v>
      </c>
      <c r="AZ138" s="33">
        <v>2452.19</v>
      </c>
      <c r="BA138" s="31">
        <f t="shared" si="312"/>
        <v>-1303.3399999999999</v>
      </c>
      <c r="BB138" s="31">
        <f t="shared" si="313"/>
        <v>-2536.69</v>
      </c>
      <c r="BC138" s="31">
        <f t="shared" si="314"/>
        <v>-1369</v>
      </c>
      <c r="BD138" s="31">
        <f t="shared" si="315"/>
        <v>-928.58</v>
      </c>
      <c r="BE138" s="31">
        <f t="shared" si="316"/>
        <v>-711.65</v>
      </c>
      <c r="BF138" s="31">
        <f t="shared" si="317"/>
        <v>-858.54</v>
      </c>
      <c r="BG138" s="31">
        <f t="shared" si="318"/>
        <v>5183.17</v>
      </c>
      <c r="BH138" s="31">
        <f t="shared" si="319"/>
        <v>1437.89</v>
      </c>
      <c r="BI138" s="31">
        <f t="shared" si="320"/>
        <v>107.03</v>
      </c>
      <c r="BJ138" s="31">
        <f t="shared" si="321"/>
        <v>1690.64</v>
      </c>
      <c r="BK138" s="31">
        <f t="shared" si="322"/>
        <v>2880.04</v>
      </c>
      <c r="BL138" s="31">
        <f t="shared" si="323"/>
        <v>801.45</v>
      </c>
      <c r="BM138" s="6">
        <v>-1.84E-2</v>
      </c>
      <c r="BN138" s="6">
        <v>-1.84E-2</v>
      </c>
      <c r="BO138" s="6">
        <v>-1.84E-2</v>
      </c>
      <c r="BP138" s="6">
        <v>-1.84E-2</v>
      </c>
      <c r="BQ138" s="6">
        <v>-1.84E-2</v>
      </c>
      <c r="BR138" s="6">
        <v>-1.84E-2</v>
      </c>
      <c r="BS138" s="6">
        <v>-1.84E-2</v>
      </c>
      <c r="BT138" s="6">
        <v>-1.84E-2</v>
      </c>
      <c r="BU138" s="6">
        <v>-1.84E-2</v>
      </c>
      <c r="BV138" s="6">
        <v>-1.84E-2</v>
      </c>
      <c r="BW138" s="6">
        <v>-1.84E-2</v>
      </c>
      <c r="BX138" s="6">
        <v>-1.84E-2</v>
      </c>
      <c r="BY138" s="31">
        <v>-21801.39</v>
      </c>
      <c r="BZ138" s="31">
        <v>-42431.95</v>
      </c>
      <c r="CA138" s="31">
        <v>-22899.67</v>
      </c>
      <c r="CB138" s="31">
        <v>-11390.56</v>
      </c>
      <c r="CC138" s="31">
        <v>-8729.6200000000008</v>
      </c>
      <c r="CD138" s="31">
        <v>-10531.42</v>
      </c>
      <c r="CE138" s="31">
        <v>-63580.21</v>
      </c>
      <c r="CF138" s="31">
        <v>-17638.169999999998</v>
      </c>
      <c r="CG138" s="31">
        <v>-1312.93</v>
      </c>
      <c r="CH138" s="31">
        <v>-4642.96</v>
      </c>
      <c r="CI138" s="31">
        <v>-7909.35</v>
      </c>
      <c r="CJ138" s="31">
        <v>-2200.9899999999998</v>
      </c>
      <c r="CK138" s="32">
        <f t="shared" si="324"/>
        <v>829.4</v>
      </c>
      <c r="CL138" s="32">
        <f t="shared" si="325"/>
        <v>1614.26</v>
      </c>
      <c r="CM138" s="32">
        <f t="shared" si="326"/>
        <v>871.18</v>
      </c>
      <c r="CN138" s="32">
        <f t="shared" si="327"/>
        <v>433.34</v>
      </c>
      <c r="CO138" s="32">
        <f t="shared" si="328"/>
        <v>332.11</v>
      </c>
      <c r="CP138" s="32">
        <f t="shared" si="329"/>
        <v>400.65</v>
      </c>
      <c r="CQ138" s="32">
        <f t="shared" si="330"/>
        <v>2418.81</v>
      </c>
      <c r="CR138" s="32">
        <f t="shared" si="331"/>
        <v>671.02</v>
      </c>
      <c r="CS138" s="32">
        <f t="shared" si="332"/>
        <v>49.95</v>
      </c>
      <c r="CT138" s="32">
        <f t="shared" si="333"/>
        <v>176.63</v>
      </c>
      <c r="CU138" s="32">
        <f t="shared" si="334"/>
        <v>300.89999999999998</v>
      </c>
      <c r="CV138" s="32">
        <f t="shared" si="335"/>
        <v>83.73</v>
      </c>
      <c r="CW138" s="31">
        <f t="shared" si="336"/>
        <v>-43958.240000000005</v>
      </c>
      <c r="CX138" s="31">
        <f t="shared" si="337"/>
        <v>-85555.72</v>
      </c>
      <c r="CY138" s="31">
        <f t="shared" si="338"/>
        <v>-46172.71</v>
      </c>
      <c r="CZ138" s="31">
        <f t="shared" si="339"/>
        <v>-22719.21</v>
      </c>
      <c r="DA138" s="31">
        <f t="shared" si="340"/>
        <v>-17411.79</v>
      </c>
      <c r="DB138" s="31">
        <f t="shared" si="341"/>
        <v>-21005.599999999999</v>
      </c>
      <c r="DC138" s="31">
        <f t="shared" si="342"/>
        <v>-137181.22</v>
      </c>
      <c r="DD138" s="31">
        <f t="shared" si="343"/>
        <v>-38056.259999999995</v>
      </c>
      <c r="DE138" s="31">
        <f t="shared" si="344"/>
        <v>-2832.78</v>
      </c>
      <c r="DF138" s="31">
        <f t="shared" si="345"/>
        <v>-11329.84</v>
      </c>
      <c r="DG138" s="31">
        <f t="shared" si="346"/>
        <v>-19300.54</v>
      </c>
      <c r="DH138" s="31">
        <f t="shared" si="347"/>
        <v>-5370.9</v>
      </c>
      <c r="DI138" s="32">
        <f t="shared" si="276"/>
        <v>-2197.91</v>
      </c>
      <c r="DJ138" s="32">
        <f t="shared" si="277"/>
        <v>-4277.79</v>
      </c>
      <c r="DK138" s="32">
        <f t="shared" si="278"/>
        <v>-2308.64</v>
      </c>
      <c r="DL138" s="32">
        <f t="shared" si="279"/>
        <v>-1135.96</v>
      </c>
      <c r="DM138" s="32">
        <f t="shared" si="280"/>
        <v>-870.59</v>
      </c>
      <c r="DN138" s="32">
        <f t="shared" si="281"/>
        <v>-1050.28</v>
      </c>
      <c r="DO138" s="32">
        <f t="shared" si="282"/>
        <v>-6859.06</v>
      </c>
      <c r="DP138" s="32">
        <f t="shared" si="283"/>
        <v>-1902.81</v>
      </c>
      <c r="DQ138" s="32">
        <f t="shared" si="284"/>
        <v>-141.63999999999999</v>
      </c>
      <c r="DR138" s="32">
        <f t="shared" si="285"/>
        <v>-566.49</v>
      </c>
      <c r="DS138" s="32">
        <f t="shared" si="286"/>
        <v>-965.03</v>
      </c>
      <c r="DT138" s="32">
        <f t="shared" si="287"/>
        <v>-268.55</v>
      </c>
      <c r="DU138" s="31">
        <f t="shared" si="288"/>
        <v>-8194.4599999999991</v>
      </c>
      <c r="DV138" s="31">
        <f t="shared" si="289"/>
        <v>-15749.01</v>
      </c>
      <c r="DW138" s="31">
        <f t="shared" si="290"/>
        <v>-8402.02</v>
      </c>
      <c r="DX138" s="31">
        <f t="shared" si="291"/>
        <v>-4081.14</v>
      </c>
      <c r="DY138" s="31">
        <f t="shared" si="292"/>
        <v>-3088.39</v>
      </c>
      <c r="DZ138" s="31">
        <f t="shared" si="293"/>
        <v>-3676.77</v>
      </c>
      <c r="EA138" s="31">
        <f t="shared" si="294"/>
        <v>-23701.84</v>
      </c>
      <c r="EB138" s="31">
        <f t="shared" si="295"/>
        <v>-6486.38</v>
      </c>
      <c r="EC138" s="31">
        <f t="shared" si="296"/>
        <v>-476.21</v>
      </c>
      <c r="ED138" s="31">
        <f t="shared" si="297"/>
        <v>-1879.01</v>
      </c>
      <c r="EE138" s="31">
        <f t="shared" si="298"/>
        <v>-3155.84</v>
      </c>
      <c r="EF138" s="31">
        <f t="shared" si="299"/>
        <v>-866.06</v>
      </c>
      <c r="EG138" s="32">
        <f t="shared" si="300"/>
        <v>-54350.610000000008</v>
      </c>
      <c r="EH138" s="32">
        <f t="shared" si="301"/>
        <v>-105582.51999999999</v>
      </c>
      <c r="EI138" s="32">
        <f t="shared" si="302"/>
        <v>-56883.369999999995</v>
      </c>
      <c r="EJ138" s="32">
        <f t="shared" si="303"/>
        <v>-27936.309999999998</v>
      </c>
      <c r="EK138" s="32">
        <f t="shared" si="304"/>
        <v>-21370.77</v>
      </c>
      <c r="EL138" s="32">
        <f t="shared" si="305"/>
        <v>-25732.649999999998</v>
      </c>
      <c r="EM138" s="32">
        <f t="shared" si="306"/>
        <v>-167742.12</v>
      </c>
      <c r="EN138" s="32">
        <f t="shared" si="307"/>
        <v>-46445.44999999999</v>
      </c>
      <c r="EO138" s="32">
        <f t="shared" si="308"/>
        <v>-3450.63</v>
      </c>
      <c r="EP138" s="32">
        <f t="shared" si="309"/>
        <v>-13775.34</v>
      </c>
      <c r="EQ138" s="32">
        <f t="shared" si="310"/>
        <v>-23421.41</v>
      </c>
      <c r="ER138" s="32">
        <f t="shared" si="311"/>
        <v>-6505.51</v>
      </c>
    </row>
    <row r="139" spans="1:148" x14ac:dyDescent="0.25">
      <c r="A139" t="s">
        <v>461</v>
      </c>
      <c r="B139" s="1" t="s">
        <v>133</v>
      </c>
      <c r="C139" t="str">
        <f t="shared" ca="1" si="348"/>
        <v>SPR</v>
      </c>
      <c r="D139" t="str">
        <f t="shared" ca="1" si="349"/>
        <v>Spray Hydro Facility</v>
      </c>
      <c r="E139" s="51">
        <v>25848.177573000001</v>
      </c>
      <c r="F139" s="51">
        <v>27077.0914022</v>
      </c>
      <c r="G139" s="51">
        <v>17743.4559267</v>
      </c>
      <c r="H139" s="51">
        <v>17115.7224991</v>
      </c>
      <c r="I139" s="51">
        <v>11534.580332400001</v>
      </c>
      <c r="J139" s="51">
        <v>20328.2961412</v>
      </c>
      <c r="K139" s="51">
        <v>27411.695340999999</v>
      </c>
      <c r="L139" s="51">
        <v>18002.6580798</v>
      </c>
      <c r="M139" s="51">
        <v>8395.0009131999996</v>
      </c>
      <c r="N139" s="51">
        <v>9909.0742530000007</v>
      </c>
      <c r="O139" s="51">
        <v>9342.0873835999992</v>
      </c>
      <c r="P139" s="51">
        <v>21588.921227800001</v>
      </c>
      <c r="Q139" s="32">
        <v>1299357.51</v>
      </c>
      <c r="R139" s="32">
        <v>2963502.97</v>
      </c>
      <c r="S139" s="32">
        <v>841803.47</v>
      </c>
      <c r="T139" s="32">
        <v>605146.04</v>
      </c>
      <c r="U139" s="32">
        <v>716755.44</v>
      </c>
      <c r="V139" s="32">
        <v>930823.42</v>
      </c>
      <c r="W139" s="32">
        <v>4082613.06</v>
      </c>
      <c r="X139" s="32">
        <v>853841.05</v>
      </c>
      <c r="Y139" s="32">
        <v>228130.31</v>
      </c>
      <c r="Z139" s="32">
        <v>302171.57</v>
      </c>
      <c r="AA139" s="32">
        <v>301561.57</v>
      </c>
      <c r="AB139" s="32">
        <v>590415.02</v>
      </c>
      <c r="AC139" s="2">
        <v>0.72</v>
      </c>
      <c r="AD139" s="2">
        <v>0.72</v>
      </c>
      <c r="AE139" s="2">
        <v>0.72</v>
      </c>
      <c r="AF139" s="2">
        <v>0.72</v>
      </c>
      <c r="AG139" s="2">
        <v>0.72</v>
      </c>
      <c r="AH139" s="2">
        <v>0.72</v>
      </c>
      <c r="AI139" s="2">
        <v>0.72</v>
      </c>
      <c r="AJ139" s="2">
        <v>0.72</v>
      </c>
      <c r="AK139" s="2">
        <v>0.72</v>
      </c>
      <c r="AL139" s="2">
        <v>0.72</v>
      </c>
      <c r="AM139" s="2">
        <v>0.72</v>
      </c>
      <c r="AN139" s="2">
        <v>0.72</v>
      </c>
      <c r="AO139" s="33">
        <v>9355.3700000000008</v>
      </c>
      <c r="AP139" s="33">
        <v>21337.22</v>
      </c>
      <c r="AQ139" s="33">
        <v>6060.98</v>
      </c>
      <c r="AR139" s="33">
        <v>4357.05</v>
      </c>
      <c r="AS139" s="33">
        <v>5160.6400000000003</v>
      </c>
      <c r="AT139" s="33">
        <v>6701.93</v>
      </c>
      <c r="AU139" s="33">
        <v>29394.81</v>
      </c>
      <c r="AV139" s="33">
        <v>6147.66</v>
      </c>
      <c r="AW139" s="33">
        <v>1642.54</v>
      </c>
      <c r="AX139" s="33">
        <v>2175.64</v>
      </c>
      <c r="AY139" s="33">
        <v>2171.2399999999998</v>
      </c>
      <c r="AZ139" s="33">
        <v>4250.99</v>
      </c>
      <c r="BA139" s="31">
        <f t="shared" si="312"/>
        <v>-1429.29</v>
      </c>
      <c r="BB139" s="31">
        <f t="shared" si="313"/>
        <v>-3259.85</v>
      </c>
      <c r="BC139" s="31">
        <f t="shared" si="314"/>
        <v>-925.98</v>
      </c>
      <c r="BD139" s="31">
        <f t="shared" si="315"/>
        <v>-907.72</v>
      </c>
      <c r="BE139" s="31">
        <f t="shared" si="316"/>
        <v>-1075.1300000000001</v>
      </c>
      <c r="BF139" s="31">
        <f t="shared" si="317"/>
        <v>-1396.24</v>
      </c>
      <c r="BG139" s="31">
        <f t="shared" si="318"/>
        <v>6123.92</v>
      </c>
      <c r="BH139" s="31">
        <f t="shared" si="319"/>
        <v>1280.76</v>
      </c>
      <c r="BI139" s="31">
        <f t="shared" si="320"/>
        <v>342.2</v>
      </c>
      <c r="BJ139" s="31">
        <f t="shared" si="321"/>
        <v>2024.55</v>
      </c>
      <c r="BK139" s="31">
        <f t="shared" si="322"/>
        <v>2020.46</v>
      </c>
      <c r="BL139" s="31">
        <f t="shared" si="323"/>
        <v>3955.78</v>
      </c>
      <c r="BM139" s="6">
        <v>-4.9399999999999999E-2</v>
      </c>
      <c r="BN139" s="6">
        <v>-4.9399999999999999E-2</v>
      </c>
      <c r="BO139" s="6">
        <v>-4.9399999999999999E-2</v>
      </c>
      <c r="BP139" s="6">
        <v>-4.9399999999999999E-2</v>
      </c>
      <c r="BQ139" s="6">
        <v>-4.9399999999999999E-2</v>
      </c>
      <c r="BR139" s="6">
        <v>-4.9399999999999999E-2</v>
      </c>
      <c r="BS139" s="6">
        <v>-4.9399999999999999E-2</v>
      </c>
      <c r="BT139" s="6">
        <v>-4.9399999999999999E-2</v>
      </c>
      <c r="BU139" s="6">
        <v>-4.9399999999999999E-2</v>
      </c>
      <c r="BV139" s="6">
        <v>-4.9399999999999999E-2</v>
      </c>
      <c r="BW139" s="6">
        <v>-4.9399999999999999E-2</v>
      </c>
      <c r="BX139" s="6">
        <v>-4.9399999999999999E-2</v>
      </c>
      <c r="BY139" s="31">
        <v>-64188.26</v>
      </c>
      <c r="BZ139" s="31">
        <v>-146397.04999999999</v>
      </c>
      <c r="CA139" s="31">
        <v>-41585.089999999997</v>
      </c>
      <c r="CB139" s="31">
        <v>-29894.21</v>
      </c>
      <c r="CC139" s="31">
        <v>-35407.72</v>
      </c>
      <c r="CD139" s="31">
        <v>-45982.68</v>
      </c>
      <c r="CE139" s="31">
        <v>-201681.09</v>
      </c>
      <c r="CF139" s="31">
        <v>-42179.75</v>
      </c>
      <c r="CG139" s="31">
        <v>-11269.64</v>
      </c>
      <c r="CH139" s="31">
        <v>-14927.28</v>
      </c>
      <c r="CI139" s="31">
        <v>-14897.14</v>
      </c>
      <c r="CJ139" s="31">
        <v>-29166.5</v>
      </c>
      <c r="CK139" s="32">
        <f t="shared" si="324"/>
        <v>909.55</v>
      </c>
      <c r="CL139" s="32">
        <f t="shared" si="325"/>
        <v>2074.4499999999998</v>
      </c>
      <c r="CM139" s="32">
        <f t="shared" si="326"/>
        <v>589.26</v>
      </c>
      <c r="CN139" s="32">
        <f t="shared" si="327"/>
        <v>423.6</v>
      </c>
      <c r="CO139" s="32">
        <f t="shared" si="328"/>
        <v>501.73</v>
      </c>
      <c r="CP139" s="32">
        <f t="shared" si="329"/>
        <v>651.58000000000004</v>
      </c>
      <c r="CQ139" s="32">
        <f t="shared" si="330"/>
        <v>2857.83</v>
      </c>
      <c r="CR139" s="32">
        <f t="shared" si="331"/>
        <v>597.69000000000005</v>
      </c>
      <c r="CS139" s="32">
        <f t="shared" si="332"/>
        <v>159.69</v>
      </c>
      <c r="CT139" s="32">
        <f t="shared" si="333"/>
        <v>211.52</v>
      </c>
      <c r="CU139" s="32">
        <f t="shared" si="334"/>
        <v>211.09</v>
      </c>
      <c r="CV139" s="32">
        <f t="shared" si="335"/>
        <v>413.29</v>
      </c>
      <c r="CW139" s="31">
        <f t="shared" si="336"/>
        <v>-71204.790000000008</v>
      </c>
      <c r="CX139" s="31">
        <f t="shared" si="337"/>
        <v>-162399.96999999997</v>
      </c>
      <c r="CY139" s="31">
        <f t="shared" si="338"/>
        <v>-46130.829999999994</v>
      </c>
      <c r="CZ139" s="31">
        <f t="shared" si="339"/>
        <v>-32919.94</v>
      </c>
      <c r="DA139" s="31">
        <f t="shared" si="340"/>
        <v>-38991.5</v>
      </c>
      <c r="DB139" s="31">
        <f t="shared" si="341"/>
        <v>-50636.79</v>
      </c>
      <c r="DC139" s="31">
        <f t="shared" si="342"/>
        <v>-234341.99000000002</v>
      </c>
      <c r="DD139" s="31">
        <f t="shared" si="343"/>
        <v>-49010.48</v>
      </c>
      <c r="DE139" s="31">
        <f t="shared" si="344"/>
        <v>-13094.689999999999</v>
      </c>
      <c r="DF139" s="31">
        <f t="shared" si="345"/>
        <v>-18915.95</v>
      </c>
      <c r="DG139" s="31">
        <f t="shared" si="346"/>
        <v>-18877.75</v>
      </c>
      <c r="DH139" s="31">
        <f t="shared" si="347"/>
        <v>-36959.979999999996</v>
      </c>
      <c r="DI139" s="32">
        <f t="shared" si="276"/>
        <v>-3560.24</v>
      </c>
      <c r="DJ139" s="32">
        <f t="shared" si="277"/>
        <v>-8120</v>
      </c>
      <c r="DK139" s="32">
        <f t="shared" si="278"/>
        <v>-2306.54</v>
      </c>
      <c r="DL139" s="32">
        <f t="shared" si="279"/>
        <v>-1646</v>
      </c>
      <c r="DM139" s="32">
        <f t="shared" si="280"/>
        <v>-1949.58</v>
      </c>
      <c r="DN139" s="32">
        <f t="shared" si="281"/>
        <v>-2531.84</v>
      </c>
      <c r="DO139" s="32">
        <f t="shared" si="282"/>
        <v>-11717.1</v>
      </c>
      <c r="DP139" s="32">
        <f t="shared" si="283"/>
        <v>-2450.52</v>
      </c>
      <c r="DQ139" s="32">
        <f t="shared" si="284"/>
        <v>-654.73</v>
      </c>
      <c r="DR139" s="32">
        <f t="shared" si="285"/>
        <v>-945.8</v>
      </c>
      <c r="DS139" s="32">
        <f t="shared" si="286"/>
        <v>-943.89</v>
      </c>
      <c r="DT139" s="32">
        <f t="shared" si="287"/>
        <v>-1848</v>
      </c>
      <c r="DU139" s="31">
        <f t="shared" si="288"/>
        <v>-13273.61</v>
      </c>
      <c r="DV139" s="31">
        <f t="shared" si="289"/>
        <v>-29894.41</v>
      </c>
      <c r="DW139" s="31">
        <f t="shared" si="290"/>
        <v>-8394.4</v>
      </c>
      <c r="DX139" s="31">
        <f t="shared" si="291"/>
        <v>-5913.53</v>
      </c>
      <c r="DY139" s="31">
        <f t="shared" si="292"/>
        <v>-6916.06</v>
      </c>
      <c r="DZ139" s="31">
        <f t="shared" si="293"/>
        <v>-8863.35</v>
      </c>
      <c r="EA139" s="31">
        <f t="shared" si="294"/>
        <v>-40489.040000000001</v>
      </c>
      <c r="EB139" s="31">
        <f t="shared" si="295"/>
        <v>-8353.44</v>
      </c>
      <c r="EC139" s="31">
        <f t="shared" si="296"/>
        <v>-2201.3000000000002</v>
      </c>
      <c r="ED139" s="31">
        <f t="shared" si="297"/>
        <v>-3137.14</v>
      </c>
      <c r="EE139" s="31">
        <f t="shared" si="298"/>
        <v>-3086.71</v>
      </c>
      <c r="EF139" s="31">
        <f t="shared" si="299"/>
        <v>-5959.8</v>
      </c>
      <c r="EG139" s="32">
        <f t="shared" si="300"/>
        <v>-88038.640000000014</v>
      </c>
      <c r="EH139" s="32">
        <f t="shared" si="301"/>
        <v>-200414.37999999998</v>
      </c>
      <c r="EI139" s="32">
        <f t="shared" si="302"/>
        <v>-56831.77</v>
      </c>
      <c r="EJ139" s="32">
        <f t="shared" si="303"/>
        <v>-40479.47</v>
      </c>
      <c r="EK139" s="32">
        <f t="shared" si="304"/>
        <v>-47857.14</v>
      </c>
      <c r="EL139" s="32">
        <f t="shared" si="305"/>
        <v>-62031.98</v>
      </c>
      <c r="EM139" s="32">
        <f t="shared" si="306"/>
        <v>-286548.13</v>
      </c>
      <c r="EN139" s="32">
        <f t="shared" si="307"/>
        <v>-59814.44</v>
      </c>
      <c r="EO139" s="32">
        <f t="shared" si="308"/>
        <v>-15950.719999999998</v>
      </c>
      <c r="EP139" s="32">
        <f t="shared" si="309"/>
        <v>-22998.89</v>
      </c>
      <c r="EQ139" s="32">
        <f t="shared" si="310"/>
        <v>-22908.35</v>
      </c>
      <c r="ER139" s="32">
        <f t="shared" si="311"/>
        <v>-44767.78</v>
      </c>
    </row>
    <row r="140" spans="1:148" x14ac:dyDescent="0.25">
      <c r="A140" t="s">
        <v>511</v>
      </c>
      <c r="B140" s="1" t="s">
        <v>98</v>
      </c>
      <c r="C140" t="str">
        <f t="shared" ca="1" si="348"/>
        <v>SPCIMP</v>
      </c>
      <c r="D140" t="str">
        <f t="shared" ca="1" si="349"/>
        <v>Alberta-Saskatchewan Intertie - Import</v>
      </c>
      <c r="E140" s="51">
        <v>2525</v>
      </c>
      <c r="F140" s="51">
        <v>7566</v>
      </c>
      <c r="G140" s="51">
        <v>1875</v>
      </c>
      <c r="H140" s="51">
        <v>4976</v>
      </c>
      <c r="I140" s="51">
        <v>23293</v>
      </c>
      <c r="Q140" s="32">
        <v>388499</v>
      </c>
      <c r="R140" s="32">
        <v>646050.52</v>
      </c>
      <c r="S140" s="32">
        <v>214065</v>
      </c>
      <c r="T140" s="32">
        <v>232758.26</v>
      </c>
      <c r="U140" s="32">
        <v>1936703.68</v>
      </c>
      <c r="V140" s="32"/>
      <c r="W140" s="32"/>
      <c r="X140" s="32"/>
      <c r="Y140" s="32"/>
      <c r="Z140" s="32"/>
      <c r="AA140" s="32"/>
      <c r="AB140" s="32"/>
      <c r="AC140" s="2">
        <v>5.43</v>
      </c>
      <c r="AD140" s="2">
        <v>5.43</v>
      </c>
      <c r="AE140" s="2">
        <v>5.43</v>
      </c>
      <c r="AF140" s="2">
        <v>5.43</v>
      </c>
      <c r="AG140" s="2">
        <v>5.43</v>
      </c>
      <c r="AO140" s="33">
        <v>21095.5</v>
      </c>
      <c r="AP140" s="33">
        <v>35080.54</v>
      </c>
      <c r="AQ140" s="33">
        <v>11623.73</v>
      </c>
      <c r="AR140" s="33">
        <v>12638.77</v>
      </c>
      <c r="AS140" s="33">
        <v>105163.01</v>
      </c>
      <c r="AT140" s="33"/>
      <c r="AU140" s="33"/>
      <c r="AV140" s="33"/>
      <c r="AW140" s="33"/>
      <c r="AX140" s="33"/>
      <c r="AY140" s="33"/>
      <c r="AZ140" s="33"/>
      <c r="BA140" s="31">
        <f t="shared" si="312"/>
        <v>-427.35</v>
      </c>
      <c r="BB140" s="31">
        <f t="shared" si="313"/>
        <v>-710.66</v>
      </c>
      <c r="BC140" s="31">
        <f t="shared" si="314"/>
        <v>-235.47</v>
      </c>
      <c r="BD140" s="31">
        <f t="shared" si="315"/>
        <v>-349.14</v>
      </c>
      <c r="BE140" s="31">
        <f t="shared" si="316"/>
        <v>-2905.06</v>
      </c>
      <c r="BF140" s="31">
        <f t="shared" si="317"/>
        <v>0</v>
      </c>
      <c r="BG140" s="31">
        <f t="shared" si="318"/>
        <v>0</v>
      </c>
      <c r="BH140" s="31">
        <f t="shared" si="319"/>
        <v>0</v>
      </c>
      <c r="BI140" s="31">
        <f t="shared" si="320"/>
        <v>0</v>
      </c>
      <c r="BJ140" s="31">
        <f t="shared" si="321"/>
        <v>0</v>
      </c>
      <c r="BK140" s="31">
        <f t="shared" si="322"/>
        <v>0</v>
      </c>
      <c r="BL140" s="31">
        <f t="shared" si="323"/>
        <v>0</v>
      </c>
      <c r="BM140" s="6">
        <v>3.4000000000000002E-2</v>
      </c>
      <c r="BN140" s="6">
        <v>3.4000000000000002E-2</v>
      </c>
      <c r="BO140" s="6">
        <v>3.4000000000000002E-2</v>
      </c>
      <c r="BP140" s="6">
        <v>3.4000000000000002E-2</v>
      </c>
      <c r="BQ140" s="6">
        <v>3.4000000000000002E-2</v>
      </c>
      <c r="BR140" s="6">
        <v>3.4000000000000002E-2</v>
      </c>
      <c r="BS140" s="6">
        <v>3.4000000000000002E-2</v>
      </c>
      <c r="BT140" s="6">
        <v>3.4000000000000002E-2</v>
      </c>
      <c r="BU140" s="6">
        <v>3.4000000000000002E-2</v>
      </c>
      <c r="BV140" s="6">
        <v>3.4000000000000002E-2</v>
      </c>
      <c r="BW140" s="6">
        <v>3.4000000000000002E-2</v>
      </c>
      <c r="BX140" s="6">
        <v>3.4000000000000002E-2</v>
      </c>
      <c r="BY140" s="31">
        <v>13208.97</v>
      </c>
      <c r="BZ140" s="31">
        <v>21965.72</v>
      </c>
      <c r="CA140" s="31">
        <v>7278.21</v>
      </c>
      <c r="CB140" s="31">
        <v>7913.78</v>
      </c>
      <c r="CC140" s="31">
        <v>65847.929999999993</v>
      </c>
      <c r="CD140" s="31">
        <v>0</v>
      </c>
      <c r="CE140" s="31">
        <v>0</v>
      </c>
      <c r="CF140" s="31">
        <v>0</v>
      </c>
      <c r="CG140" s="31">
        <v>0</v>
      </c>
      <c r="CH140" s="31">
        <v>0</v>
      </c>
      <c r="CI140" s="31">
        <v>0</v>
      </c>
      <c r="CJ140" s="31">
        <v>0</v>
      </c>
      <c r="CK140" s="32">
        <f t="shared" si="324"/>
        <v>271.95</v>
      </c>
      <c r="CL140" s="32">
        <f t="shared" si="325"/>
        <v>452.24</v>
      </c>
      <c r="CM140" s="32">
        <f t="shared" si="326"/>
        <v>149.85</v>
      </c>
      <c r="CN140" s="32">
        <f t="shared" si="327"/>
        <v>162.93</v>
      </c>
      <c r="CO140" s="32">
        <f t="shared" si="328"/>
        <v>1355.69</v>
      </c>
      <c r="CP140" s="32">
        <f t="shared" si="329"/>
        <v>0</v>
      </c>
      <c r="CQ140" s="32">
        <f t="shared" si="330"/>
        <v>0</v>
      </c>
      <c r="CR140" s="32">
        <f t="shared" si="331"/>
        <v>0</v>
      </c>
      <c r="CS140" s="32">
        <f t="shared" si="332"/>
        <v>0</v>
      </c>
      <c r="CT140" s="32">
        <f t="shared" si="333"/>
        <v>0</v>
      </c>
      <c r="CU140" s="32">
        <f t="shared" si="334"/>
        <v>0</v>
      </c>
      <c r="CV140" s="32">
        <f t="shared" si="335"/>
        <v>0</v>
      </c>
      <c r="CW140" s="31">
        <f t="shared" si="336"/>
        <v>-7187.23</v>
      </c>
      <c r="CX140" s="31">
        <f t="shared" si="337"/>
        <v>-11951.919999999998</v>
      </c>
      <c r="CY140" s="31">
        <f t="shared" si="338"/>
        <v>-3960.1999999999994</v>
      </c>
      <c r="CZ140" s="31">
        <f t="shared" si="339"/>
        <v>-4212.92</v>
      </c>
      <c r="DA140" s="31">
        <f t="shared" si="340"/>
        <v>-35054.33</v>
      </c>
      <c r="DB140" s="31">
        <f t="shared" si="341"/>
        <v>0</v>
      </c>
      <c r="DC140" s="31">
        <f t="shared" si="342"/>
        <v>0</v>
      </c>
      <c r="DD140" s="31">
        <f t="shared" si="343"/>
        <v>0</v>
      </c>
      <c r="DE140" s="31">
        <f t="shared" si="344"/>
        <v>0</v>
      </c>
      <c r="DF140" s="31">
        <f t="shared" si="345"/>
        <v>0</v>
      </c>
      <c r="DG140" s="31">
        <f t="shared" si="346"/>
        <v>0</v>
      </c>
      <c r="DH140" s="31">
        <f t="shared" si="347"/>
        <v>0</v>
      </c>
      <c r="DI140" s="32">
        <f t="shared" si="276"/>
        <v>-359.36</v>
      </c>
      <c r="DJ140" s="32">
        <f t="shared" si="277"/>
        <v>-597.6</v>
      </c>
      <c r="DK140" s="32">
        <f t="shared" si="278"/>
        <v>-198.01</v>
      </c>
      <c r="DL140" s="32">
        <f t="shared" si="279"/>
        <v>-210.65</v>
      </c>
      <c r="DM140" s="32">
        <f t="shared" si="280"/>
        <v>-1752.72</v>
      </c>
      <c r="DN140" s="32">
        <f t="shared" si="281"/>
        <v>0</v>
      </c>
      <c r="DO140" s="32">
        <f t="shared" si="282"/>
        <v>0</v>
      </c>
      <c r="DP140" s="32">
        <f t="shared" si="283"/>
        <v>0</v>
      </c>
      <c r="DQ140" s="32">
        <f t="shared" si="284"/>
        <v>0</v>
      </c>
      <c r="DR140" s="32">
        <f t="shared" si="285"/>
        <v>0</v>
      </c>
      <c r="DS140" s="32">
        <f t="shared" si="286"/>
        <v>0</v>
      </c>
      <c r="DT140" s="32">
        <f t="shared" si="287"/>
        <v>0</v>
      </c>
      <c r="DU140" s="31">
        <f t="shared" si="288"/>
        <v>-1339.8</v>
      </c>
      <c r="DV140" s="31">
        <f t="shared" si="289"/>
        <v>-2200.1</v>
      </c>
      <c r="DW140" s="31">
        <f t="shared" si="290"/>
        <v>-720.64</v>
      </c>
      <c r="DX140" s="31">
        <f t="shared" si="291"/>
        <v>-756.78</v>
      </c>
      <c r="DY140" s="31">
        <f t="shared" si="292"/>
        <v>-6217.71</v>
      </c>
      <c r="DZ140" s="31">
        <f t="shared" si="293"/>
        <v>0</v>
      </c>
      <c r="EA140" s="31">
        <f t="shared" si="294"/>
        <v>0</v>
      </c>
      <c r="EB140" s="31">
        <f t="shared" si="295"/>
        <v>0</v>
      </c>
      <c r="EC140" s="31">
        <f t="shared" si="296"/>
        <v>0</v>
      </c>
      <c r="ED140" s="31">
        <f t="shared" si="297"/>
        <v>0</v>
      </c>
      <c r="EE140" s="31">
        <f t="shared" si="298"/>
        <v>0</v>
      </c>
      <c r="EF140" s="31">
        <f t="shared" si="299"/>
        <v>0</v>
      </c>
      <c r="EG140" s="32">
        <f t="shared" si="300"/>
        <v>-8886.39</v>
      </c>
      <c r="EH140" s="32">
        <f t="shared" si="301"/>
        <v>-14749.619999999999</v>
      </c>
      <c r="EI140" s="32">
        <f t="shared" si="302"/>
        <v>-4878.8499999999995</v>
      </c>
      <c r="EJ140" s="32">
        <f t="shared" si="303"/>
        <v>-5180.3499999999995</v>
      </c>
      <c r="EK140" s="32">
        <f t="shared" si="304"/>
        <v>-43024.76</v>
      </c>
      <c r="EL140" s="32">
        <f t="shared" si="305"/>
        <v>0</v>
      </c>
      <c r="EM140" s="32">
        <f t="shared" si="306"/>
        <v>0</v>
      </c>
      <c r="EN140" s="32">
        <f t="shared" si="307"/>
        <v>0</v>
      </c>
      <c r="EO140" s="32">
        <f t="shared" si="308"/>
        <v>0</v>
      </c>
      <c r="EP140" s="32">
        <f t="shared" si="309"/>
        <v>0</v>
      </c>
      <c r="EQ140" s="32">
        <f t="shared" si="310"/>
        <v>0</v>
      </c>
      <c r="ER140" s="32">
        <f t="shared" si="311"/>
        <v>0</v>
      </c>
    </row>
    <row r="141" spans="1:148" x14ac:dyDescent="0.25">
      <c r="A141" t="s">
        <v>511</v>
      </c>
      <c r="B141" s="1" t="s">
        <v>100</v>
      </c>
      <c r="C141" t="str">
        <f t="shared" ca="1" si="348"/>
        <v>SPCEXP</v>
      </c>
      <c r="D141" t="str">
        <f t="shared" ca="1" si="349"/>
        <v>Alberta-Saskatchewan Intertie - Export</v>
      </c>
      <c r="E141" s="51">
        <v>21069.5</v>
      </c>
      <c r="F141" s="51">
        <v>34598.25</v>
      </c>
      <c r="G141" s="51">
        <v>64151.5</v>
      </c>
      <c r="H141" s="51">
        <v>30385.75</v>
      </c>
      <c r="I141" s="51">
        <v>812</v>
      </c>
      <c r="Q141" s="32">
        <v>991037.4</v>
      </c>
      <c r="R141" s="32">
        <v>2003516.57</v>
      </c>
      <c r="S141" s="32">
        <v>2393465.65</v>
      </c>
      <c r="T141" s="32">
        <v>781108.53</v>
      </c>
      <c r="U141" s="32">
        <v>30759.279999999999</v>
      </c>
      <c r="V141" s="32"/>
      <c r="W141" s="32"/>
      <c r="X141" s="32"/>
      <c r="Y141" s="32"/>
      <c r="Z141" s="32"/>
      <c r="AA141" s="32"/>
      <c r="AB141" s="32"/>
      <c r="AC141" s="2">
        <v>2.2999999999999998</v>
      </c>
      <c r="AD141" s="2">
        <v>2.2999999999999998</v>
      </c>
      <c r="AE141" s="2">
        <v>2.2999999999999998</v>
      </c>
      <c r="AF141" s="2">
        <v>2.2999999999999998</v>
      </c>
      <c r="AG141" s="2">
        <v>2.2999999999999998</v>
      </c>
      <c r="AO141" s="33">
        <v>22793.86</v>
      </c>
      <c r="AP141" s="33">
        <v>46080.88</v>
      </c>
      <c r="AQ141" s="33">
        <v>55049.71</v>
      </c>
      <c r="AR141" s="33">
        <v>17965.5</v>
      </c>
      <c r="AS141" s="33">
        <v>707.46</v>
      </c>
      <c r="AT141" s="33"/>
      <c r="AU141" s="33"/>
      <c r="AV141" s="33"/>
      <c r="AW141" s="33"/>
      <c r="AX141" s="33"/>
      <c r="AY141" s="33"/>
      <c r="AZ141" s="33"/>
      <c r="BA141" s="31">
        <f t="shared" si="312"/>
        <v>-1090.1400000000001</v>
      </c>
      <c r="BB141" s="31">
        <f t="shared" si="313"/>
        <v>-2203.87</v>
      </c>
      <c r="BC141" s="31">
        <f t="shared" si="314"/>
        <v>-2632.81</v>
      </c>
      <c r="BD141" s="31">
        <f t="shared" si="315"/>
        <v>-1171.6600000000001</v>
      </c>
      <c r="BE141" s="31">
        <f t="shared" si="316"/>
        <v>-46.14</v>
      </c>
      <c r="BF141" s="31">
        <f t="shared" si="317"/>
        <v>0</v>
      </c>
      <c r="BG141" s="31">
        <f t="shared" si="318"/>
        <v>0</v>
      </c>
      <c r="BH141" s="31">
        <f t="shared" si="319"/>
        <v>0</v>
      </c>
      <c r="BI141" s="31">
        <f t="shared" si="320"/>
        <v>0</v>
      </c>
      <c r="BJ141" s="31">
        <f t="shared" si="321"/>
        <v>0</v>
      </c>
      <c r="BK141" s="31">
        <f t="shared" si="322"/>
        <v>0</v>
      </c>
      <c r="BL141" s="31">
        <f t="shared" si="323"/>
        <v>0</v>
      </c>
      <c r="BM141" s="6">
        <v>2.2800000000000001E-2</v>
      </c>
      <c r="BN141" s="6">
        <v>2.2800000000000001E-2</v>
      </c>
      <c r="BO141" s="6">
        <v>2.2800000000000001E-2</v>
      </c>
      <c r="BP141" s="6">
        <v>2.2800000000000001E-2</v>
      </c>
      <c r="BQ141" s="6">
        <v>2.2800000000000001E-2</v>
      </c>
      <c r="BR141" s="6">
        <v>2.2800000000000001E-2</v>
      </c>
      <c r="BS141" s="6">
        <v>2.2800000000000001E-2</v>
      </c>
      <c r="BT141" s="6">
        <v>2.2800000000000001E-2</v>
      </c>
      <c r="BU141" s="6">
        <v>2.2800000000000001E-2</v>
      </c>
      <c r="BV141" s="6">
        <v>2.2800000000000001E-2</v>
      </c>
      <c r="BW141" s="6">
        <v>2.2800000000000001E-2</v>
      </c>
      <c r="BX141" s="6">
        <v>2.2800000000000001E-2</v>
      </c>
      <c r="BY141" s="31">
        <v>22595.65</v>
      </c>
      <c r="BZ141" s="31">
        <v>45680.18</v>
      </c>
      <c r="CA141" s="31">
        <v>54571.02</v>
      </c>
      <c r="CB141" s="31">
        <v>17809.27</v>
      </c>
      <c r="CC141" s="31">
        <v>701.31</v>
      </c>
      <c r="CD141" s="31">
        <v>0</v>
      </c>
      <c r="CE141" s="31">
        <v>0</v>
      </c>
      <c r="CF141" s="31">
        <v>0</v>
      </c>
      <c r="CG141" s="31">
        <v>0</v>
      </c>
      <c r="CH141" s="31">
        <v>0</v>
      </c>
      <c r="CI141" s="31">
        <v>0</v>
      </c>
      <c r="CJ141" s="31">
        <v>0</v>
      </c>
      <c r="CK141" s="32">
        <f t="shared" si="324"/>
        <v>693.73</v>
      </c>
      <c r="CL141" s="32">
        <f t="shared" si="325"/>
        <v>1402.46</v>
      </c>
      <c r="CM141" s="32">
        <f t="shared" si="326"/>
        <v>1675.43</v>
      </c>
      <c r="CN141" s="32">
        <f t="shared" si="327"/>
        <v>546.78</v>
      </c>
      <c r="CO141" s="32">
        <f t="shared" si="328"/>
        <v>21.53</v>
      </c>
      <c r="CP141" s="32">
        <f t="shared" si="329"/>
        <v>0</v>
      </c>
      <c r="CQ141" s="32">
        <f t="shared" si="330"/>
        <v>0</v>
      </c>
      <c r="CR141" s="32">
        <f t="shared" si="331"/>
        <v>0</v>
      </c>
      <c r="CS141" s="32">
        <f t="shared" si="332"/>
        <v>0</v>
      </c>
      <c r="CT141" s="32">
        <f t="shared" si="333"/>
        <v>0</v>
      </c>
      <c r="CU141" s="32">
        <f t="shared" si="334"/>
        <v>0</v>
      </c>
      <c r="CV141" s="32">
        <f t="shared" si="335"/>
        <v>0</v>
      </c>
      <c r="CW141" s="31">
        <f t="shared" si="336"/>
        <v>1585.6600000000005</v>
      </c>
      <c r="CX141" s="31">
        <f t="shared" si="337"/>
        <v>3205.6300000000019</v>
      </c>
      <c r="CY141" s="31">
        <f t="shared" si="338"/>
        <v>3829.5499999999979</v>
      </c>
      <c r="CZ141" s="31">
        <f t="shared" si="339"/>
        <v>1562.2099999999994</v>
      </c>
      <c r="DA141" s="31">
        <f t="shared" si="340"/>
        <v>61.519999999999882</v>
      </c>
      <c r="DB141" s="31">
        <f t="shared" si="341"/>
        <v>0</v>
      </c>
      <c r="DC141" s="31">
        <f t="shared" si="342"/>
        <v>0</v>
      </c>
      <c r="DD141" s="31">
        <f t="shared" si="343"/>
        <v>0</v>
      </c>
      <c r="DE141" s="31">
        <f t="shared" si="344"/>
        <v>0</v>
      </c>
      <c r="DF141" s="31">
        <f t="shared" si="345"/>
        <v>0</v>
      </c>
      <c r="DG141" s="31">
        <f t="shared" si="346"/>
        <v>0</v>
      </c>
      <c r="DH141" s="31">
        <f t="shared" si="347"/>
        <v>0</v>
      </c>
      <c r="DI141" s="32">
        <f t="shared" si="276"/>
        <v>79.28</v>
      </c>
      <c r="DJ141" s="32">
        <f t="shared" si="277"/>
        <v>160.28</v>
      </c>
      <c r="DK141" s="32">
        <f t="shared" si="278"/>
        <v>191.48</v>
      </c>
      <c r="DL141" s="32">
        <f t="shared" si="279"/>
        <v>78.11</v>
      </c>
      <c r="DM141" s="32">
        <f t="shared" si="280"/>
        <v>3.08</v>
      </c>
      <c r="DN141" s="32">
        <f t="shared" si="281"/>
        <v>0</v>
      </c>
      <c r="DO141" s="32">
        <f t="shared" si="282"/>
        <v>0</v>
      </c>
      <c r="DP141" s="32">
        <f t="shared" si="283"/>
        <v>0</v>
      </c>
      <c r="DQ141" s="32">
        <f t="shared" si="284"/>
        <v>0</v>
      </c>
      <c r="DR141" s="32">
        <f t="shared" si="285"/>
        <v>0</v>
      </c>
      <c r="DS141" s="32">
        <f t="shared" si="286"/>
        <v>0</v>
      </c>
      <c r="DT141" s="32">
        <f t="shared" si="287"/>
        <v>0</v>
      </c>
      <c r="DU141" s="31">
        <f t="shared" si="288"/>
        <v>295.58999999999997</v>
      </c>
      <c r="DV141" s="31">
        <f t="shared" si="289"/>
        <v>590.09</v>
      </c>
      <c r="DW141" s="31">
        <f t="shared" si="290"/>
        <v>696.86</v>
      </c>
      <c r="DX141" s="31">
        <f t="shared" si="291"/>
        <v>280.63</v>
      </c>
      <c r="DY141" s="31">
        <f t="shared" si="292"/>
        <v>10.91</v>
      </c>
      <c r="DZ141" s="31">
        <f t="shared" si="293"/>
        <v>0</v>
      </c>
      <c r="EA141" s="31">
        <f t="shared" si="294"/>
        <v>0</v>
      </c>
      <c r="EB141" s="31">
        <f t="shared" si="295"/>
        <v>0</v>
      </c>
      <c r="EC141" s="31">
        <f t="shared" si="296"/>
        <v>0</v>
      </c>
      <c r="ED141" s="31">
        <f t="shared" si="297"/>
        <v>0</v>
      </c>
      <c r="EE141" s="31">
        <f t="shared" si="298"/>
        <v>0</v>
      </c>
      <c r="EF141" s="31">
        <f t="shared" si="299"/>
        <v>0</v>
      </c>
      <c r="EG141" s="32">
        <f t="shared" si="300"/>
        <v>1960.5300000000004</v>
      </c>
      <c r="EH141" s="32">
        <f t="shared" si="301"/>
        <v>3956.0000000000023</v>
      </c>
      <c r="EI141" s="32">
        <f t="shared" si="302"/>
        <v>4717.8899999999976</v>
      </c>
      <c r="EJ141" s="32">
        <f t="shared" si="303"/>
        <v>1920.9499999999994</v>
      </c>
      <c r="EK141" s="32">
        <f t="shared" si="304"/>
        <v>75.509999999999877</v>
      </c>
      <c r="EL141" s="32">
        <f t="shared" si="305"/>
        <v>0</v>
      </c>
      <c r="EM141" s="32">
        <f t="shared" si="306"/>
        <v>0</v>
      </c>
      <c r="EN141" s="32">
        <f t="shared" si="307"/>
        <v>0</v>
      </c>
      <c r="EO141" s="32">
        <f t="shared" si="308"/>
        <v>0</v>
      </c>
      <c r="EP141" s="32">
        <f t="shared" si="309"/>
        <v>0</v>
      </c>
      <c r="EQ141" s="32">
        <f t="shared" si="310"/>
        <v>0</v>
      </c>
      <c r="ER141" s="32">
        <f t="shared" si="311"/>
        <v>0</v>
      </c>
    </row>
    <row r="142" spans="1:148" x14ac:dyDescent="0.25">
      <c r="A142" t="s">
        <v>550</v>
      </c>
      <c r="B142" s="1" t="s">
        <v>319</v>
      </c>
      <c r="C142" t="str">
        <f t="shared" ca="1" si="348"/>
        <v>ST1</v>
      </c>
      <c r="D142" t="str">
        <f t="shared" ca="1" si="349"/>
        <v>Sturgeon #1</v>
      </c>
      <c r="E142" s="51">
        <v>0</v>
      </c>
      <c r="F142" s="51">
        <v>0</v>
      </c>
      <c r="G142" s="51">
        <v>0</v>
      </c>
      <c r="Q142" s="32">
        <v>0</v>
      </c>
      <c r="R142" s="32">
        <v>0</v>
      </c>
      <c r="S142" s="32">
        <v>0</v>
      </c>
      <c r="T142" s="32"/>
      <c r="U142" s="32"/>
      <c r="V142" s="32"/>
      <c r="W142" s="32"/>
      <c r="X142" s="32"/>
      <c r="Y142" s="32"/>
      <c r="Z142" s="32"/>
      <c r="AA142" s="32"/>
      <c r="AB142" s="32"/>
      <c r="AC142" s="2">
        <v>-2.66</v>
      </c>
      <c r="AD142" s="2">
        <v>-2.66</v>
      </c>
      <c r="AE142" s="2">
        <v>-2.66</v>
      </c>
      <c r="AO142" s="33">
        <v>0</v>
      </c>
      <c r="AP142" s="33">
        <v>0</v>
      </c>
      <c r="AQ142" s="33">
        <v>0</v>
      </c>
      <c r="AR142" s="33"/>
      <c r="AS142" s="33"/>
      <c r="AT142" s="33"/>
      <c r="AU142" s="33"/>
      <c r="AV142" s="33"/>
      <c r="AW142" s="33"/>
      <c r="AX142" s="33"/>
      <c r="AY142" s="33"/>
      <c r="AZ142" s="33"/>
      <c r="BA142" s="31">
        <f t="shared" si="312"/>
        <v>0</v>
      </c>
      <c r="BB142" s="31">
        <f t="shared" si="313"/>
        <v>0</v>
      </c>
      <c r="BC142" s="31">
        <f t="shared" si="314"/>
        <v>0</v>
      </c>
      <c r="BD142" s="31">
        <f t="shared" si="315"/>
        <v>0</v>
      </c>
      <c r="BE142" s="31">
        <f t="shared" si="316"/>
        <v>0</v>
      </c>
      <c r="BF142" s="31">
        <f t="shared" si="317"/>
        <v>0</v>
      </c>
      <c r="BG142" s="31">
        <f t="shared" si="318"/>
        <v>0</v>
      </c>
      <c r="BH142" s="31">
        <f t="shared" si="319"/>
        <v>0</v>
      </c>
      <c r="BI142" s="31">
        <f t="shared" si="320"/>
        <v>0</v>
      </c>
      <c r="BJ142" s="31">
        <f t="shared" si="321"/>
        <v>0</v>
      </c>
      <c r="BK142" s="31">
        <f t="shared" si="322"/>
        <v>0</v>
      </c>
      <c r="BL142" s="31">
        <f t="shared" si="323"/>
        <v>0</v>
      </c>
      <c r="BM142" s="6">
        <v>3.8699999999999998E-2</v>
      </c>
      <c r="BN142" s="6">
        <v>3.8699999999999998E-2</v>
      </c>
      <c r="BO142" s="6">
        <v>3.8699999999999998E-2</v>
      </c>
      <c r="BP142" s="6">
        <v>3.8699999999999998E-2</v>
      </c>
      <c r="BQ142" s="6">
        <v>3.8699999999999998E-2</v>
      </c>
      <c r="BR142" s="6">
        <v>3.8699999999999998E-2</v>
      </c>
      <c r="BS142" s="6">
        <v>3.8699999999999998E-2</v>
      </c>
      <c r="BT142" s="6">
        <v>3.8699999999999998E-2</v>
      </c>
      <c r="BU142" s="6">
        <v>3.8699999999999998E-2</v>
      </c>
      <c r="BV142" s="6">
        <v>3.8699999999999998E-2</v>
      </c>
      <c r="BW142" s="6">
        <v>3.8699999999999998E-2</v>
      </c>
      <c r="BX142" s="6">
        <v>3.8699999999999998E-2</v>
      </c>
      <c r="BY142" s="31">
        <v>0</v>
      </c>
      <c r="BZ142" s="31">
        <v>0</v>
      </c>
      <c r="CA142" s="31">
        <v>0</v>
      </c>
      <c r="CB142" s="31">
        <v>0</v>
      </c>
      <c r="CC142" s="31">
        <v>0</v>
      </c>
      <c r="CD142" s="31">
        <v>0</v>
      </c>
      <c r="CE142" s="31">
        <v>0</v>
      </c>
      <c r="CF142" s="31">
        <v>0</v>
      </c>
      <c r="CG142" s="31">
        <v>0</v>
      </c>
      <c r="CH142" s="31">
        <v>0</v>
      </c>
      <c r="CI142" s="31">
        <v>0</v>
      </c>
      <c r="CJ142" s="31">
        <v>0</v>
      </c>
      <c r="CK142" s="32">
        <f t="shared" si="324"/>
        <v>0</v>
      </c>
      <c r="CL142" s="32">
        <f t="shared" si="325"/>
        <v>0</v>
      </c>
      <c r="CM142" s="32">
        <f t="shared" si="326"/>
        <v>0</v>
      </c>
      <c r="CN142" s="32">
        <f t="shared" si="327"/>
        <v>0</v>
      </c>
      <c r="CO142" s="32">
        <f t="shared" si="328"/>
        <v>0</v>
      </c>
      <c r="CP142" s="32">
        <f t="shared" si="329"/>
        <v>0</v>
      </c>
      <c r="CQ142" s="32">
        <f t="shared" si="330"/>
        <v>0</v>
      </c>
      <c r="CR142" s="32">
        <f t="shared" si="331"/>
        <v>0</v>
      </c>
      <c r="CS142" s="32">
        <f t="shared" si="332"/>
        <v>0</v>
      </c>
      <c r="CT142" s="32">
        <f t="shared" si="333"/>
        <v>0</v>
      </c>
      <c r="CU142" s="32">
        <f t="shared" si="334"/>
        <v>0</v>
      </c>
      <c r="CV142" s="32">
        <f t="shared" si="335"/>
        <v>0</v>
      </c>
      <c r="CW142" s="31">
        <f t="shared" si="336"/>
        <v>0</v>
      </c>
      <c r="CX142" s="31">
        <f t="shared" si="337"/>
        <v>0</v>
      </c>
      <c r="CY142" s="31">
        <f t="shared" si="338"/>
        <v>0</v>
      </c>
      <c r="CZ142" s="31">
        <f t="shared" si="339"/>
        <v>0</v>
      </c>
      <c r="DA142" s="31">
        <f t="shared" si="340"/>
        <v>0</v>
      </c>
      <c r="DB142" s="31">
        <f t="shared" si="341"/>
        <v>0</v>
      </c>
      <c r="DC142" s="31">
        <f t="shared" si="342"/>
        <v>0</v>
      </c>
      <c r="DD142" s="31">
        <f t="shared" si="343"/>
        <v>0</v>
      </c>
      <c r="DE142" s="31">
        <f t="shared" si="344"/>
        <v>0</v>
      </c>
      <c r="DF142" s="31">
        <f t="shared" si="345"/>
        <v>0</v>
      </c>
      <c r="DG142" s="31">
        <f t="shared" si="346"/>
        <v>0</v>
      </c>
      <c r="DH142" s="31">
        <f t="shared" si="347"/>
        <v>0</v>
      </c>
      <c r="DI142" s="32">
        <f t="shared" si="276"/>
        <v>0</v>
      </c>
      <c r="DJ142" s="32">
        <f t="shared" si="277"/>
        <v>0</v>
      </c>
      <c r="DK142" s="32">
        <f t="shared" si="278"/>
        <v>0</v>
      </c>
      <c r="DL142" s="32">
        <f t="shared" si="279"/>
        <v>0</v>
      </c>
      <c r="DM142" s="32">
        <f t="shared" si="280"/>
        <v>0</v>
      </c>
      <c r="DN142" s="32">
        <f t="shared" si="281"/>
        <v>0</v>
      </c>
      <c r="DO142" s="32">
        <f t="shared" si="282"/>
        <v>0</v>
      </c>
      <c r="DP142" s="32">
        <f t="shared" si="283"/>
        <v>0</v>
      </c>
      <c r="DQ142" s="32">
        <f t="shared" si="284"/>
        <v>0</v>
      </c>
      <c r="DR142" s="32">
        <f t="shared" si="285"/>
        <v>0</v>
      </c>
      <c r="DS142" s="32">
        <f t="shared" si="286"/>
        <v>0</v>
      </c>
      <c r="DT142" s="32">
        <f t="shared" si="287"/>
        <v>0</v>
      </c>
      <c r="DU142" s="31">
        <f t="shared" si="288"/>
        <v>0</v>
      </c>
      <c r="DV142" s="31">
        <f t="shared" si="289"/>
        <v>0</v>
      </c>
      <c r="DW142" s="31">
        <f t="shared" si="290"/>
        <v>0</v>
      </c>
      <c r="DX142" s="31">
        <f t="shared" si="291"/>
        <v>0</v>
      </c>
      <c r="DY142" s="31">
        <f t="shared" si="292"/>
        <v>0</v>
      </c>
      <c r="DZ142" s="31">
        <f t="shared" si="293"/>
        <v>0</v>
      </c>
      <c r="EA142" s="31">
        <f t="shared" si="294"/>
        <v>0</v>
      </c>
      <c r="EB142" s="31">
        <f t="shared" si="295"/>
        <v>0</v>
      </c>
      <c r="EC142" s="31">
        <f t="shared" si="296"/>
        <v>0</v>
      </c>
      <c r="ED142" s="31">
        <f t="shared" si="297"/>
        <v>0</v>
      </c>
      <c r="EE142" s="31">
        <f t="shared" si="298"/>
        <v>0</v>
      </c>
      <c r="EF142" s="31">
        <f t="shared" si="299"/>
        <v>0</v>
      </c>
      <c r="EG142" s="32">
        <f t="shared" si="300"/>
        <v>0</v>
      </c>
      <c r="EH142" s="32">
        <f t="shared" si="301"/>
        <v>0</v>
      </c>
      <c r="EI142" s="32">
        <f t="shared" si="302"/>
        <v>0</v>
      </c>
      <c r="EJ142" s="32">
        <f t="shared" si="303"/>
        <v>0</v>
      </c>
      <c r="EK142" s="32">
        <f t="shared" si="304"/>
        <v>0</v>
      </c>
      <c r="EL142" s="32">
        <f t="shared" si="305"/>
        <v>0</v>
      </c>
      <c r="EM142" s="32">
        <f t="shared" si="306"/>
        <v>0</v>
      </c>
      <c r="EN142" s="32">
        <f t="shared" si="307"/>
        <v>0</v>
      </c>
      <c r="EO142" s="32">
        <f t="shared" si="308"/>
        <v>0</v>
      </c>
      <c r="EP142" s="32">
        <f t="shared" si="309"/>
        <v>0</v>
      </c>
      <c r="EQ142" s="32">
        <f t="shared" si="310"/>
        <v>0</v>
      </c>
      <c r="ER142" s="32">
        <f t="shared" si="311"/>
        <v>0</v>
      </c>
    </row>
    <row r="143" spans="1:148" x14ac:dyDescent="0.25">
      <c r="A143" t="s">
        <v>550</v>
      </c>
      <c r="B143" s="1" t="s">
        <v>320</v>
      </c>
      <c r="C143" t="str">
        <f t="shared" ca="1" si="348"/>
        <v>ST2</v>
      </c>
      <c r="D143" t="str">
        <f t="shared" ca="1" si="349"/>
        <v>Sturgeon #2</v>
      </c>
      <c r="E143" s="51">
        <v>0</v>
      </c>
      <c r="F143" s="51">
        <v>0</v>
      </c>
      <c r="G143" s="51">
        <v>0</v>
      </c>
      <c r="Q143" s="32">
        <v>0</v>
      </c>
      <c r="R143" s="32">
        <v>0</v>
      </c>
      <c r="S143" s="32">
        <v>0</v>
      </c>
      <c r="T143" s="32"/>
      <c r="U143" s="32"/>
      <c r="V143" s="32"/>
      <c r="W143" s="32"/>
      <c r="X143" s="32"/>
      <c r="Y143" s="32"/>
      <c r="Z143" s="32"/>
      <c r="AA143" s="32"/>
      <c r="AB143" s="32"/>
      <c r="AC143" s="2">
        <v>-2.66</v>
      </c>
      <c r="AD143" s="2">
        <v>-2.66</v>
      </c>
      <c r="AE143" s="2">
        <v>-2.66</v>
      </c>
      <c r="AO143" s="33">
        <v>0</v>
      </c>
      <c r="AP143" s="33">
        <v>0</v>
      </c>
      <c r="AQ143" s="33">
        <v>0</v>
      </c>
      <c r="AR143" s="33"/>
      <c r="AS143" s="33"/>
      <c r="AT143" s="33"/>
      <c r="AU143" s="33"/>
      <c r="AV143" s="33"/>
      <c r="AW143" s="33"/>
      <c r="AX143" s="33"/>
      <c r="AY143" s="33"/>
      <c r="AZ143" s="33"/>
      <c r="BA143" s="31">
        <f t="shared" si="312"/>
        <v>0</v>
      </c>
      <c r="BB143" s="31">
        <f t="shared" si="313"/>
        <v>0</v>
      </c>
      <c r="BC143" s="31">
        <f t="shared" si="314"/>
        <v>0</v>
      </c>
      <c r="BD143" s="31">
        <f t="shared" si="315"/>
        <v>0</v>
      </c>
      <c r="BE143" s="31">
        <f t="shared" si="316"/>
        <v>0</v>
      </c>
      <c r="BF143" s="31">
        <f t="shared" si="317"/>
        <v>0</v>
      </c>
      <c r="BG143" s="31">
        <f t="shared" si="318"/>
        <v>0</v>
      </c>
      <c r="BH143" s="31">
        <f t="shared" si="319"/>
        <v>0</v>
      </c>
      <c r="BI143" s="31">
        <f t="shared" si="320"/>
        <v>0</v>
      </c>
      <c r="BJ143" s="31">
        <f t="shared" si="321"/>
        <v>0</v>
      </c>
      <c r="BK143" s="31">
        <f t="shared" si="322"/>
        <v>0</v>
      </c>
      <c r="BL143" s="31">
        <f t="shared" si="323"/>
        <v>0</v>
      </c>
      <c r="BM143" s="6">
        <v>3.8699999999999998E-2</v>
      </c>
      <c r="BN143" s="6">
        <v>3.8699999999999998E-2</v>
      </c>
      <c r="BO143" s="6">
        <v>3.8699999999999998E-2</v>
      </c>
      <c r="BP143" s="6">
        <v>3.8699999999999998E-2</v>
      </c>
      <c r="BQ143" s="6">
        <v>3.8699999999999998E-2</v>
      </c>
      <c r="BR143" s="6">
        <v>3.8699999999999998E-2</v>
      </c>
      <c r="BS143" s="6">
        <v>3.8699999999999998E-2</v>
      </c>
      <c r="BT143" s="6">
        <v>3.8699999999999998E-2</v>
      </c>
      <c r="BU143" s="6">
        <v>3.8699999999999998E-2</v>
      </c>
      <c r="BV143" s="6">
        <v>3.8699999999999998E-2</v>
      </c>
      <c r="BW143" s="6">
        <v>3.8699999999999998E-2</v>
      </c>
      <c r="BX143" s="6">
        <v>3.8699999999999998E-2</v>
      </c>
      <c r="BY143" s="31">
        <v>0</v>
      </c>
      <c r="BZ143" s="31">
        <v>0</v>
      </c>
      <c r="CA143" s="31">
        <v>0</v>
      </c>
      <c r="CB143" s="31">
        <v>0</v>
      </c>
      <c r="CC143" s="31">
        <v>0</v>
      </c>
      <c r="CD143" s="31">
        <v>0</v>
      </c>
      <c r="CE143" s="31">
        <v>0</v>
      </c>
      <c r="CF143" s="31">
        <v>0</v>
      </c>
      <c r="CG143" s="31">
        <v>0</v>
      </c>
      <c r="CH143" s="31">
        <v>0</v>
      </c>
      <c r="CI143" s="31">
        <v>0</v>
      </c>
      <c r="CJ143" s="31">
        <v>0</v>
      </c>
      <c r="CK143" s="32">
        <f t="shared" si="324"/>
        <v>0</v>
      </c>
      <c r="CL143" s="32">
        <f t="shared" si="325"/>
        <v>0</v>
      </c>
      <c r="CM143" s="32">
        <f t="shared" si="326"/>
        <v>0</v>
      </c>
      <c r="CN143" s="32">
        <f t="shared" si="327"/>
        <v>0</v>
      </c>
      <c r="CO143" s="32">
        <f t="shared" si="328"/>
        <v>0</v>
      </c>
      <c r="CP143" s="32">
        <f t="shared" si="329"/>
        <v>0</v>
      </c>
      <c r="CQ143" s="32">
        <f t="shared" si="330"/>
        <v>0</v>
      </c>
      <c r="CR143" s="32">
        <f t="shared" si="331"/>
        <v>0</v>
      </c>
      <c r="CS143" s="32">
        <f t="shared" si="332"/>
        <v>0</v>
      </c>
      <c r="CT143" s="32">
        <f t="shared" si="333"/>
        <v>0</v>
      </c>
      <c r="CU143" s="32">
        <f t="shared" si="334"/>
        <v>0</v>
      </c>
      <c r="CV143" s="32">
        <f t="shared" si="335"/>
        <v>0</v>
      </c>
      <c r="CW143" s="31">
        <f t="shared" si="336"/>
        <v>0</v>
      </c>
      <c r="CX143" s="31">
        <f t="shared" si="337"/>
        <v>0</v>
      </c>
      <c r="CY143" s="31">
        <f t="shared" si="338"/>
        <v>0</v>
      </c>
      <c r="CZ143" s="31">
        <f t="shared" si="339"/>
        <v>0</v>
      </c>
      <c r="DA143" s="31">
        <f t="shared" si="340"/>
        <v>0</v>
      </c>
      <c r="DB143" s="31">
        <f t="shared" si="341"/>
        <v>0</v>
      </c>
      <c r="DC143" s="31">
        <f t="shared" si="342"/>
        <v>0</v>
      </c>
      <c r="DD143" s="31">
        <f t="shared" si="343"/>
        <v>0</v>
      </c>
      <c r="DE143" s="31">
        <f t="shared" si="344"/>
        <v>0</v>
      </c>
      <c r="DF143" s="31">
        <f t="shared" si="345"/>
        <v>0</v>
      </c>
      <c r="DG143" s="31">
        <f t="shared" si="346"/>
        <v>0</v>
      </c>
      <c r="DH143" s="31">
        <f t="shared" si="347"/>
        <v>0</v>
      </c>
      <c r="DI143" s="32">
        <f t="shared" si="276"/>
        <v>0</v>
      </c>
      <c r="DJ143" s="32">
        <f t="shared" si="277"/>
        <v>0</v>
      </c>
      <c r="DK143" s="32">
        <f t="shared" si="278"/>
        <v>0</v>
      </c>
      <c r="DL143" s="32">
        <f t="shared" si="279"/>
        <v>0</v>
      </c>
      <c r="DM143" s="32">
        <f t="shared" si="280"/>
        <v>0</v>
      </c>
      <c r="DN143" s="32">
        <f t="shared" si="281"/>
        <v>0</v>
      </c>
      <c r="DO143" s="32">
        <f t="shared" si="282"/>
        <v>0</v>
      </c>
      <c r="DP143" s="32">
        <f t="shared" si="283"/>
        <v>0</v>
      </c>
      <c r="DQ143" s="32">
        <f t="shared" si="284"/>
        <v>0</v>
      </c>
      <c r="DR143" s="32">
        <f t="shared" si="285"/>
        <v>0</v>
      </c>
      <c r="DS143" s="32">
        <f t="shared" si="286"/>
        <v>0</v>
      </c>
      <c r="DT143" s="32">
        <f t="shared" si="287"/>
        <v>0</v>
      </c>
      <c r="DU143" s="31">
        <f t="shared" si="288"/>
        <v>0</v>
      </c>
      <c r="DV143" s="31">
        <f t="shared" si="289"/>
        <v>0</v>
      </c>
      <c r="DW143" s="31">
        <f t="shared" si="290"/>
        <v>0</v>
      </c>
      <c r="DX143" s="31">
        <f t="shared" si="291"/>
        <v>0</v>
      </c>
      <c r="DY143" s="31">
        <f t="shared" si="292"/>
        <v>0</v>
      </c>
      <c r="DZ143" s="31">
        <f t="shared" si="293"/>
        <v>0</v>
      </c>
      <c r="EA143" s="31">
        <f t="shared" si="294"/>
        <v>0</v>
      </c>
      <c r="EB143" s="31">
        <f t="shared" si="295"/>
        <v>0</v>
      </c>
      <c r="EC143" s="31">
        <f t="shared" si="296"/>
        <v>0</v>
      </c>
      <c r="ED143" s="31">
        <f t="shared" si="297"/>
        <v>0</v>
      </c>
      <c r="EE143" s="31">
        <f t="shared" si="298"/>
        <v>0</v>
      </c>
      <c r="EF143" s="31">
        <f t="shared" si="299"/>
        <v>0</v>
      </c>
      <c r="EG143" s="32">
        <f t="shared" si="300"/>
        <v>0</v>
      </c>
      <c r="EH143" s="32">
        <f t="shared" si="301"/>
        <v>0</v>
      </c>
      <c r="EI143" s="32">
        <f t="shared" si="302"/>
        <v>0</v>
      </c>
      <c r="EJ143" s="32">
        <f t="shared" si="303"/>
        <v>0</v>
      </c>
      <c r="EK143" s="32">
        <f t="shared" si="304"/>
        <v>0</v>
      </c>
      <c r="EL143" s="32">
        <f t="shared" si="305"/>
        <v>0</v>
      </c>
      <c r="EM143" s="32">
        <f t="shared" si="306"/>
        <v>0</v>
      </c>
      <c r="EN143" s="32">
        <f t="shared" si="307"/>
        <v>0</v>
      </c>
      <c r="EO143" s="32">
        <f t="shared" si="308"/>
        <v>0</v>
      </c>
      <c r="EP143" s="32">
        <f t="shared" si="309"/>
        <v>0</v>
      </c>
      <c r="EQ143" s="32">
        <f t="shared" si="310"/>
        <v>0</v>
      </c>
      <c r="ER143" s="32">
        <f t="shared" si="311"/>
        <v>0</v>
      </c>
    </row>
    <row r="144" spans="1:148" x14ac:dyDescent="0.25">
      <c r="A144" t="s">
        <v>458</v>
      </c>
      <c r="B144" s="1" t="s">
        <v>65</v>
      </c>
      <c r="C144" t="str">
        <f t="shared" ca="1" si="348"/>
        <v>TAB1</v>
      </c>
      <c r="D144" t="str">
        <f t="shared" ca="1" si="349"/>
        <v>Taber Wind Facility</v>
      </c>
      <c r="E144" s="51">
        <v>25743.564896</v>
      </c>
      <c r="F144" s="51">
        <v>15880.7742851</v>
      </c>
      <c r="G144" s="51">
        <v>15097.631205600001</v>
      </c>
      <c r="H144" s="51">
        <v>20449.044978800001</v>
      </c>
      <c r="I144" s="51">
        <v>12392.5697002</v>
      </c>
      <c r="J144" s="51">
        <v>11563.4430949</v>
      </c>
      <c r="K144" s="51">
        <v>13099.178060300001</v>
      </c>
      <c r="L144" s="51">
        <v>10217.7843139</v>
      </c>
      <c r="M144" s="51">
        <v>14977.0355134</v>
      </c>
      <c r="N144" s="51">
        <v>24061.346036300001</v>
      </c>
      <c r="O144" s="51">
        <v>17631.216643600001</v>
      </c>
      <c r="P144" s="51">
        <v>25971.125468099999</v>
      </c>
      <c r="Q144" s="32">
        <v>854014.58</v>
      </c>
      <c r="R144" s="32">
        <v>926420.01</v>
      </c>
      <c r="S144" s="32">
        <v>432702.94</v>
      </c>
      <c r="T144" s="32">
        <v>525413.62</v>
      </c>
      <c r="U144" s="32">
        <v>404863.34</v>
      </c>
      <c r="V144" s="32">
        <v>297849.57</v>
      </c>
      <c r="W144" s="32">
        <v>490836.33</v>
      </c>
      <c r="X144" s="32">
        <v>320212.90000000002</v>
      </c>
      <c r="Y144" s="32">
        <v>308881.82</v>
      </c>
      <c r="Z144" s="32">
        <v>578004.82999999996</v>
      </c>
      <c r="AA144" s="32">
        <v>497100.58</v>
      </c>
      <c r="AB144" s="32">
        <v>661723.96</v>
      </c>
      <c r="AC144" s="2">
        <v>1.2</v>
      </c>
      <c r="AD144" s="2">
        <v>1.2</v>
      </c>
      <c r="AE144" s="2">
        <v>1.2</v>
      </c>
      <c r="AF144" s="2">
        <v>1.2</v>
      </c>
      <c r="AG144" s="2">
        <v>1.2</v>
      </c>
      <c r="AH144" s="2">
        <v>1.2</v>
      </c>
      <c r="AI144" s="2">
        <v>1.2</v>
      </c>
      <c r="AJ144" s="2">
        <v>1.2</v>
      </c>
      <c r="AK144" s="2">
        <v>1.2</v>
      </c>
      <c r="AL144" s="2">
        <v>1.2</v>
      </c>
      <c r="AM144" s="2">
        <v>1.2</v>
      </c>
      <c r="AN144" s="2">
        <v>1.2</v>
      </c>
      <c r="AO144" s="33">
        <v>10248.17</v>
      </c>
      <c r="AP144" s="33">
        <v>11117.04</v>
      </c>
      <c r="AQ144" s="33">
        <v>5192.4399999999996</v>
      </c>
      <c r="AR144" s="33">
        <v>6304.96</v>
      </c>
      <c r="AS144" s="33">
        <v>4858.3599999999997</v>
      </c>
      <c r="AT144" s="33">
        <v>3574.19</v>
      </c>
      <c r="AU144" s="33">
        <v>5890.04</v>
      </c>
      <c r="AV144" s="33">
        <v>3842.55</v>
      </c>
      <c r="AW144" s="33">
        <v>3706.58</v>
      </c>
      <c r="AX144" s="33">
        <v>6936.06</v>
      </c>
      <c r="AY144" s="33">
        <v>5965.21</v>
      </c>
      <c r="AZ144" s="33">
        <v>7940.69</v>
      </c>
      <c r="BA144" s="31">
        <f t="shared" si="312"/>
        <v>-939.42</v>
      </c>
      <c r="BB144" s="31">
        <f t="shared" si="313"/>
        <v>-1019.06</v>
      </c>
      <c r="BC144" s="31">
        <f t="shared" si="314"/>
        <v>-475.97</v>
      </c>
      <c r="BD144" s="31">
        <f t="shared" si="315"/>
        <v>-788.12</v>
      </c>
      <c r="BE144" s="31">
        <f t="shared" si="316"/>
        <v>-607.29999999999995</v>
      </c>
      <c r="BF144" s="31">
        <f t="shared" si="317"/>
        <v>-446.77</v>
      </c>
      <c r="BG144" s="31">
        <f t="shared" si="318"/>
        <v>736.25</v>
      </c>
      <c r="BH144" s="31">
        <f t="shared" si="319"/>
        <v>480.32</v>
      </c>
      <c r="BI144" s="31">
        <f t="shared" si="320"/>
        <v>463.32</v>
      </c>
      <c r="BJ144" s="31">
        <f t="shared" si="321"/>
        <v>3872.63</v>
      </c>
      <c r="BK144" s="31">
        <f t="shared" si="322"/>
        <v>3330.57</v>
      </c>
      <c r="BL144" s="31">
        <f t="shared" si="323"/>
        <v>4433.55</v>
      </c>
      <c r="BM144" s="6">
        <v>-2.7900000000000001E-2</v>
      </c>
      <c r="BN144" s="6">
        <v>-2.7900000000000001E-2</v>
      </c>
      <c r="BO144" s="6">
        <v>-2.7900000000000001E-2</v>
      </c>
      <c r="BP144" s="6">
        <v>-2.7900000000000001E-2</v>
      </c>
      <c r="BQ144" s="6">
        <v>-2.7900000000000001E-2</v>
      </c>
      <c r="BR144" s="6">
        <v>-2.7900000000000001E-2</v>
      </c>
      <c r="BS144" s="6">
        <v>-2.7900000000000001E-2</v>
      </c>
      <c r="BT144" s="6">
        <v>-2.7900000000000001E-2</v>
      </c>
      <c r="BU144" s="6">
        <v>-2.7900000000000001E-2</v>
      </c>
      <c r="BV144" s="6">
        <v>-2.7900000000000001E-2</v>
      </c>
      <c r="BW144" s="6">
        <v>-2.7900000000000001E-2</v>
      </c>
      <c r="BX144" s="6">
        <v>-2.7900000000000001E-2</v>
      </c>
      <c r="BY144" s="31">
        <v>-23827.01</v>
      </c>
      <c r="BZ144" s="31">
        <v>-25847.119999999999</v>
      </c>
      <c r="CA144" s="31">
        <v>-12072.41</v>
      </c>
      <c r="CB144" s="31">
        <v>-14659.04</v>
      </c>
      <c r="CC144" s="31">
        <v>-11295.69</v>
      </c>
      <c r="CD144" s="31">
        <v>-8310</v>
      </c>
      <c r="CE144" s="31">
        <v>-13694.33</v>
      </c>
      <c r="CF144" s="31">
        <v>-8933.94</v>
      </c>
      <c r="CG144" s="31">
        <v>-8617.7999999999993</v>
      </c>
      <c r="CH144" s="31">
        <v>-16126.33</v>
      </c>
      <c r="CI144" s="31">
        <v>-13869.11</v>
      </c>
      <c r="CJ144" s="31">
        <v>-18462.099999999999</v>
      </c>
      <c r="CK144" s="32">
        <f t="shared" si="324"/>
        <v>597.80999999999995</v>
      </c>
      <c r="CL144" s="32">
        <f t="shared" si="325"/>
        <v>648.49</v>
      </c>
      <c r="CM144" s="32">
        <f t="shared" si="326"/>
        <v>302.89</v>
      </c>
      <c r="CN144" s="32">
        <f t="shared" si="327"/>
        <v>367.79</v>
      </c>
      <c r="CO144" s="32">
        <f t="shared" si="328"/>
        <v>283.39999999999998</v>
      </c>
      <c r="CP144" s="32">
        <f t="shared" si="329"/>
        <v>208.49</v>
      </c>
      <c r="CQ144" s="32">
        <f t="shared" si="330"/>
        <v>343.59</v>
      </c>
      <c r="CR144" s="32">
        <f t="shared" si="331"/>
        <v>224.15</v>
      </c>
      <c r="CS144" s="32">
        <f t="shared" si="332"/>
        <v>216.22</v>
      </c>
      <c r="CT144" s="32">
        <f t="shared" si="333"/>
        <v>404.6</v>
      </c>
      <c r="CU144" s="32">
        <f t="shared" si="334"/>
        <v>347.97</v>
      </c>
      <c r="CV144" s="32">
        <f t="shared" si="335"/>
        <v>463.21</v>
      </c>
      <c r="CW144" s="31">
        <f t="shared" si="336"/>
        <v>-32537.949999999997</v>
      </c>
      <c r="CX144" s="31">
        <f t="shared" si="337"/>
        <v>-35296.61</v>
      </c>
      <c r="CY144" s="31">
        <f t="shared" si="338"/>
        <v>-16485.989999999998</v>
      </c>
      <c r="CZ144" s="31">
        <f t="shared" si="339"/>
        <v>-19808.09</v>
      </c>
      <c r="DA144" s="31">
        <f t="shared" si="340"/>
        <v>-15263.350000000002</v>
      </c>
      <c r="DB144" s="31">
        <f t="shared" si="341"/>
        <v>-11228.93</v>
      </c>
      <c r="DC144" s="31">
        <f t="shared" si="342"/>
        <v>-19977.03</v>
      </c>
      <c r="DD144" s="31">
        <f t="shared" si="343"/>
        <v>-13032.66</v>
      </c>
      <c r="DE144" s="31">
        <f t="shared" si="344"/>
        <v>-12571.48</v>
      </c>
      <c r="DF144" s="31">
        <f t="shared" si="345"/>
        <v>-26530.420000000002</v>
      </c>
      <c r="DG144" s="31">
        <f t="shared" si="346"/>
        <v>-22816.920000000002</v>
      </c>
      <c r="DH144" s="31">
        <f t="shared" si="347"/>
        <v>-30373.129999999997</v>
      </c>
      <c r="DI144" s="32">
        <f t="shared" si="276"/>
        <v>-1626.9</v>
      </c>
      <c r="DJ144" s="32">
        <f t="shared" si="277"/>
        <v>-1764.83</v>
      </c>
      <c r="DK144" s="32">
        <f t="shared" si="278"/>
        <v>-824.3</v>
      </c>
      <c r="DL144" s="32">
        <f t="shared" si="279"/>
        <v>-990.4</v>
      </c>
      <c r="DM144" s="32">
        <f t="shared" si="280"/>
        <v>-763.17</v>
      </c>
      <c r="DN144" s="32">
        <f t="shared" si="281"/>
        <v>-561.45000000000005</v>
      </c>
      <c r="DO144" s="32">
        <f t="shared" si="282"/>
        <v>-998.85</v>
      </c>
      <c r="DP144" s="32">
        <f t="shared" si="283"/>
        <v>-651.63</v>
      </c>
      <c r="DQ144" s="32">
        <f t="shared" si="284"/>
        <v>-628.57000000000005</v>
      </c>
      <c r="DR144" s="32">
        <f t="shared" si="285"/>
        <v>-1326.52</v>
      </c>
      <c r="DS144" s="32">
        <f t="shared" si="286"/>
        <v>-1140.8499999999999</v>
      </c>
      <c r="DT144" s="32">
        <f t="shared" si="287"/>
        <v>-1518.66</v>
      </c>
      <c r="DU144" s="31">
        <f t="shared" si="288"/>
        <v>-6065.55</v>
      </c>
      <c r="DV144" s="31">
        <f t="shared" si="289"/>
        <v>-6497.36</v>
      </c>
      <c r="DW144" s="31">
        <f t="shared" si="290"/>
        <v>-2999.94</v>
      </c>
      <c r="DX144" s="31">
        <f t="shared" si="291"/>
        <v>-3558.2</v>
      </c>
      <c r="DY144" s="31">
        <f t="shared" si="292"/>
        <v>-2707.31</v>
      </c>
      <c r="DZ144" s="31">
        <f t="shared" si="293"/>
        <v>-1965.49</v>
      </c>
      <c r="EA144" s="31">
        <f t="shared" si="294"/>
        <v>-3451.58</v>
      </c>
      <c r="EB144" s="31">
        <f t="shared" si="295"/>
        <v>-2221.31</v>
      </c>
      <c r="EC144" s="31">
        <f t="shared" si="296"/>
        <v>-2113.35</v>
      </c>
      <c r="ED144" s="31">
        <f t="shared" si="297"/>
        <v>-4399.97</v>
      </c>
      <c r="EE144" s="31">
        <f t="shared" si="298"/>
        <v>-3730.8</v>
      </c>
      <c r="EF144" s="31">
        <f t="shared" si="299"/>
        <v>-4897.67</v>
      </c>
      <c r="EG144" s="32">
        <f t="shared" si="300"/>
        <v>-40230.400000000001</v>
      </c>
      <c r="EH144" s="32">
        <f t="shared" si="301"/>
        <v>-43558.8</v>
      </c>
      <c r="EI144" s="32">
        <f t="shared" si="302"/>
        <v>-20310.229999999996</v>
      </c>
      <c r="EJ144" s="32">
        <f t="shared" si="303"/>
        <v>-24356.690000000002</v>
      </c>
      <c r="EK144" s="32">
        <f t="shared" si="304"/>
        <v>-18733.830000000002</v>
      </c>
      <c r="EL144" s="32">
        <f t="shared" si="305"/>
        <v>-13755.87</v>
      </c>
      <c r="EM144" s="32">
        <f t="shared" si="306"/>
        <v>-24427.46</v>
      </c>
      <c r="EN144" s="32">
        <f t="shared" si="307"/>
        <v>-15905.599999999999</v>
      </c>
      <c r="EO144" s="32">
        <f t="shared" si="308"/>
        <v>-15313.4</v>
      </c>
      <c r="EP144" s="32">
        <f t="shared" si="309"/>
        <v>-32256.910000000003</v>
      </c>
      <c r="EQ144" s="32">
        <f t="shared" si="310"/>
        <v>-27688.57</v>
      </c>
      <c r="ER144" s="32">
        <f t="shared" si="311"/>
        <v>-36789.46</v>
      </c>
    </row>
    <row r="145" spans="1:148" x14ac:dyDescent="0.25">
      <c r="A145" t="s">
        <v>512</v>
      </c>
      <c r="B145" s="1" t="s">
        <v>118</v>
      </c>
      <c r="C145" t="str">
        <f t="shared" ca="1" si="348"/>
        <v>TAY1</v>
      </c>
      <c r="D145" t="str">
        <f t="shared" ca="1" si="349"/>
        <v>Taylor Hydro Facility</v>
      </c>
      <c r="E145" s="51">
        <v>0</v>
      </c>
      <c r="F145" s="51">
        <v>0</v>
      </c>
      <c r="G145" s="51">
        <v>0</v>
      </c>
      <c r="H145" s="51">
        <v>0</v>
      </c>
      <c r="I145" s="51">
        <v>3130.5340999999999</v>
      </c>
      <c r="J145" s="51">
        <v>7619.5021999999999</v>
      </c>
      <c r="K145" s="51">
        <v>8029.3208000000004</v>
      </c>
      <c r="L145" s="51">
        <v>9492.1466999999993</v>
      </c>
      <c r="M145" s="51">
        <v>1967.2411999999999</v>
      </c>
      <c r="N145" s="51">
        <v>976.95950000000005</v>
      </c>
      <c r="O145" s="51">
        <v>0</v>
      </c>
      <c r="P145" s="51">
        <v>0</v>
      </c>
      <c r="Q145" s="32">
        <v>0</v>
      </c>
      <c r="R145" s="32">
        <v>0</v>
      </c>
      <c r="S145" s="32">
        <v>0</v>
      </c>
      <c r="T145" s="32">
        <v>0</v>
      </c>
      <c r="U145" s="32">
        <v>192667.84</v>
      </c>
      <c r="V145" s="32">
        <v>342345.96</v>
      </c>
      <c r="W145" s="32">
        <v>1035616.78</v>
      </c>
      <c r="X145" s="32">
        <v>436041.04</v>
      </c>
      <c r="Y145" s="32">
        <v>37803.870000000003</v>
      </c>
      <c r="Z145" s="32">
        <v>28824.33</v>
      </c>
      <c r="AA145" s="32">
        <v>0</v>
      </c>
      <c r="AB145" s="32">
        <v>0</v>
      </c>
      <c r="AC145" s="2">
        <v>3.43</v>
      </c>
      <c r="AD145" s="2">
        <v>3.43</v>
      </c>
      <c r="AE145" s="2">
        <v>3.43</v>
      </c>
      <c r="AF145" s="2">
        <v>3.43</v>
      </c>
      <c r="AG145" s="2">
        <v>3.43</v>
      </c>
      <c r="AH145" s="2">
        <v>3.43</v>
      </c>
      <c r="AI145" s="2">
        <v>3.43</v>
      </c>
      <c r="AJ145" s="2">
        <v>3.43</v>
      </c>
      <c r="AK145" s="2">
        <v>3.43</v>
      </c>
      <c r="AL145" s="2">
        <v>3.43</v>
      </c>
      <c r="AM145" s="2">
        <v>3.43</v>
      </c>
      <c r="AN145" s="2">
        <v>3.43</v>
      </c>
      <c r="AO145" s="33">
        <v>0</v>
      </c>
      <c r="AP145" s="33">
        <v>0</v>
      </c>
      <c r="AQ145" s="33">
        <v>0</v>
      </c>
      <c r="AR145" s="33">
        <v>0</v>
      </c>
      <c r="AS145" s="33">
        <v>6608.51</v>
      </c>
      <c r="AT145" s="33">
        <v>11742.47</v>
      </c>
      <c r="AU145" s="33">
        <v>35521.660000000003</v>
      </c>
      <c r="AV145" s="33">
        <v>14956.21</v>
      </c>
      <c r="AW145" s="33">
        <v>1296.67</v>
      </c>
      <c r="AX145" s="33">
        <v>988.67</v>
      </c>
      <c r="AY145" s="33">
        <v>0</v>
      </c>
      <c r="AZ145" s="33">
        <v>0</v>
      </c>
      <c r="BA145" s="31">
        <f t="shared" si="312"/>
        <v>0</v>
      </c>
      <c r="BB145" s="31">
        <f t="shared" si="313"/>
        <v>0</v>
      </c>
      <c r="BC145" s="31">
        <f t="shared" si="314"/>
        <v>0</v>
      </c>
      <c r="BD145" s="31">
        <f t="shared" si="315"/>
        <v>0</v>
      </c>
      <c r="BE145" s="31">
        <f t="shared" si="316"/>
        <v>-289</v>
      </c>
      <c r="BF145" s="31">
        <f t="shared" si="317"/>
        <v>-513.52</v>
      </c>
      <c r="BG145" s="31">
        <f t="shared" si="318"/>
        <v>1553.43</v>
      </c>
      <c r="BH145" s="31">
        <f t="shared" si="319"/>
        <v>654.05999999999995</v>
      </c>
      <c r="BI145" s="31">
        <f t="shared" si="320"/>
        <v>56.71</v>
      </c>
      <c r="BJ145" s="31">
        <f t="shared" si="321"/>
        <v>193.12</v>
      </c>
      <c r="BK145" s="31">
        <f t="shared" si="322"/>
        <v>0</v>
      </c>
      <c r="BL145" s="31">
        <f t="shared" si="323"/>
        <v>0</v>
      </c>
      <c r="BM145" s="6">
        <v>1.6000000000000001E-3</v>
      </c>
      <c r="BN145" s="6">
        <v>1.6000000000000001E-3</v>
      </c>
      <c r="BO145" s="6">
        <v>1.6000000000000001E-3</v>
      </c>
      <c r="BP145" s="6">
        <v>1.6000000000000001E-3</v>
      </c>
      <c r="BQ145" s="6">
        <v>1.6000000000000001E-3</v>
      </c>
      <c r="BR145" s="6">
        <v>1.6000000000000001E-3</v>
      </c>
      <c r="BS145" s="6">
        <v>1.6000000000000001E-3</v>
      </c>
      <c r="BT145" s="6">
        <v>1.6000000000000001E-3</v>
      </c>
      <c r="BU145" s="6">
        <v>1.6000000000000001E-3</v>
      </c>
      <c r="BV145" s="6">
        <v>1.6000000000000001E-3</v>
      </c>
      <c r="BW145" s="6">
        <v>1.6000000000000001E-3</v>
      </c>
      <c r="BX145" s="6">
        <v>1.6000000000000001E-3</v>
      </c>
      <c r="BY145" s="31">
        <v>0</v>
      </c>
      <c r="BZ145" s="31">
        <v>0</v>
      </c>
      <c r="CA145" s="31">
        <v>0</v>
      </c>
      <c r="CB145" s="31">
        <v>0</v>
      </c>
      <c r="CC145" s="31">
        <v>308.27</v>
      </c>
      <c r="CD145" s="31">
        <v>547.75</v>
      </c>
      <c r="CE145" s="31">
        <v>1656.99</v>
      </c>
      <c r="CF145" s="31">
        <v>697.67</v>
      </c>
      <c r="CG145" s="31">
        <v>60.49</v>
      </c>
      <c r="CH145" s="31">
        <v>46.12</v>
      </c>
      <c r="CI145" s="31">
        <v>0</v>
      </c>
      <c r="CJ145" s="31">
        <v>0</v>
      </c>
      <c r="CK145" s="32">
        <f t="shared" si="324"/>
        <v>0</v>
      </c>
      <c r="CL145" s="32">
        <f t="shared" si="325"/>
        <v>0</v>
      </c>
      <c r="CM145" s="32">
        <f t="shared" si="326"/>
        <v>0</v>
      </c>
      <c r="CN145" s="32">
        <f t="shared" si="327"/>
        <v>0</v>
      </c>
      <c r="CO145" s="32">
        <f t="shared" si="328"/>
        <v>134.87</v>
      </c>
      <c r="CP145" s="32">
        <f t="shared" si="329"/>
        <v>239.64</v>
      </c>
      <c r="CQ145" s="32">
        <f t="shared" si="330"/>
        <v>724.93</v>
      </c>
      <c r="CR145" s="32">
        <f t="shared" si="331"/>
        <v>305.23</v>
      </c>
      <c r="CS145" s="32">
        <f t="shared" si="332"/>
        <v>26.46</v>
      </c>
      <c r="CT145" s="32">
        <f t="shared" si="333"/>
        <v>20.18</v>
      </c>
      <c r="CU145" s="32">
        <f t="shared" si="334"/>
        <v>0</v>
      </c>
      <c r="CV145" s="32">
        <f t="shared" si="335"/>
        <v>0</v>
      </c>
      <c r="CW145" s="31">
        <f t="shared" si="336"/>
        <v>0</v>
      </c>
      <c r="CX145" s="31">
        <f t="shared" si="337"/>
        <v>0</v>
      </c>
      <c r="CY145" s="31">
        <f t="shared" si="338"/>
        <v>0</v>
      </c>
      <c r="CZ145" s="31">
        <f t="shared" si="339"/>
        <v>0</v>
      </c>
      <c r="DA145" s="31">
        <f t="shared" si="340"/>
        <v>-5876.37</v>
      </c>
      <c r="DB145" s="31">
        <f t="shared" si="341"/>
        <v>-10441.56</v>
      </c>
      <c r="DC145" s="31">
        <f t="shared" si="342"/>
        <v>-34693.170000000006</v>
      </c>
      <c r="DD145" s="31">
        <f t="shared" si="343"/>
        <v>-14607.369999999999</v>
      </c>
      <c r="DE145" s="31">
        <f t="shared" si="344"/>
        <v>-1266.43</v>
      </c>
      <c r="DF145" s="31">
        <f t="shared" si="345"/>
        <v>-1115.49</v>
      </c>
      <c r="DG145" s="31">
        <f t="shared" si="346"/>
        <v>0</v>
      </c>
      <c r="DH145" s="31">
        <f t="shared" si="347"/>
        <v>0</v>
      </c>
      <c r="DI145" s="32">
        <f t="shared" si="276"/>
        <v>0</v>
      </c>
      <c r="DJ145" s="32">
        <f t="shared" si="277"/>
        <v>0</v>
      </c>
      <c r="DK145" s="32">
        <f t="shared" si="278"/>
        <v>0</v>
      </c>
      <c r="DL145" s="32">
        <f t="shared" si="279"/>
        <v>0</v>
      </c>
      <c r="DM145" s="32">
        <f t="shared" si="280"/>
        <v>-293.82</v>
      </c>
      <c r="DN145" s="32">
        <f t="shared" si="281"/>
        <v>-522.08000000000004</v>
      </c>
      <c r="DO145" s="32">
        <f t="shared" si="282"/>
        <v>-1734.66</v>
      </c>
      <c r="DP145" s="32">
        <f t="shared" si="283"/>
        <v>-730.37</v>
      </c>
      <c r="DQ145" s="32">
        <f t="shared" si="284"/>
        <v>-63.32</v>
      </c>
      <c r="DR145" s="32">
        <f t="shared" si="285"/>
        <v>-55.77</v>
      </c>
      <c r="DS145" s="32">
        <f t="shared" si="286"/>
        <v>0</v>
      </c>
      <c r="DT145" s="32">
        <f t="shared" si="287"/>
        <v>0</v>
      </c>
      <c r="DU145" s="31">
        <f t="shared" si="288"/>
        <v>0</v>
      </c>
      <c r="DV145" s="31">
        <f t="shared" si="289"/>
        <v>0</v>
      </c>
      <c r="DW145" s="31">
        <f t="shared" si="290"/>
        <v>0</v>
      </c>
      <c r="DX145" s="31">
        <f t="shared" si="291"/>
        <v>0</v>
      </c>
      <c r="DY145" s="31">
        <f t="shared" si="292"/>
        <v>-1042.31</v>
      </c>
      <c r="DZ145" s="31">
        <f t="shared" si="293"/>
        <v>-1827.67</v>
      </c>
      <c r="EA145" s="31">
        <f t="shared" si="294"/>
        <v>-5994.2</v>
      </c>
      <c r="EB145" s="31">
        <f t="shared" si="295"/>
        <v>-2489.71</v>
      </c>
      <c r="EC145" s="31">
        <f t="shared" si="296"/>
        <v>-212.89</v>
      </c>
      <c r="ED145" s="31">
        <f t="shared" si="297"/>
        <v>-185</v>
      </c>
      <c r="EE145" s="31">
        <f t="shared" si="298"/>
        <v>0</v>
      </c>
      <c r="EF145" s="31">
        <f t="shared" si="299"/>
        <v>0</v>
      </c>
      <c r="EG145" s="32">
        <f t="shared" si="300"/>
        <v>0</v>
      </c>
      <c r="EH145" s="32">
        <f t="shared" si="301"/>
        <v>0</v>
      </c>
      <c r="EI145" s="32">
        <f t="shared" si="302"/>
        <v>0</v>
      </c>
      <c r="EJ145" s="32">
        <f t="shared" si="303"/>
        <v>0</v>
      </c>
      <c r="EK145" s="32">
        <f t="shared" si="304"/>
        <v>-7212.5</v>
      </c>
      <c r="EL145" s="32">
        <f t="shared" si="305"/>
        <v>-12791.31</v>
      </c>
      <c r="EM145" s="32">
        <f t="shared" si="306"/>
        <v>-42422.030000000006</v>
      </c>
      <c r="EN145" s="32">
        <f t="shared" si="307"/>
        <v>-17827.45</v>
      </c>
      <c r="EO145" s="32">
        <f t="shared" si="308"/>
        <v>-1542.6399999999999</v>
      </c>
      <c r="EP145" s="32">
        <f t="shared" si="309"/>
        <v>-1356.26</v>
      </c>
      <c r="EQ145" s="32">
        <f t="shared" si="310"/>
        <v>0</v>
      </c>
      <c r="ER145" s="32">
        <f t="shared" si="311"/>
        <v>0</v>
      </c>
    </row>
    <row r="146" spans="1:148" x14ac:dyDescent="0.25">
      <c r="A146" t="s">
        <v>462</v>
      </c>
      <c r="B146" s="1" t="s">
        <v>141</v>
      </c>
      <c r="C146" t="str">
        <f t="shared" ca="1" si="348"/>
        <v>TC01</v>
      </c>
      <c r="D146" t="str">
        <f t="shared" ca="1" si="349"/>
        <v>Carseland Industrial System</v>
      </c>
      <c r="E146" s="51">
        <v>44471.026700000002</v>
      </c>
      <c r="F146" s="51">
        <v>43164.788999999997</v>
      </c>
      <c r="G146" s="51">
        <v>45200.259899999997</v>
      </c>
      <c r="H146" s="51">
        <v>32359.311600000001</v>
      </c>
      <c r="I146" s="51">
        <v>45926.709499999997</v>
      </c>
      <c r="J146" s="51">
        <v>40821.409099999997</v>
      </c>
      <c r="K146" s="51">
        <v>42244.729899999998</v>
      </c>
      <c r="L146" s="51">
        <v>49364.458200000001</v>
      </c>
      <c r="M146" s="51">
        <v>46535.060299999997</v>
      </c>
      <c r="N146" s="51">
        <v>49726.368199999997</v>
      </c>
      <c r="O146" s="51">
        <v>46200.027199999997</v>
      </c>
      <c r="P146" s="51">
        <v>43869.851000000002</v>
      </c>
      <c r="Q146" s="32">
        <v>2036407.44</v>
      </c>
      <c r="R146" s="32">
        <v>4193737.55</v>
      </c>
      <c r="S146" s="32">
        <v>2010798.99</v>
      </c>
      <c r="T146" s="32">
        <v>1054879.4099999999</v>
      </c>
      <c r="U146" s="32">
        <v>2535535.0699999998</v>
      </c>
      <c r="V146" s="32">
        <v>1806883.96</v>
      </c>
      <c r="W146" s="32">
        <v>5054062.12</v>
      </c>
      <c r="X146" s="32">
        <v>2284833.59</v>
      </c>
      <c r="Y146" s="32">
        <v>1132252.05</v>
      </c>
      <c r="Z146" s="32">
        <v>1358702.43</v>
      </c>
      <c r="AA146" s="32">
        <v>1768285.69</v>
      </c>
      <c r="AB146" s="32">
        <v>1172363.3400000001</v>
      </c>
      <c r="AC146" s="2">
        <v>-0.03</v>
      </c>
      <c r="AD146" s="2">
        <v>-0.03</v>
      </c>
      <c r="AE146" s="2">
        <v>-0.03</v>
      </c>
      <c r="AF146" s="2">
        <v>-0.03</v>
      </c>
      <c r="AG146" s="2">
        <v>-0.03</v>
      </c>
      <c r="AH146" s="2">
        <v>-0.03</v>
      </c>
      <c r="AI146" s="2">
        <v>-0.03</v>
      </c>
      <c r="AJ146" s="2">
        <v>-0.03</v>
      </c>
      <c r="AK146" s="2">
        <v>-0.03</v>
      </c>
      <c r="AL146" s="2">
        <v>-0.03</v>
      </c>
      <c r="AM146" s="2">
        <v>-0.03</v>
      </c>
      <c r="AN146" s="2">
        <v>-0.03</v>
      </c>
      <c r="AO146" s="33">
        <v>-610.91999999999996</v>
      </c>
      <c r="AP146" s="33">
        <v>-1258.1199999999999</v>
      </c>
      <c r="AQ146" s="33">
        <v>-603.24</v>
      </c>
      <c r="AR146" s="33">
        <v>-316.45999999999998</v>
      </c>
      <c r="AS146" s="33">
        <v>-760.66</v>
      </c>
      <c r="AT146" s="33">
        <v>-542.07000000000005</v>
      </c>
      <c r="AU146" s="33">
        <v>-1516.22</v>
      </c>
      <c r="AV146" s="33">
        <v>-685.45</v>
      </c>
      <c r="AW146" s="33">
        <v>-339.68</v>
      </c>
      <c r="AX146" s="33">
        <v>-407.61</v>
      </c>
      <c r="AY146" s="33">
        <v>-530.49</v>
      </c>
      <c r="AZ146" s="33">
        <v>-351.71</v>
      </c>
      <c r="BA146" s="31">
        <f t="shared" si="312"/>
        <v>-2240.0500000000002</v>
      </c>
      <c r="BB146" s="31">
        <f t="shared" si="313"/>
        <v>-4613.1099999999997</v>
      </c>
      <c r="BC146" s="31">
        <f t="shared" si="314"/>
        <v>-2211.88</v>
      </c>
      <c r="BD146" s="31">
        <f t="shared" si="315"/>
        <v>-1582.32</v>
      </c>
      <c r="BE146" s="31">
        <f t="shared" si="316"/>
        <v>-3803.3</v>
      </c>
      <c r="BF146" s="31">
        <f t="shared" si="317"/>
        <v>-2710.33</v>
      </c>
      <c r="BG146" s="31">
        <f t="shared" si="318"/>
        <v>7581.09</v>
      </c>
      <c r="BH146" s="31">
        <f t="shared" si="319"/>
        <v>3427.25</v>
      </c>
      <c r="BI146" s="31">
        <f t="shared" si="320"/>
        <v>1698.38</v>
      </c>
      <c r="BJ146" s="31">
        <f t="shared" si="321"/>
        <v>9103.31</v>
      </c>
      <c r="BK146" s="31">
        <f t="shared" si="322"/>
        <v>11847.51</v>
      </c>
      <c r="BL146" s="31">
        <f t="shared" si="323"/>
        <v>7854.83</v>
      </c>
      <c r="BM146" s="6">
        <v>-4.8399999999999999E-2</v>
      </c>
      <c r="BN146" s="6">
        <v>-4.8399999999999999E-2</v>
      </c>
      <c r="BO146" s="6">
        <v>-4.8399999999999999E-2</v>
      </c>
      <c r="BP146" s="6">
        <v>-4.8399999999999999E-2</v>
      </c>
      <c r="BQ146" s="6">
        <v>-4.8399999999999999E-2</v>
      </c>
      <c r="BR146" s="6">
        <v>-4.8399999999999999E-2</v>
      </c>
      <c r="BS146" s="6">
        <v>-4.8399999999999999E-2</v>
      </c>
      <c r="BT146" s="6">
        <v>-4.8399999999999999E-2</v>
      </c>
      <c r="BU146" s="6">
        <v>-4.8399999999999999E-2</v>
      </c>
      <c r="BV146" s="6">
        <v>-4.8399999999999999E-2</v>
      </c>
      <c r="BW146" s="6">
        <v>-4.8399999999999999E-2</v>
      </c>
      <c r="BX146" s="6">
        <v>-4.8399999999999999E-2</v>
      </c>
      <c r="BY146" s="31">
        <v>-98562.12</v>
      </c>
      <c r="BZ146" s="31">
        <v>-202976.9</v>
      </c>
      <c r="CA146" s="31">
        <v>-97322.67</v>
      </c>
      <c r="CB146" s="31">
        <v>-51056.160000000003</v>
      </c>
      <c r="CC146" s="31">
        <v>-122719.9</v>
      </c>
      <c r="CD146" s="31">
        <v>-87453.18</v>
      </c>
      <c r="CE146" s="31">
        <v>-244616.61</v>
      </c>
      <c r="CF146" s="31">
        <v>-110585.95</v>
      </c>
      <c r="CG146" s="31">
        <v>-54801</v>
      </c>
      <c r="CH146" s="31">
        <v>-65761.2</v>
      </c>
      <c r="CI146" s="31">
        <v>-85585.03</v>
      </c>
      <c r="CJ146" s="31">
        <v>-56742.39</v>
      </c>
      <c r="CK146" s="32">
        <f t="shared" si="324"/>
        <v>1425.49</v>
      </c>
      <c r="CL146" s="32">
        <f t="shared" si="325"/>
        <v>2935.62</v>
      </c>
      <c r="CM146" s="32">
        <f t="shared" si="326"/>
        <v>1407.56</v>
      </c>
      <c r="CN146" s="32">
        <f t="shared" si="327"/>
        <v>738.42</v>
      </c>
      <c r="CO146" s="32">
        <f t="shared" si="328"/>
        <v>1774.87</v>
      </c>
      <c r="CP146" s="32">
        <f t="shared" si="329"/>
        <v>1264.82</v>
      </c>
      <c r="CQ146" s="32">
        <f t="shared" si="330"/>
        <v>3537.84</v>
      </c>
      <c r="CR146" s="32">
        <f t="shared" si="331"/>
        <v>1599.38</v>
      </c>
      <c r="CS146" s="32">
        <f t="shared" si="332"/>
        <v>792.58</v>
      </c>
      <c r="CT146" s="32">
        <f t="shared" si="333"/>
        <v>951.09</v>
      </c>
      <c r="CU146" s="32">
        <f t="shared" si="334"/>
        <v>1237.8</v>
      </c>
      <c r="CV146" s="32">
        <f t="shared" si="335"/>
        <v>820.65</v>
      </c>
      <c r="CW146" s="31">
        <f t="shared" si="336"/>
        <v>-94285.659999999989</v>
      </c>
      <c r="CX146" s="31">
        <f t="shared" si="337"/>
        <v>-194170.05000000002</v>
      </c>
      <c r="CY146" s="31">
        <f t="shared" si="338"/>
        <v>-93099.989999999991</v>
      </c>
      <c r="CZ146" s="31">
        <f t="shared" si="339"/>
        <v>-48418.960000000006</v>
      </c>
      <c r="DA146" s="31">
        <f t="shared" si="340"/>
        <v>-116381.06999999999</v>
      </c>
      <c r="DB146" s="31">
        <f t="shared" si="341"/>
        <v>-82935.959999999977</v>
      </c>
      <c r="DC146" s="31">
        <f t="shared" si="342"/>
        <v>-247143.63999999998</v>
      </c>
      <c r="DD146" s="31">
        <f t="shared" si="343"/>
        <v>-111728.37</v>
      </c>
      <c r="DE146" s="31">
        <f t="shared" si="344"/>
        <v>-55367.119999999995</v>
      </c>
      <c r="DF146" s="31">
        <f t="shared" si="345"/>
        <v>-73505.81</v>
      </c>
      <c r="DG146" s="31">
        <f t="shared" si="346"/>
        <v>-95664.249999999985</v>
      </c>
      <c r="DH146" s="31">
        <f t="shared" si="347"/>
        <v>-63424.86</v>
      </c>
      <c r="DI146" s="32">
        <f t="shared" si="276"/>
        <v>-4714.28</v>
      </c>
      <c r="DJ146" s="32">
        <f t="shared" si="277"/>
        <v>-9708.5</v>
      </c>
      <c r="DK146" s="32">
        <f t="shared" si="278"/>
        <v>-4655</v>
      </c>
      <c r="DL146" s="32">
        <f t="shared" si="279"/>
        <v>-2420.9499999999998</v>
      </c>
      <c r="DM146" s="32">
        <f t="shared" si="280"/>
        <v>-5819.05</v>
      </c>
      <c r="DN146" s="32">
        <f t="shared" si="281"/>
        <v>-4146.8</v>
      </c>
      <c r="DO146" s="32">
        <f t="shared" si="282"/>
        <v>-12357.18</v>
      </c>
      <c r="DP146" s="32">
        <f t="shared" si="283"/>
        <v>-5586.42</v>
      </c>
      <c r="DQ146" s="32">
        <f t="shared" si="284"/>
        <v>-2768.36</v>
      </c>
      <c r="DR146" s="32">
        <f t="shared" si="285"/>
        <v>-3675.29</v>
      </c>
      <c r="DS146" s="32">
        <f t="shared" si="286"/>
        <v>-4783.21</v>
      </c>
      <c r="DT146" s="32">
        <f t="shared" si="287"/>
        <v>-3171.24</v>
      </c>
      <c r="DU146" s="31">
        <f t="shared" si="288"/>
        <v>-17576.22</v>
      </c>
      <c r="DV146" s="31">
        <f t="shared" si="289"/>
        <v>-35742.620000000003</v>
      </c>
      <c r="DW146" s="31">
        <f t="shared" si="290"/>
        <v>-16941.34</v>
      </c>
      <c r="DX146" s="31">
        <f t="shared" si="291"/>
        <v>-8697.68</v>
      </c>
      <c r="DY146" s="31">
        <f t="shared" si="292"/>
        <v>-20642.91</v>
      </c>
      <c r="DZ146" s="31">
        <f t="shared" si="293"/>
        <v>-14516.93</v>
      </c>
      <c r="EA146" s="31">
        <f t="shared" si="294"/>
        <v>-42700.88</v>
      </c>
      <c r="EB146" s="31">
        <f t="shared" si="295"/>
        <v>-19043.2</v>
      </c>
      <c r="EC146" s="31">
        <f t="shared" si="296"/>
        <v>-9307.56</v>
      </c>
      <c r="ED146" s="31">
        <f t="shared" si="297"/>
        <v>-12190.65</v>
      </c>
      <c r="EE146" s="31">
        <f t="shared" si="298"/>
        <v>-15642.1</v>
      </c>
      <c r="EF146" s="31">
        <f t="shared" si="299"/>
        <v>-10227.27</v>
      </c>
      <c r="EG146" s="32">
        <f t="shared" si="300"/>
        <v>-116576.15999999999</v>
      </c>
      <c r="EH146" s="32">
        <f t="shared" si="301"/>
        <v>-239621.17</v>
      </c>
      <c r="EI146" s="32">
        <f t="shared" si="302"/>
        <v>-114696.32999999999</v>
      </c>
      <c r="EJ146" s="32">
        <f t="shared" si="303"/>
        <v>-59537.590000000004</v>
      </c>
      <c r="EK146" s="32">
        <f t="shared" si="304"/>
        <v>-142843.03</v>
      </c>
      <c r="EL146" s="32">
        <f t="shared" si="305"/>
        <v>-101599.68999999997</v>
      </c>
      <c r="EM146" s="32">
        <f t="shared" si="306"/>
        <v>-302201.69999999995</v>
      </c>
      <c r="EN146" s="32">
        <f t="shared" si="307"/>
        <v>-136357.99</v>
      </c>
      <c r="EO146" s="32">
        <f t="shared" si="308"/>
        <v>-67443.039999999994</v>
      </c>
      <c r="EP146" s="32">
        <f t="shared" si="309"/>
        <v>-89371.749999999985</v>
      </c>
      <c r="EQ146" s="32">
        <f t="shared" si="310"/>
        <v>-116089.56</v>
      </c>
      <c r="ER146" s="32">
        <f t="shared" si="311"/>
        <v>-76823.37000000001</v>
      </c>
    </row>
    <row r="147" spans="1:148" x14ac:dyDescent="0.25">
      <c r="A147" t="s">
        <v>462</v>
      </c>
      <c r="B147" s="1" t="s">
        <v>142</v>
      </c>
      <c r="C147" t="str">
        <f t="shared" ca="1" si="348"/>
        <v>TC02</v>
      </c>
      <c r="D147" t="str">
        <f t="shared" ca="1" si="349"/>
        <v>Redwater Industrial System</v>
      </c>
      <c r="E147" s="51">
        <v>9417.4959999999992</v>
      </c>
      <c r="F147" s="51">
        <v>7145.1286</v>
      </c>
      <c r="G147" s="51">
        <v>8253.1761999999999</v>
      </c>
      <c r="H147" s="51">
        <v>6784.9171999999999</v>
      </c>
      <c r="I147" s="51">
        <v>5120.3370999999997</v>
      </c>
      <c r="J147" s="51">
        <v>4265.6358</v>
      </c>
      <c r="K147" s="51">
        <v>5630.6481000000003</v>
      </c>
      <c r="L147" s="51">
        <v>3007.0819000000001</v>
      </c>
      <c r="M147" s="51">
        <v>5686.1835000000001</v>
      </c>
      <c r="N147" s="51">
        <v>7337.0931</v>
      </c>
      <c r="O147" s="51">
        <v>7341.3759</v>
      </c>
      <c r="P147" s="51">
        <v>7103.4937</v>
      </c>
      <c r="Q147" s="32">
        <v>428909.45</v>
      </c>
      <c r="R147" s="32">
        <v>713916.57</v>
      </c>
      <c r="S147" s="32">
        <v>339396.18</v>
      </c>
      <c r="T147" s="32">
        <v>204502.21</v>
      </c>
      <c r="U147" s="32">
        <v>261475.17</v>
      </c>
      <c r="V147" s="32">
        <v>147807.14000000001</v>
      </c>
      <c r="W147" s="32">
        <v>423328.17</v>
      </c>
      <c r="X147" s="32">
        <v>84641.24</v>
      </c>
      <c r="Y147" s="32">
        <v>148923.64000000001</v>
      </c>
      <c r="Z147" s="32">
        <v>196822.73</v>
      </c>
      <c r="AA147" s="32">
        <v>290198.64</v>
      </c>
      <c r="AB147" s="32">
        <v>189849.05</v>
      </c>
      <c r="AC147" s="2">
        <v>2.96</v>
      </c>
      <c r="AD147" s="2">
        <v>2.96</v>
      </c>
      <c r="AE147" s="2">
        <v>2.96</v>
      </c>
      <c r="AF147" s="2">
        <v>2.96</v>
      </c>
      <c r="AG147" s="2">
        <v>2.96</v>
      </c>
      <c r="AH147" s="2">
        <v>2.41</v>
      </c>
      <c r="AI147" s="2">
        <v>2.41</v>
      </c>
      <c r="AJ147" s="2">
        <v>2.41</v>
      </c>
      <c r="AK147" s="2">
        <v>2.41</v>
      </c>
      <c r="AL147" s="2">
        <v>2.41</v>
      </c>
      <c r="AM147" s="2">
        <v>2.41</v>
      </c>
      <c r="AN147" s="2">
        <v>2.41</v>
      </c>
      <c r="AO147" s="33">
        <v>12695.72</v>
      </c>
      <c r="AP147" s="33">
        <v>21131.93</v>
      </c>
      <c r="AQ147" s="33">
        <v>10046.129999999999</v>
      </c>
      <c r="AR147" s="33">
        <v>6053.27</v>
      </c>
      <c r="AS147" s="33">
        <v>7739.66</v>
      </c>
      <c r="AT147" s="33">
        <v>3562.15</v>
      </c>
      <c r="AU147" s="33">
        <v>10202.209999999999</v>
      </c>
      <c r="AV147" s="33">
        <v>2039.85</v>
      </c>
      <c r="AW147" s="33">
        <v>3589.06</v>
      </c>
      <c r="AX147" s="33">
        <v>4743.43</v>
      </c>
      <c r="AY147" s="33">
        <v>6993.79</v>
      </c>
      <c r="AZ147" s="33">
        <v>4575.3599999999997</v>
      </c>
      <c r="BA147" s="31">
        <f t="shared" si="312"/>
        <v>-471.8</v>
      </c>
      <c r="BB147" s="31">
        <f t="shared" si="313"/>
        <v>-785.31</v>
      </c>
      <c r="BC147" s="31">
        <f t="shared" si="314"/>
        <v>-373.34</v>
      </c>
      <c r="BD147" s="31">
        <f t="shared" si="315"/>
        <v>-306.75</v>
      </c>
      <c r="BE147" s="31">
        <f t="shared" si="316"/>
        <v>-392.21</v>
      </c>
      <c r="BF147" s="31">
        <f t="shared" si="317"/>
        <v>-221.71</v>
      </c>
      <c r="BG147" s="31">
        <f t="shared" si="318"/>
        <v>634.99</v>
      </c>
      <c r="BH147" s="31">
        <f t="shared" si="319"/>
        <v>126.96</v>
      </c>
      <c r="BI147" s="31">
        <f t="shared" si="320"/>
        <v>223.39</v>
      </c>
      <c r="BJ147" s="31">
        <f t="shared" si="321"/>
        <v>1318.71</v>
      </c>
      <c r="BK147" s="31">
        <f t="shared" si="322"/>
        <v>1944.33</v>
      </c>
      <c r="BL147" s="31">
        <f t="shared" si="323"/>
        <v>1271.99</v>
      </c>
      <c r="BM147" s="6">
        <v>4.3299999999999998E-2</v>
      </c>
      <c r="BN147" s="6">
        <v>4.3299999999999998E-2</v>
      </c>
      <c r="BO147" s="6">
        <v>4.3299999999999998E-2</v>
      </c>
      <c r="BP147" s="6">
        <v>4.3299999999999998E-2</v>
      </c>
      <c r="BQ147" s="6">
        <v>4.3299999999999998E-2</v>
      </c>
      <c r="BR147" s="6">
        <v>4.3299999999999998E-2</v>
      </c>
      <c r="BS147" s="6">
        <v>4.3299999999999998E-2</v>
      </c>
      <c r="BT147" s="6">
        <v>4.3299999999999998E-2</v>
      </c>
      <c r="BU147" s="6">
        <v>4.3299999999999998E-2</v>
      </c>
      <c r="BV147" s="6">
        <v>4.3299999999999998E-2</v>
      </c>
      <c r="BW147" s="6">
        <v>4.3299999999999998E-2</v>
      </c>
      <c r="BX147" s="6">
        <v>4.3299999999999998E-2</v>
      </c>
      <c r="BY147" s="31">
        <v>18571.78</v>
      </c>
      <c r="BZ147" s="31">
        <v>30912.59</v>
      </c>
      <c r="CA147" s="31">
        <v>14695.85</v>
      </c>
      <c r="CB147" s="31">
        <v>8854.9500000000007</v>
      </c>
      <c r="CC147" s="31">
        <v>11321.87</v>
      </c>
      <c r="CD147" s="31">
        <v>6400.05</v>
      </c>
      <c r="CE147" s="31">
        <v>18330.11</v>
      </c>
      <c r="CF147" s="31">
        <v>3664.97</v>
      </c>
      <c r="CG147" s="31">
        <v>6448.39</v>
      </c>
      <c r="CH147" s="31">
        <v>8522.42</v>
      </c>
      <c r="CI147" s="31">
        <v>12565.6</v>
      </c>
      <c r="CJ147" s="31">
        <v>8220.4599999999991</v>
      </c>
      <c r="CK147" s="32">
        <f t="shared" si="324"/>
        <v>300.24</v>
      </c>
      <c r="CL147" s="32">
        <f t="shared" si="325"/>
        <v>499.74</v>
      </c>
      <c r="CM147" s="32">
        <f t="shared" si="326"/>
        <v>237.58</v>
      </c>
      <c r="CN147" s="32">
        <f t="shared" si="327"/>
        <v>143.15</v>
      </c>
      <c r="CO147" s="32">
        <f t="shared" si="328"/>
        <v>183.03</v>
      </c>
      <c r="CP147" s="32">
        <f t="shared" si="329"/>
        <v>103.46</v>
      </c>
      <c r="CQ147" s="32">
        <f t="shared" si="330"/>
        <v>296.33</v>
      </c>
      <c r="CR147" s="32">
        <f t="shared" si="331"/>
        <v>59.25</v>
      </c>
      <c r="CS147" s="32">
        <f t="shared" si="332"/>
        <v>104.25</v>
      </c>
      <c r="CT147" s="32">
        <f t="shared" si="333"/>
        <v>137.78</v>
      </c>
      <c r="CU147" s="32">
        <f t="shared" si="334"/>
        <v>203.14</v>
      </c>
      <c r="CV147" s="32">
        <f t="shared" si="335"/>
        <v>132.88999999999999</v>
      </c>
      <c r="CW147" s="31">
        <f t="shared" si="336"/>
        <v>6648.1000000000013</v>
      </c>
      <c r="CX147" s="31">
        <f t="shared" si="337"/>
        <v>11065.710000000001</v>
      </c>
      <c r="CY147" s="31">
        <f t="shared" si="338"/>
        <v>5260.6400000000012</v>
      </c>
      <c r="CZ147" s="31">
        <f t="shared" si="339"/>
        <v>3251.58</v>
      </c>
      <c r="DA147" s="31">
        <f t="shared" si="340"/>
        <v>4157.4500000000016</v>
      </c>
      <c r="DB147" s="31">
        <f t="shared" si="341"/>
        <v>3163.07</v>
      </c>
      <c r="DC147" s="31">
        <f t="shared" si="342"/>
        <v>7789.2400000000034</v>
      </c>
      <c r="DD147" s="31">
        <f t="shared" si="343"/>
        <v>1557.4099999999999</v>
      </c>
      <c r="DE147" s="31">
        <f t="shared" si="344"/>
        <v>2740.1900000000005</v>
      </c>
      <c r="DF147" s="31">
        <f t="shared" si="345"/>
        <v>2598.0600000000004</v>
      </c>
      <c r="DG147" s="31">
        <f t="shared" si="346"/>
        <v>3830.62</v>
      </c>
      <c r="DH147" s="31">
        <f t="shared" si="347"/>
        <v>2505.9999999999991</v>
      </c>
      <c r="DI147" s="32">
        <f t="shared" si="276"/>
        <v>332.41</v>
      </c>
      <c r="DJ147" s="32">
        <f t="shared" si="277"/>
        <v>553.29</v>
      </c>
      <c r="DK147" s="32">
        <f t="shared" si="278"/>
        <v>263.02999999999997</v>
      </c>
      <c r="DL147" s="32">
        <f t="shared" si="279"/>
        <v>162.58000000000001</v>
      </c>
      <c r="DM147" s="32">
        <f t="shared" si="280"/>
        <v>207.87</v>
      </c>
      <c r="DN147" s="32">
        <f t="shared" si="281"/>
        <v>158.15</v>
      </c>
      <c r="DO147" s="32">
        <f t="shared" si="282"/>
        <v>389.46</v>
      </c>
      <c r="DP147" s="32">
        <f t="shared" si="283"/>
        <v>77.87</v>
      </c>
      <c r="DQ147" s="32">
        <f t="shared" si="284"/>
        <v>137.01</v>
      </c>
      <c r="DR147" s="32">
        <f t="shared" si="285"/>
        <v>129.9</v>
      </c>
      <c r="DS147" s="32">
        <f t="shared" si="286"/>
        <v>191.53</v>
      </c>
      <c r="DT147" s="32">
        <f t="shared" si="287"/>
        <v>125.3</v>
      </c>
      <c r="DU147" s="31">
        <f t="shared" si="288"/>
        <v>1239.3</v>
      </c>
      <c r="DV147" s="31">
        <f t="shared" si="289"/>
        <v>2036.96</v>
      </c>
      <c r="DW147" s="31">
        <f t="shared" si="290"/>
        <v>957.28</v>
      </c>
      <c r="DX147" s="31">
        <f t="shared" si="291"/>
        <v>584.09</v>
      </c>
      <c r="DY147" s="31">
        <f t="shared" si="292"/>
        <v>737.42</v>
      </c>
      <c r="DZ147" s="31">
        <f t="shared" si="293"/>
        <v>553.66</v>
      </c>
      <c r="EA147" s="31">
        <f t="shared" si="294"/>
        <v>1345.81</v>
      </c>
      <c r="EB147" s="31">
        <f t="shared" si="295"/>
        <v>265.45</v>
      </c>
      <c r="EC147" s="31">
        <f t="shared" si="296"/>
        <v>460.64</v>
      </c>
      <c r="ED147" s="31">
        <f t="shared" si="297"/>
        <v>430.88</v>
      </c>
      <c r="EE147" s="31">
        <f t="shared" si="298"/>
        <v>626.35</v>
      </c>
      <c r="EF147" s="31">
        <f t="shared" si="299"/>
        <v>404.09</v>
      </c>
      <c r="EG147" s="32">
        <f t="shared" si="300"/>
        <v>8219.8100000000013</v>
      </c>
      <c r="EH147" s="32">
        <f t="shared" si="301"/>
        <v>13655.96</v>
      </c>
      <c r="EI147" s="32">
        <f t="shared" si="302"/>
        <v>6480.9500000000007</v>
      </c>
      <c r="EJ147" s="32">
        <f t="shared" si="303"/>
        <v>3998.25</v>
      </c>
      <c r="EK147" s="32">
        <f t="shared" si="304"/>
        <v>5102.7400000000016</v>
      </c>
      <c r="EL147" s="32">
        <f t="shared" si="305"/>
        <v>3874.88</v>
      </c>
      <c r="EM147" s="32">
        <f t="shared" si="306"/>
        <v>9524.5100000000039</v>
      </c>
      <c r="EN147" s="32">
        <f t="shared" si="307"/>
        <v>1900.7299999999998</v>
      </c>
      <c r="EO147" s="32">
        <f t="shared" si="308"/>
        <v>3337.8400000000006</v>
      </c>
      <c r="EP147" s="32">
        <f t="shared" si="309"/>
        <v>3158.8400000000006</v>
      </c>
      <c r="EQ147" s="32">
        <f t="shared" si="310"/>
        <v>4648.5</v>
      </c>
      <c r="ER147" s="32">
        <f t="shared" si="311"/>
        <v>3035.3899999999994</v>
      </c>
    </row>
    <row r="148" spans="1:148" x14ac:dyDescent="0.25">
      <c r="A148" t="s">
        <v>513</v>
      </c>
      <c r="B148" s="1" t="s">
        <v>144</v>
      </c>
      <c r="C148" t="str">
        <f t="shared" ca="1" si="348"/>
        <v>BCHIMP</v>
      </c>
      <c r="D148" t="str">
        <f t="shared" ca="1" si="349"/>
        <v>Alberta-BC Intertie - Import</v>
      </c>
      <c r="E148" s="51">
        <v>861</v>
      </c>
      <c r="F148" s="51">
        <v>175</v>
      </c>
      <c r="H148" s="51">
        <v>50</v>
      </c>
      <c r="J148" s="51">
        <v>410</v>
      </c>
      <c r="K148" s="51">
        <v>1014</v>
      </c>
      <c r="M148" s="51">
        <v>550</v>
      </c>
      <c r="N148" s="51">
        <v>645</v>
      </c>
      <c r="O148" s="51">
        <v>2087</v>
      </c>
      <c r="P148" s="51">
        <v>2432</v>
      </c>
      <c r="Q148" s="32">
        <v>50547.43</v>
      </c>
      <c r="R148" s="32">
        <v>10540.75</v>
      </c>
      <c r="S148" s="32"/>
      <c r="T148" s="32">
        <v>1631.5</v>
      </c>
      <c r="U148" s="32"/>
      <c r="V148" s="32">
        <v>36396.85</v>
      </c>
      <c r="W148" s="32">
        <v>165002.62</v>
      </c>
      <c r="X148" s="32"/>
      <c r="Y148" s="32">
        <v>24559</v>
      </c>
      <c r="Z148" s="32">
        <v>21110.65</v>
      </c>
      <c r="AA148" s="32">
        <v>89440.09</v>
      </c>
      <c r="AB148" s="32">
        <v>89032.15</v>
      </c>
      <c r="AC148" s="2">
        <v>2.0499999999999998</v>
      </c>
      <c r="AD148" s="2">
        <v>2.0499999999999998</v>
      </c>
      <c r="AF148" s="2">
        <v>2.0499999999999998</v>
      </c>
      <c r="AH148" s="2">
        <v>2.0499999999999998</v>
      </c>
      <c r="AI148" s="2">
        <v>2.0499999999999998</v>
      </c>
      <c r="AK148" s="2">
        <v>2.0499999999999998</v>
      </c>
      <c r="AL148" s="2">
        <v>2.0499999999999998</v>
      </c>
      <c r="AM148" s="2">
        <v>2.0499999999999998</v>
      </c>
      <c r="AN148" s="2">
        <v>2.0499999999999998</v>
      </c>
      <c r="AO148" s="33">
        <v>1036.22</v>
      </c>
      <c r="AP148" s="33">
        <v>216.09</v>
      </c>
      <c r="AQ148" s="33"/>
      <c r="AR148" s="33">
        <v>33.450000000000003</v>
      </c>
      <c r="AS148" s="33"/>
      <c r="AT148" s="33">
        <v>746.14</v>
      </c>
      <c r="AU148" s="33">
        <v>3382.55</v>
      </c>
      <c r="AV148" s="33"/>
      <c r="AW148" s="33">
        <v>503.46</v>
      </c>
      <c r="AX148" s="33">
        <v>432.77</v>
      </c>
      <c r="AY148" s="33">
        <v>1833.52</v>
      </c>
      <c r="AZ148" s="33">
        <v>1825.16</v>
      </c>
      <c r="BA148" s="31">
        <f t="shared" si="312"/>
        <v>-55.6</v>
      </c>
      <c r="BB148" s="31">
        <f t="shared" si="313"/>
        <v>-11.59</v>
      </c>
      <c r="BC148" s="31">
        <f t="shared" si="314"/>
        <v>0</v>
      </c>
      <c r="BD148" s="31">
        <f t="shared" si="315"/>
        <v>-2.4500000000000002</v>
      </c>
      <c r="BE148" s="31">
        <f t="shared" si="316"/>
        <v>0</v>
      </c>
      <c r="BF148" s="31">
        <f t="shared" si="317"/>
        <v>-54.6</v>
      </c>
      <c r="BG148" s="31">
        <f t="shared" si="318"/>
        <v>247.5</v>
      </c>
      <c r="BH148" s="31">
        <f t="shared" si="319"/>
        <v>0</v>
      </c>
      <c r="BI148" s="31">
        <f t="shared" si="320"/>
        <v>36.840000000000003</v>
      </c>
      <c r="BJ148" s="31">
        <f t="shared" si="321"/>
        <v>141.44</v>
      </c>
      <c r="BK148" s="31">
        <f t="shared" si="322"/>
        <v>599.25</v>
      </c>
      <c r="BL148" s="31">
        <f t="shared" si="323"/>
        <v>596.52</v>
      </c>
      <c r="BM148" s="6">
        <v>-1.84E-2</v>
      </c>
      <c r="BN148" s="6">
        <v>-1.84E-2</v>
      </c>
      <c r="BO148" s="6">
        <v>-1.84E-2</v>
      </c>
      <c r="BP148" s="6">
        <v>-1.84E-2</v>
      </c>
      <c r="BQ148" s="6">
        <v>-1.84E-2</v>
      </c>
      <c r="BR148" s="6">
        <v>-1.84E-2</v>
      </c>
      <c r="BS148" s="6">
        <v>-1.84E-2</v>
      </c>
      <c r="BT148" s="6">
        <v>-1.84E-2</v>
      </c>
      <c r="BU148" s="6">
        <v>-1.84E-2</v>
      </c>
      <c r="BV148" s="6">
        <v>-1.84E-2</v>
      </c>
      <c r="BW148" s="6">
        <v>-1.84E-2</v>
      </c>
      <c r="BX148" s="6">
        <v>-1.84E-2</v>
      </c>
      <c r="BY148" s="31">
        <v>-930.07</v>
      </c>
      <c r="BZ148" s="31">
        <v>-193.95</v>
      </c>
      <c r="CA148" s="31">
        <v>0</v>
      </c>
      <c r="CB148" s="31">
        <v>-30.02</v>
      </c>
      <c r="CC148" s="31">
        <v>0</v>
      </c>
      <c r="CD148" s="31">
        <v>-669.7</v>
      </c>
      <c r="CE148" s="31">
        <v>-3036.05</v>
      </c>
      <c r="CF148" s="31">
        <v>0</v>
      </c>
      <c r="CG148" s="31">
        <v>-451.89</v>
      </c>
      <c r="CH148" s="31">
        <v>-388.44</v>
      </c>
      <c r="CI148" s="31">
        <v>-1645.7</v>
      </c>
      <c r="CJ148" s="31">
        <v>-1638.19</v>
      </c>
      <c r="CK148" s="32">
        <f t="shared" si="324"/>
        <v>35.380000000000003</v>
      </c>
      <c r="CL148" s="32">
        <f t="shared" si="325"/>
        <v>7.38</v>
      </c>
      <c r="CM148" s="32">
        <f t="shared" si="326"/>
        <v>0</v>
      </c>
      <c r="CN148" s="32">
        <f t="shared" si="327"/>
        <v>1.1399999999999999</v>
      </c>
      <c r="CO148" s="32">
        <f t="shared" si="328"/>
        <v>0</v>
      </c>
      <c r="CP148" s="32">
        <f t="shared" si="329"/>
        <v>25.48</v>
      </c>
      <c r="CQ148" s="32">
        <f t="shared" si="330"/>
        <v>115.5</v>
      </c>
      <c r="CR148" s="32">
        <f t="shared" si="331"/>
        <v>0</v>
      </c>
      <c r="CS148" s="32">
        <f t="shared" si="332"/>
        <v>17.190000000000001</v>
      </c>
      <c r="CT148" s="32">
        <f t="shared" si="333"/>
        <v>14.78</v>
      </c>
      <c r="CU148" s="32">
        <f t="shared" si="334"/>
        <v>62.61</v>
      </c>
      <c r="CV148" s="32">
        <f t="shared" si="335"/>
        <v>62.32</v>
      </c>
      <c r="CW148" s="31">
        <f t="shared" si="336"/>
        <v>-1875.3100000000002</v>
      </c>
      <c r="CX148" s="31">
        <f t="shared" si="337"/>
        <v>-391.07</v>
      </c>
      <c r="CY148" s="31">
        <f t="shared" si="338"/>
        <v>0</v>
      </c>
      <c r="CZ148" s="31">
        <f t="shared" si="339"/>
        <v>-59.879999999999995</v>
      </c>
      <c r="DA148" s="31">
        <f t="shared" si="340"/>
        <v>0</v>
      </c>
      <c r="DB148" s="31">
        <f t="shared" si="341"/>
        <v>-1335.7600000000002</v>
      </c>
      <c r="DC148" s="31">
        <f t="shared" si="342"/>
        <v>-6550.6</v>
      </c>
      <c r="DD148" s="31">
        <f t="shared" si="343"/>
        <v>0</v>
      </c>
      <c r="DE148" s="31">
        <f t="shared" si="344"/>
        <v>-975</v>
      </c>
      <c r="DF148" s="31">
        <f t="shared" si="345"/>
        <v>-947.87000000000012</v>
      </c>
      <c r="DG148" s="31">
        <f t="shared" si="346"/>
        <v>-4015.86</v>
      </c>
      <c r="DH148" s="31">
        <f t="shared" si="347"/>
        <v>-3997.55</v>
      </c>
      <c r="DI148" s="32">
        <f t="shared" si="276"/>
        <v>-93.77</v>
      </c>
      <c r="DJ148" s="32">
        <f t="shared" si="277"/>
        <v>-19.55</v>
      </c>
      <c r="DK148" s="32">
        <f t="shared" si="278"/>
        <v>0</v>
      </c>
      <c r="DL148" s="32">
        <f t="shared" si="279"/>
        <v>-2.99</v>
      </c>
      <c r="DM148" s="32">
        <f t="shared" si="280"/>
        <v>0</v>
      </c>
      <c r="DN148" s="32">
        <f t="shared" si="281"/>
        <v>-66.790000000000006</v>
      </c>
      <c r="DO148" s="32">
        <f t="shared" si="282"/>
        <v>-327.52999999999997</v>
      </c>
      <c r="DP148" s="32">
        <f t="shared" si="283"/>
        <v>0</v>
      </c>
      <c r="DQ148" s="32">
        <f t="shared" si="284"/>
        <v>-48.75</v>
      </c>
      <c r="DR148" s="32">
        <f t="shared" si="285"/>
        <v>-47.39</v>
      </c>
      <c r="DS148" s="32">
        <f t="shared" si="286"/>
        <v>-200.79</v>
      </c>
      <c r="DT148" s="32">
        <f t="shared" si="287"/>
        <v>-199.88</v>
      </c>
      <c r="DU148" s="31">
        <f t="shared" si="288"/>
        <v>-349.59</v>
      </c>
      <c r="DV148" s="31">
        <f t="shared" si="289"/>
        <v>-71.989999999999995</v>
      </c>
      <c r="DW148" s="31">
        <f t="shared" si="290"/>
        <v>0</v>
      </c>
      <c r="DX148" s="31">
        <f t="shared" si="291"/>
        <v>-10.76</v>
      </c>
      <c r="DY148" s="31">
        <f t="shared" si="292"/>
        <v>0</v>
      </c>
      <c r="DZ148" s="31">
        <f t="shared" si="293"/>
        <v>-233.81</v>
      </c>
      <c r="EA148" s="31">
        <f t="shared" si="294"/>
        <v>-1131.8</v>
      </c>
      <c r="EB148" s="31">
        <f t="shared" si="295"/>
        <v>0</v>
      </c>
      <c r="EC148" s="31">
        <f t="shared" si="296"/>
        <v>-163.9</v>
      </c>
      <c r="ED148" s="31">
        <f t="shared" si="297"/>
        <v>-157.19999999999999</v>
      </c>
      <c r="EE148" s="31">
        <f t="shared" si="298"/>
        <v>-656.64</v>
      </c>
      <c r="EF148" s="31">
        <f t="shared" si="299"/>
        <v>-644.61</v>
      </c>
      <c r="EG148" s="32">
        <f t="shared" si="300"/>
        <v>-2318.67</v>
      </c>
      <c r="EH148" s="32">
        <f t="shared" si="301"/>
        <v>-482.61</v>
      </c>
      <c r="EI148" s="32">
        <f t="shared" si="302"/>
        <v>0</v>
      </c>
      <c r="EJ148" s="32">
        <f t="shared" si="303"/>
        <v>-73.63</v>
      </c>
      <c r="EK148" s="32">
        <f t="shared" si="304"/>
        <v>0</v>
      </c>
      <c r="EL148" s="32">
        <f t="shared" si="305"/>
        <v>-1636.3600000000001</v>
      </c>
      <c r="EM148" s="32">
        <f t="shared" si="306"/>
        <v>-8009.93</v>
      </c>
      <c r="EN148" s="32">
        <f t="shared" si="307"/>
        <v>0</v>
      </c>
      <c r="EO148" s="32">
        <f t="shared" si="308"/>
        <v>-1187.6500000000001</v>
      </c>
      <c r="EP148" s="32">
        <f t="shared" si="309"/>
        <v>-1152.46</v>
      </c>
      <c r="EQ148" s="32">
        <f t="shared" si="310"/>
        <v>-4873.2900000000009</v>
      </c>
      <c r="ER148" s="32">
        <f t="shared" si="311"/>
        <v>-4842.04</v>
      </c>
    </row>
    <row r="149" spans="1:148" x14ac:dyDescent="0.25">
      <c r="A149" t="s">
        <v>513</v>
      </c>
      <c r="B149" s="1" t="s">
        <v>145</v>
      </c>
      <c r="C149" t="str">
        <f t="shared" ca="1" si="348"/>
        <v>BCHEXP</v>
      </c>
      <c r="D149" t="str">
        <f t="shared" ca="1" si="349"/>
        <v>Alberta-BC Intertie - Export</v>
      </c>
      <c r="E149" s="51">
        <v>260</v>
      </c>
      <c r="L149" s="51">
        <v>77</v>
      </c>
      <c r="P149" s="51">
        <v>187.5</v>
      </c>
      <c r="Q149" s="32">
        <v>6240.6</v>
      </c>
      <c r="R149" s="32"/>
      <c r="S149" s="32"/>
      <c r="T149" s="32"/>
      <c r="U149" s="32"/>
      <c r="V149" s="32"/>
      <c r="W149" s="32"/>
      <c r="X149" s="32">
        <v>956.65</v>
      </c>
      <c r="Y149" s="32"/>
      <c r="Z149" s="32"/>
      <c r="AA149" s="32"/>
      <c r="AB149" s="32">
        <v>5476.88</v>
      </c>
      <c r="AC149" s="2">
        <v>0.66</v>
      </c>
      <c r="AJ149" s="2">
        <v>0.66</v>
      </c>
      <c r="AN149" s="2">
        <v>0.66</v>
      </c>
      <c r="AO149" s="33">
        <v>41.19</v>
      </c>
      <c r="AP149" s="33"/>
      <c r="AQ149" s="33"/>
      <c r="AR149" s="33"/>
      <c r="AS149" s="33"/>
      <c r="AT149" s="33"/>
      <c r="AU149" s="33"/>
      <c r="AV149" s="33">
        <v>6.31</v>
      </c>
      <c r="AW149" s="33"/>
      <c r="AX149" s="33"/>
      <c r="AY149" s="33"/>
      <c r="AZ149" s="33">
        <v>36.15</v>
      </c>
      <c r="BA149" s="31">
        <f t="shared" si="312"/>
        <v>-6.86</v>
      </c>
      <c r="BB149" s="31">
        <f t="shared" si="313"/>
        <v>0</v>
      </c>
      <c r="BC149" s="31">
        <f t="shared" si="314"/>
        <v>0</v>
      </c>
      <c r="BD149" s="31">
        <f t="shared" si="315"/>
        <v>0</v>
      </c>
      <c r="BE149" s="31">
        <f t="shared" si="316"/>
        <v>0</v>
      </c>
      <c r="BF149" s="31">
        <f t="shared" si="317"/>
        <v>0</v>
      </c>
      <c r="BG149" s="31">
        <f t="shared" si="318"/>
        <v>0</v>
      </c>
      <c r="BH149" s="31">
        <f t="shared" si="319"/>
        <v>1.43</v>
      </c>
      <c r="BI149" s="31">
        <f t="shared" si="320"/>
        <v>0</v>
      </c>
      <c r="BJ149" s="31">
        <f t="shared" si="321"/>
        <v>0</v>
      </c>
      <c r="BK149" s="31">
        <f t="shared" si="322"/>
        <v>0</v>
      </c>
      <c r="BL149" s="31">
        <f t="shared" si="323"/>
        <v>36.700000000000003</v>
      </c>
      <c r="BM149" s="6">
        <v>8.3999999999999995E-3</v>
      </c>
      <c r="BN149" s="6">
        <v>8.3999999999999995E-3</v>
      </c>
      <c r="BO149" s="6">
        <v>8.3999999999999995E-3</v>
      </c>
      <c r="BP149" s="6">
        <v>8.3999999999999995E-3</v>
      </c>
      <c r="BQ149" s="6">
        <v>8.3999999999999995E-3</v>
      </c>
      <c r="BR149" s="6">
        <v>8.3999999999999995E-3</v>
      </c>
      <c r="BS149" s="6">
        <v>8.3999999999999995E-3</v>
      </c>
      <c r="BT149" s="6">
        <v>8.3999999999999995E-3</v>
      </c>
      <c r="BU149" s="6">
        <v>8.3999999999999995E-3</v>
      </c>
      <c r="BV149" s="6">
        <v>8.3999999999999995E-3</v>
      </c>
      <c r="BW149" s="6">
        <v>8.3999999999999995E-3</v>
      </c>
      <c r="BX149" s="6">
        <v>8.3999999999999995E-3</v>
      </c>
      <c r="BY149" s="31">
        <v>52.42</v>
      </c>
      <c r="BZ149" s="31">
        <v>0</v>
      </c>
      <c r="CA149" s="31">
        <v>0</v>
      </c>
      <c r="CB149" s="31">
        <v>0</v>
      </c>
      <c r="CC149" s="31">
        <v>0</v>
      </c>
      <c r="CD149" s="31">
        <v>0</v>
      </c>
      <c r="CE149" s="31">
        <v>0</v>
      </c>
      <c r="CF149" s="31">
        <v>8.0399999999999991</v>
      </c>
      <c r="CG149" s="31">
        <v>0</v>
      </c>
      <c r="CH149" s="31">
        <v>0</v>
      </c>
      <c r="CI149" s="31">
        <v>0</v>
      </c>
      <c r="CJ149" s="31">
        <v>46.01</v>
      </c>
      <c r="CK149" s="32">
        <f t="shared" si="324"/>
        <v>4.37</v>
      </c>
      <c r="CL149" s="32">
        <f t="shared" si="325"/>
        <v>0</v>
      </c>
      <c r="CM149" s="32">
        <f t="shared" si="326"/>
        <v>0</v>
      </c>
      <c r="CN149" s="32">
        <f t="shared" si="327"/>
        <v>0</v>
      </c>
      <c r="CO149" s="32">
        <f t="shared" si="328"/>
        <v>0</v>
      </c>
      <c r="CP149" s="32">
        <f t="shared" si="329"/>
        <v>0</v>
      </c>
      <c r="CQ149" s="32">
        <f t="shared" si="330"/>
        <v>0</v>
      </c>
      <c r="CR149" s="32">
        <f t="shared" si="331"/>
        <v>0.67</v>
      </c>
      <c r="CS149" s="32">
        <f t="shared" si="332"/>
        <v>0</v>
      </c>
      <c r="CT149" s="32">
        <f t="shared" si="333"/>
        <v>0</v>
      </c>
      <c r="CU149" s="32">
        <f t="shared" si="334"/>
        <v>0</v>
      </c>
      <c r="CV149" s="32">
        <f t="shared" si="335"/>
        <v>3.83</v>
      </c>
      <c r="CW149" s="31">
        <f t="shared" si="336"/>
        <v>22.46</v>
      </c>
      <c r="CX149" s="31">
        <f t="shared" si="337"/>
        <v>0</v>
      </c>
      <c r="CY149" s="31">
        <f t="shared" si="338"/>
        <v>0</v>
      </c>
      <c r="CZ149" s="31">
        <f t="shared" si="339"/>
        <v>0</v>
      </c>
      <c r="DA149" s="31">
        <f t="shared" si="340"/>
        <v>0</v>
      </c>
      <c r="DB149" s="31">
        <f t="shared" si="341"/>
        <v>0</v>
      </c>
      <c r="DC149" s="31">
        <f t="shared" si="342"/>
        <v>0</v>
      </c>
      <c r="DD149" s="31">
        <f t="shared" si="343"/>
        <v>0.96999999999999953</v>
      </c>
      <c r="DE149" s="31">
        <f t="shared" si="344"/>
        <v>0</v>
      </c>
      <c r="DF149" s="31">
        <f t="shared" si="345"/>
        <v>0</v>
      </c>
      <c r="DG149" s="31">
        <f t="shared" si="346"/>
        <v>0</v>
      </c>
      <c r="DH149" s="31">
        <f t="shared" si="347"/>
        <v>-23.010000000000005</v>
      </c>
      <c r="DI149" s="32">
        <f t="shared" si="276"/>
        <v>1.1200000000000001</v>
      </c>
      <c r="DJ149" s="32">
        <f t="shared" si="277"/>
        <v>0</v>
      </c>
      <c r="DK149" s="32">
        <f t="shared" si="278"/>
        <v>0</v>
      </c>
      <c r="DL149" s="32">
        <f t="shared" si="279"/>
        <v>0</v>
      </c>
      <c r="DM149" s="32">
        <f t="shared" si="280"/>
        <v>0</v>
      </c>
      <c r="DN149" s="32">
        <f t="shared" si="281"/>
        <v>0</v>
      </c>
      <c r="DO149" s="32">
        <f t="shared" si="282"/>
        <v>0</v>
      </c>
      <c r="DP149" s="32">
        <f t="shared" si="283"/>
        <v>0.05</v>
      </c>
      <c r="DQ149" s="32">
        <f t="shared" si="284"/>
        <v>0</v>
      </c>
      <c r="DR149" s="32">
        <f t="shared" si="285"/>
        <v>0</v>
      </c>
      <c r="DS149" s="32">
        <f t="shared" si="286"/>
        <v>0</v>
      </c>
      <c r="DT149" s="32">
        <f t="shared" si="287"/>
        <v>-1.1499999999999999</v>
      </c>
      <c r="DU149" s="31">
        <f t="shared" si="288"/>
        <v>4.1900000000000004</v>
      </c>
      <c r="DV149" s="31">
        <f t="shared" si="289"/>
        <v>0</v>
      </c>
      <c r="DW149" s="31">
        <f t="shared" si="290"/>
        <v>0</v>
      </c>
      <c r="DX149" s="31">
        <f t="shared" si="291"/>
        <v>0</v>
      </c>
      <c r="DY149" s="31">
        <f t="shared" si="292"/>
        <v>0</v>
      </c>
      <c r="DZ149" s="31">
        <f t="shared" si="293"/>
        <v>0</v>
      </c>
      <c r="EA149" s="31">
        <f t="shared" si="294"/>
        <v>0</v>
      </c>
      <c r="EB149" s="31">
        <f t="shared" si="295"/>
        <v>0.17</v>
      </c>
      <c r="EC149" s="31">
        <f t="shared" si="296"/>
        <v>0</v>
      </c>
      <c r="ED149" s="31">
        <f t="shared" si="297"/>
        <v>0</v>
      </c>
      <c r="EE149" s="31">
        <f t="shared" si="298"/>
        <v>0</v>
      </c>
      <c r="EF149" s="31">
        <f t="shared" si="299"/>
        <v>-3.71</v>
      </c>
      <c r="EG149" s="32">
        <f t="shared" si="300"/>
        <v>27.770000000000003</v>
      </c>
      <c r="EH149" s="32">
        <f t="shared" si="301"/>
        <v>0</v>
      </c>
      <c r="EI149" s="32">
        <f t="shared" si="302"/>
        <v>0</v>
      </c>
      <c r="EJ149" s="32">
        <f t="shared" si="303"/>
        <v>0</v>
      </c>
      <c r="EK149" s="32">
        <f t="shared" si="304"/>
        <v>0</v>
      </c>
      <c r="EL149" s="32">
        <f t="shared" si="305"/>
        <v>0</v>
      </c>
      <c r="EM149" s="32">
        <f t="shared" si="306"/>
        <v>0</v>
      </c>
      <c r="EN149" s="32">
        <f t="shared" si="307"/>
        <v>1.1899999999999995</v>
      </c>
      <c r="EO149" s="32">
        <f t="shared" si="308"/>
        <v>0</v>
      </c>
      <c r="EP149" s="32">
        <f t="shared" si="309"/>
        <v>0</v>
      </c>
      <c r="EQ149" s="32">
        <f t="shared" si="310"/>
        <v>0</v>
      </c>
      <c r="ER149" s="32">
        <f t="shared" si="311"/>
        <v>-27.870000000000005</v>
      </c>
    </row>
    <row r="150" spans="1:148" x14ac:dyDescent="0.25">
      <c r="A150" t="s">
        <v>513</v>
      </c>
      <c r="B150" s="1" t="s">
        <v>146</v>
      </c>
      <c r="C150" t="str">
        <f t="shared" ca="1" si="348"/>
        <v>120SIMP</v>
      </c>
      <c r="D150" t="str">
        <f t="shared" ca="1" si="349"/>
        <v>Alberta-Montana Intertie - Import</v>
      </c>
      <c r="E150" s="51">
        <v>247.32212860000001</v>
      </c>
      <c r="J150" s="51">
        <v>95.787121600000006</v>
      </c>
      <c r="Q150" s="32">
        <v>34953.74</v>
      </c>
      <c r="R150" s="32"/>
      <c r="S150" s="32"/>
      <c r="T150" s="32"/>
      <c r="U150" s="32"/>
      <c r="V150" s="32">
        <v>3355.21</v>
      </c>
      <c r="W150" s="32"/>
      <c r="X150" s="32"/>
      <c r="Y150" s="32"/>
      <c r="Z150" s="32"/>
      <c r="AA150" s="32"/>
      <c r="AB150" s="32"/>
      <c r="AC150" s="2">
        <v>3.18</v>
      </c>
      <c r="AH150" s="2">
        <v>3.18</v>
      </c>
      <c r="AO150" s="33">
        <v>1111.53</v>
      </c>
      <c r="AP150" s="33"/>
      <c r="AQ150" s="33"/>
      <c r="AR150" s="33"/>
      <c r="AS150" s="33"/>
      <c r="AT150" s="33">
        <v>106.7</v>
      </c>
      <c r="AU150" s="33"/>
      <c r="AV150" s="33"/>
      <c r="AW150" s="33"/>
      <c r="AX150" s="33"/>
      <c r="AY150" s="33"/>
      <c r="AZ150" s="33"/>
      <c r="BA150" s="31">
        <f t="shared" si="312"/>
        <v>-38.450000000000003</v>
      </c>
      <c r="BB150" s="31">
        <f t="shared" si="313"/>
        <v>0</v>
      </c>
      <c r="BC150" s="31">
        <f t="shared" si="314"/>
        <v>0</v>
      </c>
      <c r="BD150" s="31">
        <f t="shared" si="315"/>
        <v>0</v>
      </c>
      <c r="BE150" s="31">
        <f t="shared" si="316"/>
        <v>0</v>
      </c>
      <c r="BF150" s="31">
        <f t="shared" si="317"/>
        <v>-5.03</v>
      </c>
      <c r="BG150" s="31">
        <f t="shared" si="318"/>
        <v>0</v>
      </c>
      <c r="BH150" s="31">
        <f t="shared" si="319"/>
        <v>0</v>
      </c>
      <c r="BI150" s="31">
        <f t="shared" si="320"/>
        <v>0</v>
      </c>
      <c r="BJ150" s="31">
        <f t="shared" si="321"/>
        <v>0</v>
      </c>
      <c r="BK150" s="31">
        <f t="shared" si="322"/>
        <v>0</v>
      </c>
      <c r="BL150" s="31">
        <f t="shared" si="323"/>
        <v>0</v>
      </c>
      <c r="BM150" s="6">
        <v>7.7999999999999996E-3</v>
      </c>
      <c r="BN150" s="6">
        <v>7.7999999999999996E-3</v>
      </c>
      <c r="BO150" s="6">
        <v>7.7999999999999996E-3</v>
      </c>
      <c r="BP150" s="6">
        <v>7.7999999999999996E-3</v>
      </c>
      <c r="BQ150" s="6">
        <v>7.7999999999999996E-3</v>
      </c>
      <c r="BR150" s="6">
        <v>7.7999999999999996E-3</v>
      </c>
      <c r="BS150" s="6">
        <v>7.7999999999999996E-3</v>
      </c>
      <c r="BT150" s="6">
        <v>7.7999999999999996E-3</v>
      </c>
      <c r="BU150" s="6">
        <v>7.7999999999999996E-3</v>
      </c>
      <c r="BV150" s="6">
        <v>7.7999999999999996E-3</v>
      </c>
      <c r="BW150" s="6">
        <v>7.7999999999999996E-3</v>
      </c>
      <c r="BX150" s="6">
        <v>7.7999999999999996E-3</v>
      </c>
      <c r="BY150" s="31">
        <v>272.64</v>
      </c>
      <c r="BZ150" s="31">
        <v>0</v>
      </c>
      <c r="CA150" s="31">
        <v>0</v>
      </c>
      <c r="CB150" s="31">
        <v>0</v>
      </c>
      <c r="CC150" s="31">
        <v>0</v>
      </c>
      <c r="CD150" s="31">
        <v>26.17</v>
      </c>
      <c r="CE150" s="31">
        <v>0</v>
      </c>
      <c r="CF150" s="31">
        <v>0</v>
      </c>
      <c r="CG150" s="31">
        <v>0</v>
      </c>
      <c r="CH150" s="31">
        <v>0</v>
      </c>
      <c r="CI150" s="31">
        <v>0</v>
      </c>
      <c r="CJ150" s="31">
        <v>0</v>
      </c>
      <c r="CK150" s="32">
        <f t="shared" si="324"/>
        <v>24.47</v>
      </c>
      <c r="CL150" s="32">
        <f t="shared" si="325"/>
        <v>0</v>
      </c>
      <c r="CM150" s="32">
        <f t="shared" si="326"/>
        <v>0</v>
      </c>
      <c r="CN150" s="32">
        <f t="shared" si="327"/>
        <v>0</v>
      </c>
      <c r="CO150" s="32">
        <f t="shared" si="328"/>
        <v>0</v>
      </c>
      <c r="CP150" s="32">
        <f t="shared" si="329"/>
        <v>2.35</v>
      </c>
      <c r="CQ150" s="32">
        <f t="shared" si="330"/>
        <v>0</v>
      </c>
      <c r="CR150" s="32">
        <f t="shared" si="331"/>
        <v>0</v>
      </c>
      <c r="CS150" s="32">
        <f t="shared" si="332"/>
        <v>0</v>
      </c>
      <c r="CT150" s="32">
        <f t="shared" si="333"/>
        <v>0</v>
      </c>
      <c r="CU150" s="32">
        <f t="shared" si="334"/>
        <v>0</v>
      </c>
      <c r="CV150" s="32">
        <f t="shared" si="335"/>
        <v>0</v>
      </c>
      <c r="CW150" s="31">
        <f t="shared" si="336"/>
        <v>-775.96999999999991</v>
      </c>
      <c r="CX150" s="31">
        <f t="shared" si="337"/>
        <v>0</v>
      </c>
      <c r="CY150" s="31">
        <f t="shared" si="338"/>
        <v>0</v>
      </c>
      <c r="CZ150" s="31">
        <f t="shared" si="339"/>
        <v>0</v>
      </c>
      <c r="DA150" s="31">
        <f t="shared" si="340"/>
        <v>0</v>
      </c>
      <c r="DB150" s="31">
        <f t="shared" si="341"/>
        <v>-73.150000000000006</v>
      </c>
      <c r="DC150" s="31">
        <f t="shared" si="342"/>
        <v>0</v>
      </c>
      <c r="DD150" s="31">
        <f t="shared" si="343"/>
        <v>0</v>
      </c>
      <c r="DE150" s="31">
        <f t="shared" si="344"/>
        <v>0</v>
      </c>
      <c r="DF150" s="31">
        <f t="shared" si="345"/>
        <v>0</v>
      </c>
      <c r="DG150" s="31">
        <f t="shared" si="346"/>
        <v>0</v>
      </c>
      <c r="DH150" s="31">
        <f t="shared" si="347"/>
        <v>0</v>
      </c>
      <c r="DI150" s="32">
        <f t="shared" si="276"/>
        <v>-38.799999999999997</v>
      </c>
      <c r="DJ150" s="32">
        <f t="shared" si="277"/>
        <v>0</v>
      </c>
      <c r="DK150" s="32">
        <f t="shared" si="278"/>
        <v>0</v>
      </c>
      <c r="DL150" s="32">
        <f t="shared" si="279"/>
        <v>0</v>
      </c>
      <c r="DM150" s="32">
        <f t="shared" si="280"/>
        <v>0</v>
      </c>
      <c r="DN150" s="32">
        <f t="shared" si="281"/>
        <v>-3.66</v>
      </c>
      <c r="DO150" s="32">
        <f t="shared" si="282"/>
        <v>0</v>
      </c>
      <c r="DP150" s="32">
        <f t="shared" si="283"/>
        <v>0</v>
      </c>
      <c r="DQ150" s="32">
        <f t="shared" si="284"/>
        <v>0</v>
      </c>
      <c r="DR150" s="32">
        <f t="shared" si="285"/>
        <v>0</v>
      </c>
      <c r="DS150" s="32">
        <f t="shared" si="286"/>
        <v>0</v>
      </c>
      <c r="DT150" s="32">
        <f t="shared" si="287"/>
        <v>0</v>
      </c>
      <c r="DU150" s="31">
        <f t="shared" si="288"/>
        <v>-144.65</v>
      </c>
      <c r="DV150" s="31">
        <f t="shared" si="289"/>
        <v>0</v>
      </c>
      <c r="DW150" s="31">
        <f t="shared" si="290"/>
        <v>0</v>
      </c>
      <c r="DX150" s="31">
        <f t="shared" si="291"/>
        <v>0</v>
      </c>
      <c r="DY150" s="31">
        <f t="shared" si="292"/>
        <v>0</v>
      </c>
      <c r="DZ150" s="31">
        <f t="shared" si="293"/>
        <v>-12.8</v>
      </c>
      <c r="EA150" s="31">
        <f t="shared" si="294"/>
        <v>0</v>
      </c>
      <c r="EB150" s="31">
        <f t="shared" si="295"/>
        <v>0</v>
      </c>
      <c r="EC150" s="31">
        <f t="shared" si="296"/>
        <v>0</v>
      </c>
      <c r="ED150" s="31">
        <f t="shared" si="297"/>
        <v>0</v>
      </c>
      <c r="EE150" s="31">
        <f t="shared" si="298"/>
        <v>0</v>
      </c>
      <c r="EF150" s="31">
        <f t="shared" si="299"/>
        <v>0</v>
      </c>
      <c r="EG150" s="32">
        <f t="shared" si="300"/>
        <v>-959.41999999999985</v>
      </c>
      <c r="EH150" s="32">
        <f t="shared" si="301"/>
        <v>0</v>
      </c>
      <c r="EI150" s="32">
        <f t="shared" si="302"/>
        <v>0</v>
      </c>
      <c r="EJ150" s="32">
        <f t="shared" si="303"/>
        <v>0</v>
      </c>
      <c r="EK150" s="32">
        <f t="shared" si="304"/>
        <v>0</v>
      </c>
      <c r="EL150" s="32">
        <f t="shared" si="305"/>
        <v>-89.61</v>
      </c>
      <c r="EM150" s="32">
        <f t="shared" si="306"/>
        <v>0</v>
      </c>
      <c r="EN150" s="32">
        <f t="shared" si="307"/>
        <v>0</v>
      </c>
      <c r="EO150" s="32">
        <f t="shared" si="308"/>
        <v>0</v>
      </c>
      <c r="EP150" s="32">
        <f t="shared" si="309"/>
        <v>0</v>
      </c>
      <c r="EQ150" s="32">
        <f t="shared" si="310"/>
        <v>0</v>
      </c>
      <c r="ER150" s="32">
        <f t="shared" si="311"/>
        <v>0</v>
      </c>
    </row>
    <row r="151" spans="1:148" x14ac:dyDescent="0.25">
      <c r="A151" t="s">
        <v>461</v>
      </c>
      <c r="B151" s="1" t="s">
        <v>134</v>
      </c>
      <c r="C151" t="str">
        <f t="shared" ca="1" si="348"/>
        <v>THS</v>
      </c>
      <c r="D151" t="str">
        <f t="shared" ca="1" si="349"/>
        <v>Three Sisters Hydro Plant</v>
      </c>
      <c r="E151" s="51">
        <v>716.49407910000002</v>
      </c>
      <c r="F151" s="51">
        <v>188.1844212</v>
      </c>
      <c r="G151" s="51">
        <v>0</v>
      </c>
      <c r="H151" s="51">
        <v>0</v>
      </c>
      <c r="I151" s="51">
        <v>0</v>
      </c>
      <c r="J151" s="51">
        <v>0.89801339999999996</v>
      </c>
      <c r="K151" s="51">
        <v>48.893844799999997</v>
      </c>
      <c r="L151" s="51">
        <v>0</v>
      </c>
      <c r="M151" s="51">
        <v>71.424579800000004</v>
      </c>
      <c r="N151" s="51">
        <v>275.28160739999998</v>
      </c>
      <c r="O151" s="51">
        <v>331.87658320000003</v>
      </c>
      <c r="P151" s="51">
        <v>691.27353800000003</v>
      </c>
      <c r="Q151" s="32">
        <v>34380.120000000003</v>
      </c>
      <c r="R151" s="32">
        <v>28373.96</v>
      </c>
      <c r="S151" s="32">
        <v>0</v>
      </c>
      <c r="T151" s="32">
        <v>0</v>
      </c>
      <c r="U151" s="32">
        <v>0</v>
      </c>
      <c r="V151" s="32">
        <v>110.61</v>
      </c>
      <c r="W151" s="32">
        <v>7833.86</v>
      </c>
      <c r="X151" s="32">
        <v>0</v>
      </c>
      <c r="Y151" s="32">
        <v>2236.19</v>
      </c>
      <c r="Z151" s="32">
        <v>7858.77</v>
      </c>
      <c r="AA151" s="32">
        <v>10598.52</v>
      </c>
      <c r="AB151" s="32">
        <v>18948.8</v>
      </c>
      <c r="AC151" s="2">
        <v>0.31</v>
      </c>
      <c r="AD151" s="2">
        <v>0.31</v>
      </c>
      <c r="AE151" s="2">
        <v>0.31</v>
      </c>
      <c r="AF151" s="2">
        <v>0.31</v>
      </c>
      <c r="AG151" s="2">
        <v>0.31</v>
      </c>
      <c r="AH151" s="2">
        <v>0.31</v>
      </c>
      <c r="AI151" s="2">
        <v>0.31</v>
      </c>
      <c r="AJ151" s="2">
        <v>0.31</v>
      </c>
      <c r="AK151" s="2">
        <v>0.31</v>
      </c>
      <c r="AL151" s="2">
        <v>0.31</v>
      </c>
      <c r="AM151" s="2">
        <v>0.31</v>
      </c>
      <c r="AN151" s="2">
        <v>0.31</v>
      </c>
      <c r="AO151" s="33">
        <v>106.58</v>
      </c>
      <c r="AP151" s="33">
        <v>87.96</v>
      </c>
      <c r="AQ151" s="33">
        <v>0</v>
      </c>
      <c r="AR151" s="33">
        <v>0</v>
      </c>
      <c r="AS151" s="33">
        <v>0</v>
      </c>
      <c r="AT151" s="33">
        <v>0.34</v>
      </c>
      <c r="AU151" s="33">
        <v>24.28</v>
      </c>
      <c r="AV151" s="33">
        <v>0</v>
      </c>
      <c r="AW151" s="33">
        <v>6.93</v>
      </c>
      <c r="AX151" s="33">
        <v>24.36</v>
      </c>
      <c r="AY151" s="33">
        <v>32.86</v>
      </c>
      <c r="AZ151" s="33">
        <v>58.74</v>
      </c>
      <c r="BA151" s="31">
        <f t="shared" si="312"/>
        <v>-37.82</v>
      </c>
      <c r="BB151" s="31">
        <f t="shared" si="313"/>
        <v>-31.21</v>
      </c>
      <c r="BC151" s="31">
        <f t="shared" si="314"/>
        <v>0</v>
      </c>
      <c r="BD151" s="31">
        <f t="shared" si="315"/>
        <v>0</v>
      </c>
      <c r="BE151" s="31">
        <f t="shared" si="316"/>
        <v>0</v>
      </c>
      <c r="BF151" s="31">
        <f t="shared" si="317"/>
        <v>-0.17</v>
      </c>
      <c r="BG151" s="31">
        <f t="shared" si="318"/>
        <v>11.75</v>
      </c>
      <c r="BH151" s="31">
        <f t="shared" si="319"/>
        <v>0</v>
      </c>
      <c r="BI151" s="31">
        <f t="shared" si="320"/>
        <v>3.35</v>
      </c>
      <c r="BJ151" s="31">
        <f t="shared" si="321"/>
        <v>52.65</v>
      </c>
      <c r="BK151" s="31">
        <f t="shared" si="322"/>
        <v>71.010000000000005</v>
      </c>
      <c r="BL151" s="31">
        <f t="shared" si="323"/>
        <v>126.96</v>
      </c>
      <c r="BM151" s="6">
        <v>-3.1800000000000002E-2</v>
      </c>
      <c r="BN151" s="6">
        <v>-3.1800000000000002E-2</v>
      </c>
      <c r="BO151" s="6">
        <v>-3.1800000000000002E-2</v>
      </c>
      <c r="BP151" s="6">
        <v>-3.1800000000000002E-2</v>
      </c>
      <c r="BQ151" s="6">
        <v>-3.1800000000000002E-2</v>
      </c>
      <c r="BR151" s="6">
        <v>-3.1800000000000002E-2</v>
      </c>
      <c r="BS151" s="6">
        <v>-3.1800000000000002E-2</v>
      </c>
      <c r="BT151" s="6">
        <v>-3.1800000000000002E-2</v>
      </c>
      <c r="BU151" s="6">
        <v>-3.1800000000000002E-2</v>
      </c>
      <c r="BV151" s="6">
        <v>-3.1800000000000002E-2</v>
      </c>
      <c r="BW151" s="6">
        <v>-3.1800000000000002E-2</v>
      </c>
      <c r="BX151" s="6">
        <v>-3.1800000000000002E-2</v>
      </c>
      <c r="BY151" s="31">
        <v>-1093.29</v>
      </c>
      <c r="BZ151" s="31">
        <v>-902.29</v>
      </c>
      <c r="CA151" s="31">
        <v>0</v>
      </c>
      <c r="CB151" s="31">
        <v>0</v>
      </c>
      <c r="CC151" s="31">
        <v>0</v>
      </c>
      <c r="CD151" s="31">
        <v>-3.52</v>
      </c>
      <c r="CE151" s="31">
        <v>-249.12</v>
      </c>
      <c r="CF151" s="31">
        <v>0</v>
      </c>
      <c r="CG151" s="31">
        <v>-71.11</v>
      </c>
      <c r="CH151" s="31">
        <v>-249.91</v>
      </c>
      <c r="CI151" s="31">
        <v>-337.03</v>
      </c>
      <c r="CJ151" s="31">
        <v>-602.57000000000005</v>
      </c>
      <c r="CK151" s="32">
        <f t="shared" si="324"/>
        <v>24.07</v>
      </c>
      <c r="CL151" s="32">
        <f t="shared" si="325"/>
        <v>19.86</v>
      </c>
      <c r="CM151" s="32">
        <f t="shared" si="326"/>
        <v>0</v>
      </c>
      <c r="CN151" s="32">
        <f t="shared" si="327"/>
        <v>0</v>
      </c>
      <c r="CO151" s="32">
        <f t="shared" si="328"/>
        <v>0</v>
      </c>
      <c r="CP151" s="32">
        <f t="shared" si="329"/>
        <v>0.08</v>
      </c>
      <c r="CQ151" s="32">
        <f t="shared" si="330"/>
        <v>5.48</v>
      </c>
      <c r="CR151" s="32">
        <f t="shared" si="331"/>
        <v>0</v>
      </c>
      <c r="CS151" s="32">
        <f t="shared" si="332"/>
        <v>1.57</v>
      </c>
      <c r="CT151" s="32">
        <f t="shared" si="333"/>
        <v>5.5</v>
      </c>
      <c r="CU151" s="32">
        <f t="shared" si="334"/>
        <v>7.42</v>
      </c>
      <c r="CV151" s="32">
        <f t="shared" si="335"/>
        <v>13.26</v>
      </c>
      <c r="CW151" s="31">
        <f t="shared" si="336"/>
        <v>-1137.98</v>
      </c>
      <c r="CX151" s="31">
        <f t="shared" si="337"/>
        <v>-939.18</v>
      </c>
      <c r="CY151" s="31">
        <f t="shared" si="338"/>
        <v>0</v>
      </c>
      <c r="CZ151" s="31">
        <f t="shared" si="339"/>
        <v>0</v>
      </c>
      <c r="DA151" s="31">
        <f t="shared" si="340"/>
        <v>0</v>
      </c>
      <c r="DB151" s="31">
        <f t="shared" si="341"/>
        <v>-3.61</v>
      </c>
      <c r="DC151" s="31">
        <f t="shared" si="342"/>
        <v>-279.67</v>
      </c>
      <c r="DD151" s="31">
        <f t="shared" si="343"/>
        <v>0</v>
      </c>
      <c r="DE151" s="31">
        <f t="shared" si="344"/>
        <v>-79.819999999999993</v>
      </c>
      <c r="DF151" s="31">
        <f t="shared" si="345"/>
        <v>-321.41999999999996</v>
      </c>
      <c r="DG151" s="31">
        <f t="shared" si="346"/>
        <v>-433.47999999999996</v>
      </c>
      <c r="DH151" s="31">
        <f t="shared" si="347"/>
        <v>-775.0100000000001</v>
      </c>
      <c r="DI151" s="32">
        <f t="shared" si="276"/>
        <v>-56.9</v>
      </c>
      <c r="DJ151" s="32">
        <f t="shared" si="277"/>
        <v>-46.96</v>
      </c>
      <c r="DK151" s="32">
        <f t="shared" si="278"/>
        <v>0</v>
      </c>
      <c r="DL151" s="32">
        <f t="shared" si="279"/>
        <v>0</v>
      </c>
      <c r="DM151" s="32">
        <f t="shared" si="280"/>
        <v>0</v>
      </c>
      <c r="DN151" s="32">
        <f t="shared" si="281"/>
        <v>-0.18</v>
      </c>
      <c r="DO151" s="32">
        <f t="shared" si="282"/>
        <v>-13.98</v>
      </c>
      <c r="DP151" s="32">
        <f t="shared" si="283"/>
        <v>0</v>
      </c>
      <c r="DQ151" s="32">
        <f t="shared" si="284"/>
        <v>-3.99</v>
      </c>
      <c r="DR151" s="32">
        <f t="shared" si="285"/>
        <v>-16.07</v>
      </c>
      <c r="DS151" s="32">
        <f t="shared" si="286"/>
        <v>-21.67</v>
      </c>
      <c r="DT151" s="32">
        <f t="shared" si="287"/>
        <v>-38.75</v>
      </c>
      <c r="DU151" s="31">
        <f t="shared" si="288"/>
        <v>-212.14</v>
      </c>
      <c r="DV151" s="31">
        <f t="shared" si="289"/>
        <v>-172.88</v>
      </c>
      <c r="DW151" s="31">
        <f t="shared" si="290"/>
        <v>0</v>
      </c>
      <c r="DX151" s="31">
        <f t="shared" si="291"/>
        <v>0</v>
      </c>
      <c r="DY151" s="31">
        <f t="shared" si="292"/>
        <v>0</v>
      </c>
      <c r="DZ151" s="31">
        <f t="shared" si="293"/>
        <v>-0.63</v>
      </c>
      <c r="EA151" s="31">
        <f t="shared" si="294"/>
        <v>-48.32</v>
      </c>
      <c r="EB151" s="31">
        <f t="shared" si="295"/>
        <v>0</v>
      </c>
      <c r="EC151" s="31">
        <f t="shared" si="296"/>
        <v>-13.42</v>
      </c>
      <c r="ED151" s="31">
        <f t="shared" si="297"/>
        <v>-53.31</v>
      </c>
      <c r="EE151" s="31">
        <f t="shared" si="298"/>
        <v>-70.88</v>
      </c>
      <c r="EF151" s="31">
        <f t="shared" si="299"/>
        <v>-124.97</v>
      </c>
      <c r="EG151" s="32">
        <f t="shared" si="300"/>
        <v>-1407.02</v>
      </c>
      <c r="EH151" s="32">
        <f t="shared" si="301"/>
        <v>-1159.02</v>
      </c>
      <c r="EI151" s="32">
        <f t="shared" si="302"/>
        <v>0</v>
      </c>
      <c r="EJ151" s="32">
        <f t="shared" si="303"/>
        <v>0</v>
      </c>
      <c r="EK151" s="32">
        <f t="shared" si="304"/>
        <v>0</v>
      </c>
      <c r="EL151" s="32">
        <f t="shared" si="305"/>
        <v>-4.42</v>
      </c>
      <c r="EM151" s="32">
        <f t="shared" si="306"/>
        <v>-341.97</v>
      </c>
      <c r="EN151" s="32">
        <f t="shared" si="307"/>
        <v>0</v>
      </c>
      <c r="EO151" s="32">
        <f t="shared" si="308"/>
        <v>-97.22999999999999</v>
      </c>
      <c r="EP151" s="32">
        <f t="shared" si="309"/>
        <v>-390.79999999999995</v>
      </c>
      <c r="EQ151" s="32">
        <f t="shared" si="310"/>
        <v>-526.03</v>
      </c>
      <c r="ER151" s="32">
        <f t="shared" si="311"/>
        <v>-938.73000000000013</v>
      </c>
    </row>
    <row r="152" spans="1:148" x14ac:dyDescent="0.25">
      <c r="A152" t="s">
        <v>551</v>
      </c>
      <c r="B152" s="1" t="s">
        <v>433</v>
      </c>
      <c r="C152" t="str">
        <f t="shared" ca="1" si="348"/>
        <v>120SIMP</v>
      </c>
      <c r="D152" t="str">
        <f t="shared" ca="1" si="349"/>
        <v>Alberta-Montana Intertie - Import</v>
      </c>
      <c r="K152" s="51">
        <v>4.9484000000000004</v>
      </c>
      <c r="N152" s="51">
        <v>37.910812</v>
      </c>
      <c r="Q152" s="32"/>
      <c r="R152" s="32"/>
      <c r="S152" s="32"/>
      <c r="T152" s="32"/>
      <c r="U152" s="32"/>
      <c r="V152" s="32"/>
      <c r="W152" s="32">
        <v>223.12</v>
      </c>
      <c r="X152" s="32"/>
      <c r="Y152" s="32"/>
      <c r="Z152" s="32">
        <v>1762.62</v>
      </c>
      <c r="AA152" s="32"/>
      <c r="AB152" s="32"/>
      <c r="AI152" s="2">
        <v>3.18</v>
      </c>
      <c r="AL152" s="2">
        <v>3.18</v>
      </c>
      <c r="AO152" s="33"/>
      <c r="AP152" s="33"/>
      <c r="AQ152" s="33"/>
      <c r="AR152" s="33"/>
      <c r="AS152" s="33"/>
      <c r="AT152" s="33"/>
      <c r="AU152" s="33">
        <v>7.1</v>
      </c>
      <c r="AV152" s="33"/>
      <c r="AW152" s="33"/>
      <c r="AX152" s="33">
        <v>56.05</v>
      </c>
      <c r="AY152" s="33"/>
      <c r="AZ152" s="33"/>
      <c r="BA152" s="31">
        <f t="shared" si="312"/>
        <v>0</v>
      </c>
      <c r="BB152" s="31">
        <f t="shared" si="313"/>
        <v>0</v>
      </c>
      <c r="BC152" s="31">
        <f t="shared" si="314"/>
        <v>0</v>
      </c>
      <c r="BD152" s="31">
        <f t="shared" si="315"/>
        <v>0</v>
      </c>
      <c r="BE152" s="31">
        <f t="shared" si="316"/>
        <v>0</v>
      </c>
      <c r="BF152" s="31">
        <f t="shared" si="317"/>
        <v>0</v>
      </c>
      <c r="BG152" s="31">
        <f t="shared" si="318"/>
        <v>0.33</v>
      </c>
      <c r="BH152" s="31">
        <f t="shared" si="319"/>
        <v>0</v>
      </c>
      <c r="BI152" s="31">
        <f t="shared" si="320"/>
        <v>0</v>
      </c>
      <c r="BJ152" s="31">
        <f t="shared" si="321"/>
        <v>11.81</v>
      </c>
      <c r="BK152" s="31">
        <f t="shared" si="322"/>
        <v>0</v>
      </c>
      <c r="BL152" s="31">
        <f t="shared" si="323"/>
        <v>0</v>
      </c>
      <c r="BM152" s="6">
        <v>7.7999999999999996E-3</v>
      </c>
      <c r="BN152" s="6">
        <v>7.7999999999999996E-3</v>
      </c>
      <c r="BO152" s="6">
        <v>7.7999999999999996E-3</v>
      </c>
      <c r="BP152" s="6">
        <v>7.7999999999999996E-3</v>
      </c>
      <c r="BQ152" s="6">
        <v>7.7999999999999996E-3</v>
      </c>
      <c r="BR152" s="6">
        <v>7.7999999999999996E-3</v>
      </c>
      <c r="BS152" s="6">
        <v>7.7999999999999996E-3</v>
      </c>
      <c r="BT152" s="6">
        <v>7.7999999999999996E-3</v>
      </c>
      <c r="BU152" s="6">
        <v>7.7999999999999996E-3</v>
      </c>
      <c r="BV152" s="6">
        <v>7.7999999999999996E-3</v>
      </c>
      <c r="BW152" s="6">
        <v>7.7999999999999996E-3</v>
      </c>
      <c r="BX152" s="6">
        <v>7.7999999999999996E-3</v>
      </c>
      <c r="BY152" s="31">
        <v>0</v>
      </c>
      <c r="BZ152" s="31">
        <v>0</v>
      </c>
      <c r="CA152" s="31">
        <v>0</v>
      </c>
      <c r="CB152" s="31">
        <v>0</v>
      </c>
      <c r="CC152" s="31">
        <v>0</v>
      </c>
      <c r="CD152" s="31">
        <v>0</v>
      </c>
      <c r="CE152" s="31">
        <v>1.74</v>
      </c>
      <c r="CF152" s="31">
        <v>0</v>
      </c>
      <c r="CG152" s="31">
        <v>0</v>
      </c>
      <c r="CH152" s="31">
        <v>13.75</v>
      </c>
      <c r="CI152" s="31">
        <v>0</v>
      </c>
      <c r="CJ152" s="31">
        <v>0</v>
      </c>
      <c r="CK152" s="32">
        <f t="shared" si="324"/>
        <v>0</v>
      </c>
      <c r="CL152" s="32">
        <f t="shared" si="325"/>
        <v>0</v>
      </c>
      <c r="CM152" s="32">
        <f t="shared" si="326"/>
        <v>0</v>
      </c>
      <c r="CN152" s="32">
        <f t="shared" si="327"/>
        <v>0</v>
      </c>
      <c r="CO152" s="32">
        <f t="shared" si="328"/>
        <v>0</v>
      </c>
      <c r="CP152" s="32">
        <f t="shared" si="329"/>
        <v>0</v>
      </c>
      <c r="CQ152" s="32">
        <f t="shared" si="330"/>
        <v>0.16</v>
      </c>
      <c r="CR152" s="32">
        <f t="shared" si="331"/>
        <v>0</v>
      </c>
      <c r="CS152" s="32">
        <f t="shared" si="332"/>
        <v>0</v>
      </c>
      <c r="CT152" s="32">
        <f t="shared" si="333"/>
        <v>1.23</v>
      </c>
      <c r="CU152" s="32">
        <f t="shared" si="334"/>
        <v>0</v>
      </c>
      <c r="CV152" s="32">
        <f t="shared" si="335"/>
        <v>0</v>
      </c>
      <c r="CW152" s="31">
        <f t="shared" si="336"/>
        <v>0</v>
      </c>
      <c r="CX152" s="31">
        <f t="shared" si="337"/>
        <v>0</v>
      </c>
      <c r="CY152" s="31">
        <f t="shared" si="338"/>
        <v>0</v>
      </c>
      <c r="CZ152" s="31">
        <f t="shared" si="339"/>
        <v>0</v>
      </c>
      <c r="DA152" s="31">
        <f t="shared" si="340"/>
        <v>0</v>
      </c>
      <c r="DB152" s="31">
        <f t="shared" si="341"/>
        <v>0</v>
      </c>
      <c r="DC152" s="31">
        <f t="shared" si="342"/>
        <v>-5.5299999999999994</v>
      </c>
      <c r="DD152" s="31">
        <f t="shared" si="343"/>
        <v>0</v>
      </c>
      <c r="DE152" s="31">
        <f t="shared" si="344"/>
        <v>0</v>
      </c>
      <c r="DF152" s="31">
        <f t="shared" si="345"/>
        <v>-52.879999999999995</v>
      </c>
      <c r="DG152" s="31">
        <f t="shared" si="346"/>
        <v>0</v>
      </c>
      <c r="DH152" s="31">
        <f t="shared" si="347"/>
        <v>0</v>
      </c>
      <c r="DI152" s="32">
        <f t="shared" si="276"/>
        <v>0</v>
      </c>
      <c r="DJ152" s="32">
        <f t="shared" si="277"/>
        <v>0</v>
      </c>
      <c r="DK152" s="32">
        <f t="shared" si="278"/>
        <v>0</v>
      </c>
      <c r="DL152" s="32">
        <f t="shared" si="279"/>
        <v>0</v>
      </c>
      <c r="DM152" s="32">
        <f t="shared" si="280"/>
        <v>0</v>
      </c>
      <c r="DN152" s="32">
        <f t="shared" si="281"/>
        <v>0</v>
      </c>
      <c r="DO152" s="32">
        <f t="shared" si="282"/>
        <v>-0.28000000000000003</v>
      </c>
      <c r="DP152" s="32">
        <f t="shared" si="283"/>
        <v>0</v>
      </c>
      <c r="DQ152" s="32">
        <f t="shared" si="284"/>
        <v>0</v>
      </c>
      <c r="DR152" s="32">
        <f t="shared" si="285"/>
        <v>-2.64</v>
      </c>
      <c r="DS152" s="32">
        <f t="shared" si="286"/>
        <v>0</v>
      </c>
      <c r="DT152" s="32">
        <f t="shared" si="287"/>
        <v>0</v>
      </c>
      <c r="DU152" s="31">
        <f t="shared" si="288"/>
        <v>0</v>
      </c>
      <c r="DV152" s="31">
        <f t="shared" si="289"/>
        <v>0</v>
      </c>
      <c r="DW152" s="31">
        <f t="shared" si="290"/>
        <v>0</v>
      </c>
      <c r="DX152" s="31">
        <f t="shared" si="291"/>
        <v>0</v>
      </c>
      <c r="DY152" s="31">
        <f t="shared" si="292"/>
        <v>0</v>
      </c>
      <c r="DZ152" s="31">
        <f t="shared" si="293"/>
        <v>0</v>
      </c>
      <c r="EA152" s="31">
        <f t="shared" si="294"/>
        <v>-0.96</v>
      </c>
      <c r="EB152" s="31">
        <f t="shared" si="295"/>
        <v>0</v>
      </c>
      <c r="EC152" s="31">
        <f t="shared" si="296"/>
        <v>0</v>
      </c>
      <c r="ED152" s="31">
        <f t="shared" si="297"/>
        <v>-8.77</v>
      </c>
      <c r="EE152" s="31">
        <f t="shared" si="298"/>
        <v>0</v>
      </c>
      <c r="EF152" s="31">
        <f t="shared" si="299"/>
        <v>0</v>
      </c>
      <c r="EG152" s="32">
        <f t="shared" si="300"/>
        <v>0</v>
      </c>
      <c r="EH152" s="32">
        <f t="shared" si="301"/>
        <v>0</v>
      </c>
      <c r="EI152" s="32">
        <f t="shared" si="302"/>
        <v>0</v>
      </c>
      <c r="EJ152" s="32">
        <f t="shared" si="303"/>
        <v>0</v>
      </c>
      <c r="EK152" s="32">
        <f t="shared" si="304"/>
        <v>0</v>
      </c>
      <c r="EL152" s="32">
        <f t="shared" si="305"/>
        <v>0</v>
      </c>
      <c r="EM152" s="32">
        <f t="shared" si="306"/>
        <v>-6.77</v>
      </c>
      <c r="EN152" s="32">
        <f t="shared" si="307"/>
        <v>0</v>
      </c>
      <c r="EO152" s="32">
        <f t="shared" si="308"/>
        <v>0</v>
      </c>
      <c r="EP152" s="32">
        <f t="shared" si="309"/>
        <v>-64.289999999999992</v>
      </c>
      <c r="EQ152" s="32">
        <f t="shared" si="310"/>
        <v>0</v>
      </c>
      <c r="ER152" s="32">
        <f t="shared" si="311"/>
        <v>0</v>
      </c>
    </row>
    <row r="153" spans="1:148" x14ac:dyDescent="0.25">
      <c r="A153" t="s">
        <v>501</v>
      </c>
      <c r="B153" s="1" t="s">
        <v>53</v>
      </c>
      <c r="C153" t="str">
        <f t="shared" ca="1" si="348"/>
        <v>VVW1</v>
      </c>
      <c r="D153" t="str">
        <f t="shared" ca="1" si="349"/>
        <v>Valleyview #1</v>
      </c>
      <c r="E153" s="51">
        <v>50.26</v>
      </c>
      <c r="F153" s="51">
        <v>323.70800000000003</v>
      </c>
      <c r="G153" s="51">
        <v>82.963999999999999</v>
      </c>
      <c r="H153" s="51">
        <v>1387.0640000000001</v>
      </c>
      <c r="I153" s="51">
        <v>590.18399999999997</v>
      </c>
      <c r="J153" s="51">
        <v>71.945999999999998</v>
      </c>
      <c r="K153" s="51">
        <v>2189.348</v>
      </c>
      <c r="L153" s="51">
        <v>240.04400000000001</v>
      </c>
      <c r="M153" s="51">
        <v>38.808</v>
      </c>
      <c r="N153" s="51">
        <v>507.71</v>
      </c>
      <c r="O153" s="51">
        <v>92.12</v>
      </c>
      <c r="P153" s="51">
        <v>8.68</v>
      </c>
      <c r="Q153" s="32">
        <v>37100.699999999997</v>
      </c>
      <c r="R153" s="32">
        <v>184394.9</v>
      </c>
      <c r="S153" s="32">
        <v>2738.23</v>
      </c>
      <c r="T153" s="32">
        <v>37881.019999999997</v>
      </c>
      <c r="U153" s="32">
        <v>25364.19</v>
      </c>
      <c r="V153" s="32">
        <v>6497.69</v>
      </c>
      <c r="W153" s="32">
        <v>1421275.64</v>
      </c>
      <c r="X153" s="32">
        <v>211056.98</v>
      </c>
      <c r="Y153" s="32">
        <v>875.27</v>
      </c>
      <c r="Z153" s="32">
        <v>11032.41</v>
      </c>
      <c r="AA153" s="32">
        <v>7365.9</v>
      </c>
      <c r="AB153" s="32">
        <v>337.5</v>
      </c>
      <c r="AC153" s="2">
        <v>-2.31</v>
      </c>
      <c r="AD153" s="2">
        <v>-2.31</v>
      </c>
      <c r="AE153" s="2">
        <v>-2.31</v>
      </c>
      <c r="AF153" s="2">
        <v>-2.31</v>
      </c>
      <c r="AG153" s="2">
        <v>-2.31</v>
      </c>
      <c r="AH153" s="2">
        <v>-2.31</v>
      </c>
      <c r="AI153" s="2">
        <v>-2.31</v>
      </c>
      <c r="AJ153" s="2">
        <v>-2.31</v>
      </c>
      <c r="AK153" s="2">
        <v>-2.31</v>
      </c>
      <c r="AL153" s="2">
        <v>-2.31</v>
      </c>
      <c r="AM153" s="2">
        <v>-2.31</v>
      </c>
      <c r="AN153" s="2">
        <v>-2.31</v>
      </c>
      <c r="AO153" s="33">
        <v>-857.03</v>
      </c>
      <c r="AP153" s="33">
        <v>-4259.5200000000004</v>
      </c>
      <c r="AQ153" s="33">
        <v>-63.25</v>
      </c>
      <c r="AR153" s="33">
        <v>-875.05</v>
      </c>
      <c r="AS153" s="33">
        <v>-585.91</v>
      </c>
      <c r="AT153" s="33">
        <v>-150.1</v>
      </c>
      <c r="AU153" s="33">
        <v>-32831.47</v>
      </c>
      <c r="AV153" s="33">
        <v>-4875.42</v>
      </c>
      <c r="AW153" s="33">
        <v>-20.22</v>
      </c>
      <c r="AX153" s="33">
        <v>-254.85</v>
      </c>
      <c r="AY153" s="33">
        <v>-170.15</v>
      </c>
      <c r="AZ153" s="33">
        <v>-7.8</v>
      </c>
      <c r="BA153" s="31">
        <f t="shared" si="312"/>
        <v>-40.81</v>
      </c>
      <c r="BB153" s="31">
        <f t="shared" si="313"/>
        <v>-202.83</v>
      </c>
      <c r="BC153" s="31">
        <f t="shared" si="314"/>
        <v>-3.01</v>
      </c>
      <c r="BD153" s="31">
        <f t="shared" si="315"/>
        <v>-56.82</v>
      </c>
      <c r="BE153" s="31">
        <f t="shared" si="316"/>
        <v>-38.049999999999997</v>
      </c>
      <c r="BF153" s="31">
        <f t="shared" si="317"/>
        <v>-9.75</v>
      </c>
      <c r="BG153" s="31">
        <f t="shared" si="318"/>
        <v>2131.91</v>
      </c>
      <c r="BH153" s="31">
        <f t="shared" si="319"/>
        <v>316.58999999999997</v>
      </c>
      <c r="BI153" s="31">
        <f t="shared" si="320"/>
        <v>1.31</v>
      </c>
      <c r="BJ153" s="31">
        <f t="shared" si="321"/>
        <v>73.92</v>
      </c>
      <c r="BK153" s="31">
        <f t="shared" si="322"/>
        <v>49.35</v>
      </c>
      <c r="BL153" s="31">
        <f t="shared" si="323"/>
        <v>2.2599999999999998</v>
      </c>
      <c r="BM153" s="6">
        <v>1.1999999999999999E-3</v>
      </c>
      <c r="BN153" s="6">
        <v>1.1999999999999999E-3</v>
      </c>
      <c r="BO153" s="6">
        <v>1.1999999999999999E-3</v>
      </c>
      <c r="BP153" s="6">
        <v>1.1999999999999999E-3</v>
      </c>
      <c r="BQ153" s="6">
        <v>1.1999999999999999E-3</v>
      </c>
      <c r="BR153" s="6">
        <v>1.1999999999999999E-3</v>
      </c>
      <c r="BS153" s="6">
        <v>1.1999999999999999E-3</v>
      </c>
      <c r="BT153" s="6">
        <v>1.1999999999999999E-3</v>
      </c>
      <c r="BU153" s="6">
        <v>1.1999999999999999E-3</v>
      </c>
      <c r="BV153" s="6">
        <v>1.1999999999999999E-3</v>
      </c>
      <c r="BW153" s="6">
        <v>1.1999999999999999E-3</v>
      </c>
      <c r="BX153" s="6">
        <v>1.1999999999999999E-3</v>
      </c>
      <c r="BY153" s="31">
        <v>44.52</v>
      </c>
      <c r="BZ153" s="31">
        <v>221.27</v>
      </c>
      <c r="CA153" s="31">
        <v>3.29</v>
      </c>
      <c r="CB153" s="31">
        <v>45.46</v>
      </c>
      <c r="CC153" s="31">
        <v>30.44</v>
      </c>
      <c r="CD153" s="31">
        <v>7.8</v>
      </c>
      <c r="CE153" s="31">
        <v>1705.53</v>
      </c>
      <c r="CF153" s="31">
        <v>253.27</v>
      </c>
      <c r="CG153" s="31">
        <v>1.05</v>
      </c>
      <c r="CH153" s="31">
        <v>13.24</v>
      </c>
      <c r="CI153" s="31">
        <v>8.84</v>
      </c>
      <c r="CJ153" s="31">
        <v>0.41</v>
      </c>
      <c r="CK153" s="32">
        <f t="shared" si="324"/>
        <v>25.97</v>
      </c>
      <c r="CL153" s="32">
        <f t="shared" si="325"/>
        <v>129.08000000000001</v>
      </c>
      <c r="CM153" s="32">
        <f t="shared" si="326"/>
        <v>1.92</v>
      </c>
      <c r="CN153" s="32">
        <f t="shared" si="327"/>
        <v>26.52</v>
      </c>
      <c r="CO153" s="32">
        <f t="shared" si="328"/>
        <v>17.75</v>
      </c>
      <c r="CP153" s="32">
        <f t="shared" si="329"/>
        <v>4.55</v>
      </c>
      <c r="CQ153" s="32">
        <f t="shared" si="330"/>
        <v>994.89</v>
      </c>
      <c r="CR153" s="32">
        <f t="shared" si="331"/>
        <v>147.74</v>
      </c>
      <c r="CS153" s="32">
        <f t="shared" si="332"/>
        <v>0.61</v>
      </c>
      <c r="CT153" s="32">
        <f t="shared" si="333"/>
        <v>7.72</v>
      </c>
      <c r="CU153" s="32">
        <f t="shared" si="334"/>
        <v>5.16</v>
      </c>
      <c r="CV153" s="32">
        <f t="shared" si="335"/>
        <v>0.24</v>
      </c>
      <c r="CW153" s="31">
        <f t="shared" si="336"/>
        <v>968.32999999999993</v>
      </c>
      <c r="CX153" s="31">
        <f t="shared" si="337"/>
        <v>4812.7000000000007</v>
      </c>
      <c r="CY153" s="31">
        <f t="shared" si="338"/>
        <v>71.47</v>
      </c>
      <c r="CZ153" s="31">
        <f t="shared" si="339"/>
        <v>1003.85</v>
      </c>
      <c r="DA153" s="31">
        <f t="shared" si="340"/>
        <v>672.14999999999986</v>
      </c>
      <c r="DB153" s="31">
        <f t="shared" si="341"/>
        <v>172.2</v>
      </c>
      <c r="DC153" s="31">
        <f t="shared" si="342"/>
        <v>33399.979999999996</v>
      </c>
      <c r="DD153" s="31">
        <f t="shared" si="343"/>
        <v>4959.84</v>
      </c>
      <c r="DE153" s="31">
        <f t="shared" si="344"/>
        <v>20.57</v>
      </c>
      <c r="DF153" s="31">
        <f t="shared" si="345"/>
        <v>201.89</v>
      </c>
      <c r="DG153" s="31">
        <f t="shared" si="346"/>
        <v>134.80000000000001</v>
      </c>
      <c r="DH153" s="31">
        <f t="shared" si="347"/>
        <v>6.1899999999999995</v>
      </c>
      <c r="DI153" s="32">
        <f t="shared" si="276"/>
        <v>48.42</v>
      </c>
      <c r="DJ153" s="32">
        <f t="shared" si="277"/>
        <v>240.64</v>
      </c>
      <c r="DK153" s="32">
        <f t="shared" si="278"/>
        <v>3.57</v>
      </c>
      <c r="DL153" s="32">
        <f t="shared" si="279"/>
        <v>50.19</v>
      </c>
      <c r="DM153" s="32">
        <f t="shared" si="280"/>
        <v>33.61</v>
      </c>
      <c r="DN153" s="32">
        <f t="shared" si="281"/>
        <v>8.61</v>
      </c>
      <c r="DO153" s="32">
        <f t="shared" si="282"/>
        <v>1670</v>
      </c>
      <c r="DP153" s="32">
        <f t="shared" si="283"/>
        <v>247.99</v>
      </c>
      <c r="DQ153" s="32">
        <f t="shared" si="284"/>
        <v>1.03</v>
      </c>
      <c r="DR153" s="32">
        <f t="shared" si="285"/>
        <v>10.09</v>
      </c>
      <c r="DS153" s="32">
        <f t="shared" si="286"/>
        <v>6.74</v>
      </c>
      <c r="DT153" s="32">
        <f t="shared" si="287"/>
        <v>0.31</v>
      </c>
      <c r="DU153" s="31">
        <f t="shared" si="288"/>
        <v>180.51</v>
      </c>
      <c r="DV153" s="31">
        <f t="shared" si="289"/>
        <v>885.92</v>
      </c>
      <c r="DW153" s="31">
        <f t="shared" si="290"/>
        <v>13.01</v>
      </c>
      <c r="DX153" s="31">
        <f t="shared" si="291"/>
        <v>180.33</v>
      </c>
      <c r="DY153" s="31">
        <f t="shared" si="292"/>
        <v>119.22</v>
      </c>
      <c r="DZ153" s="31">
        <f t="shared" si="293"/>
        <v>30.14</v>
      </c>
      <c r="EA153" s="31">
        <f t="shared" si="294"/>
        <v>5770.77</v>
      </c>
      <c r="EB153" s="31">
        <f t="shared" si="295"/>
        <v>845.36</v>
      </c>
      <c r="EC153" s="31">
        <f t="shared" si="296"/>
        <v>3.46</v>
      </c>
      <c r="ED153" s="31">
        <f t="shared" si="297"/>
        <v>33.479999999999997</v>
      </c>
      <c r="EE153" s="31">
        <f t="shared" si="298"/>
        <v>22.04</v>
      </c>
      <c r="EF153" s="31">
        <f t="shared" si="299"/>
        <v>1</v>
      </c>
      <c r="EG153" s="32">
        <f t="shared" si="300"/>
        <v>1197.2599999999998</v>
      </c>
      <c r="EH153" s="32">
        <f t="shared" si="301"/>
        <v>5939.2600000000011</v>
      </c>
      <c r="EI153" s="32">
        <f t="shared" si="302"/>
        <v>88.05</v>
      </c>
      <c r="EJ153" s="32">
        <f t="shared" si="303"/>
        <v>1234.3699999999999</v>
      </c>
      <c r="EK153" s="32">
        <f t="shared" si="304"/>
        <v>824.9799999999999</v>
      </c>
      <c r="EL153" s="32">
        <f t="shared" si="305"/>
        <v>210.95</v>
      </c>
      <c r="EM153" s="32">
        <f t="shared" si="306"/>
        <v>40840.75</v>
      </c>
      <c r="EN153" s="32">
        <f t="shared" si="307"/>
        <v>6053.19</v>
      </c>
      <c r="EO153" s="32">
        <f t="shared" si="308"/>
        <v>25.060000000000002</v>
      </c>
      <c r="EP153" s="32">
        <f t="shared" si="309"/>
        <v>245.45999999999998</v>
      </c>
      <c r="EQ153" s="32">
        <f t="shared" si="310"/>
        <v>163.58000000000001</v>
      </c>
      <c r="ER153" s="32">
        <f t="shared" si="311"/>
        <v>7.4999999999999991</v>
      </c>
    </row>
    <row r="154" spans="1:148" x14ac:dyDescent="0.25">
      <c r="A154" t="s">
        <v>501</v>
      </c>
      <c r="B154" s="1" t="s">
        <v>54</v>
      </c>
      <c r="C154" t="str">
        <f t="shared" ca="1" si="348"/>
        <v>VVW2</v>
      </c>
      <c r="D154" t="str">
        <f t="shared" ca="1" si="349"/>
        <v>Valleyview #2</v>
      </c>
      <c r="E154" s="51">
        <v>52.625999999999998</v>
      </c>
      <c r="F154" s="51">
        <v>202.86</v>
      </c>
      <c r="G154" s="51">
        <v>105.504</v>
      </c>
      <c r="H154" s="51">
        <v>786.28200000000004</v>
      </c>
      <c r="I154" s="51">
        <v>518.11199999999997</v>
      </c>
      <c r="J154" s="51">
        <v>8.4</v>
      </c>
      <c r="K154" s="51">
        <v>596.96</v>
      </c>
      <c r="L154" s="51">
        <v>100.38</v>
      </c>
      <c r="M154" s="51">
        <v>1.47</v>
      </c>
      <c r="N154" s="51">
        <v>71.105999999999995</v>
      </c>
      <c r="O154" s="51">
        <v>378.22399999999999</v>
      </c>
      <c r="P154" s="51">
        <v>8.4</v>
      </c>
      <c r="Q154" s="32">
        <v>23132.75</v>
      </c>
      <c r="R154" s="32">
        <v>112535.13</v>
      </c>
      <c r="S154" s="32">
        <v>3905.88</v>
      </c>
      <c r="T154" s="32">
        <v>17057.240000000002</v>
      </c>
      <c r="U154" s="32">
        <v>25560.94</v>
      </c>
      <c r="V154" s="32">
        <v>352.06</v>
      </c>
      <c r="W154" s="32">
        <v>541843.05000000005</v>
      </c>
      <c r="X154" s="32">
        <v>75536.97</v>
      </c>
      <c r="Y154" s="32">
        <v>83.79</v>
      </c>
      <c r="Z154" s="32">
        <v>1725.99</v>
      </c>
      <c r="AA154" s="32">
        <v>68785.14</v>
      </c>
      <c r="AB154" s="32">
        <v>275.52</v>
      </c>
      <c r="AC154" s="2">
        <v>-2.31</v>
      </c>
      <c r="AD154" s="2">
        <v>-2.31</v>
      </c>
      <c r="AE154" s="2">
        <v>-2.31</v>
      </c>
      <c r="AF154" s="2">
        <v>-2.31</v>
      </c>
      <c r="AG154" s="2">
        <v>-2.31</v>
      </c>
      <c r="AH154" s="2">
        <v>-2.31</v>
      </c>
      <c r="AI154" s="2">
        <v>-2.31</v>
      </c>
      <c r="AJ154" s="2">
        <v>-2.31</v>
      </c>
      <c r="AK154" s="2">
        <v>-2.31</v>
      </c>
      <c r="AL154" s="2">
        <v>-2.31</v>
      </c>
      <c r="AM154" s="2">
        <v>-2.31</v>
      </c>
      <c r="AN154" s="2">
        <v>-2.31</v>
      </c>
      <c r="AO154" s="33">
        <v>-534.37</v>
      </c>
      <c r="AP154" s="33">
        <v>-2599.56</v>
      </c>
      <c r="AQ154" s="33">
        <v>-90.23</v>
      </c>
      <c r="AR154" s="33">
        <v>-394.02</v>
      </c>
      <c r="AS154" s="33">
        <v>-590.46</v>
      </c>
      <c r="AT154" s="33">
        <v>-8.1300000000000008</v>
      </c>
      <c r="AU154" s="33">
        <v>-12516.57</v>
      </c>
      <c r="AV154" s="33">
        <v>-1744.9</v>
      </c>
      <c r="AW154" s="33">
        <v>-1.94</v>
      </c>
      <c r="AX154" s="33">
        <v>-39.869999999999997</v>
      </c>
      <c r="AY154" s="33">
        <v>-1588.94</v>
      </c>
      <c r="AZ154" s="33">
        <v>-6.36</v>
      </c>
      <c r="BA154" s="31">
        <f t="shared" si="312"/>
        <v>-25.45</v>
      </c>
      <c r="BB154" s="31">
        <f t="shared" si="313"/>
        <v>-123.79</v>
      </c>
      <c r="BC154" s="31">
        <f t="shared" si="314"/>
        <v>-4.3</v>
      </c>
      <c r="BD154" s="31">
        <f t="shared" si="315"/>
        <v>-25.59</v>
      </c>
      <c r="BE154" s="31">
        <f t="shared" si="316"/>
        <v>-38.340000000000003</v>
      </c>
      <c r="BF154" s="31">
        <f t="shared" si="317"/>
        <v>-0.53</v>
      </c>
      <c r="BG154" s="31">
        <f t="shared" si="318"/>
        <v>812.76</v>
      </c>
      <c r="BH154" s="31">
        <f t="shared" si="319"/>
        <v>113.31</v>
      </c>
      <c r="BI154" s="31">
        <f t="shared" si="320"/>
        <v>0.13</v>
      </c>
      <c r="BJ154" s="31">
        <f t="shared" si="321"/>
        <v>11.56</v>
      </c>
      <c r="BK154" s="31">
        <f t="shared" si="322"/>
        <v>460.86</v>
      </c>
      <c r="BL154" s="31">
        <f t="shared" si="323"/>
        <v>1.85</v>
      </c>
      <c r="BM154" s="6">
        <v>8.3000000000000001E-3</v>
      </c>
      <c r="BN154" s="6">
        <v>8.3000000000000001E-3</v>
      </c>
      <c r="BO154" s="6">
        <v>8.3000000000000001E-3</v>
      </c>
      <c r="BP154" s="6">
        <v>8.3000000000000001E-3</v>
      </c>
      <c r="BQ154" s="6">
        <v>8.3000000000000001E-3</v>
      </c>
      <c r="BR154" s="6">
        <v>8.3000000000000001E-3</v>
      </c>
      <c r="BS154" s="6">
        <v>8.3000000000000001E-3</v>
      </c>
      <c r="BT154" s="6">
        <v>8.3000000000000001E-3</v>
      </c>
      <c r="BU154" s="6">
        <v>8.3000000000000001E-3</v>
      </c>
      <c r="BV154" s="6">
        <v>8.3000000000000001E-3</v>
      </c>
      <c r="BW154" s="6">
        <v>8.3000000000000001E-3</v>
      </c>
      <c r="BX154" s="6">
        <v>8.3000000000000001E-3</v>
      </c>
      <c r="BY154" s="31">
        <v>192</v>
      </c>
      <c r="BZ154" s="31">
        <v>934.04</v>
      </c>
      <c r="CA154" s="31">
        <v>32.42</v>
      </c>
      <c r="CB154" s="31">
        <v>141.58000000000001</v>
      </c>
      <c r="CC154" s="31">
        <v>212.16</v>
      </c>
      <c r="CD154" s="31">
        <v>2.92</v>
      </c>
      <c r="CE154" s="31">
        <v>4497.3</v>
      </c>
      <c r="CF154" s="31">
        <v>626.96</v>
      </c>
      <c r="CG154" s="31">
        <v>0.7</v>
      </c>
      <c r="CH154" s="31">
        <v>14.33</v>
      </c>
      <c r="CI154" s="31">
        <v>570.91999999999996</v>
      </c>
      <c r="CJ154" s="31">
        <v>2.29</v>
      </c>
      <c r="CK154" s="32">
        <f t="shared" si="324"/>
        <v>16.190000000000001</v>
      </c>
      <c r="CL154" s="32">
        <f t="shared" si="325"/>
        <v>78.77</v>
      </c>
      <c r="CM154" s="32">
        <f t="shared" si="326"/>
        <v>2.73</v>
      </c>
      <c r="CN154" s="32">
        <f t="shared" si="327"/>
        <v>11.94</v>
      </c>
      <c r="CO154" s="32">
        <f t="shared" si="328"/>
        <v>17.89</v>
      </c>
      <c r="CP154" s="32">
        <f t="shared" si="329"/>
        <v>0.25</v>
      </c>
      <c r="CQ154" s="32">
        <f t="shared" si="330"/>
        <v>379.29</v>
      </c>
      <c r="CR154" s="32">
        <f t="shared" si="331"/>
        <v>52.88</v>
      </c>
      <c r="CS154" s="32">
        <f t="shared" si="332"/>
        <v>0.06</v>
      </c>
      <c r="CT154" s="32">
        <f t="shared" si="333"/>
        <v>1.21</v>
      </c>
      <c r="CU154" s="32">
        <f t="shared" si="334"/>
        <v>48.15</v>
      </c>
      <c r="CV154" s="32">
        <f t="shared" si="335"/>
        <v>0.19</v>
      </c>
      <c r="CW154" s="31">
        <f t="shared" si="336"/>
        <v>768.01</v>
      </c>
      <c r="CX154" s="31">
        <f t="shared" si="337"/>
        <v>3736.16</v>
      </c>
      <c r="CY154" s="31">
        <f t="shared" si="338"/>
        <v>129.68</v>
      </c>
      <c r="CZ154" s="31">
        <f t="shared" si="339"/>
        <v>573.13</v>
      </c>
      <c r="DA154" s="31">
        <f t="shared" si="340"/>
        <v>858.85</v>
      </c>
      <c r="DB154" s="31">
        <f t="shared" si="341"/>
        <v>11.83</v>
      </c>
      <c r="DC154" s="31">
        <f t="shared" si="342"/>
        <v>16580.400000000001</v>
      </c>
      <c r="DD154" s="31">
        <f t="shared" si="343"/>
        <v>2311.4300000000003</v>
      </c>
      <c r="DE154" s="31">
        <f t="shared" si="344"/>
        <v>2.5700000000000003</v>
      </c>
      <c r="DF154" s="31">
        <f t="shared" si="345"/>
        <v>43.849999999999994</v>
      </c>
      <c r="DG154" s="31">
        <f t="shared" si="346"/>
        <v>1747.15</v>
      </c>
      <c r="DH154" s="31">
        <f t="shared" si="347"/>
        <v>6.99</v>
      </c>
      <c r="DI154" s="32">
        <f t="shared" si="276"/>
        <v>38.4</v>
      </c>
      <c r="DJ154" s="32">
        <f t="shared" si="277"/>
        <v>186.81</v>
      </c>
      <c r="DK154" s="32">
        <f t="shared" si="278"/>
        <v>6.48</v>
      </c>
      <c r="DL154" s="32">
        <f t="shared" si="279"/>
        <v>28.66</v>
      </c>
      <c r="DM154" s="32">
        <f t="shared" si="280"/>
        <v>42.94</v>
      </c>
      <c r="DN154" s="32">
        <f t="shared" si="281"/>
        <v>0.59</v>
      </c>
      <c r="DO154" s="32">
        <f t="shared" si="282"/>
        <v>829.02</v>
      </c>
      <c r="DP154" s="32">
        <f t="shared" si="283"/>
        <v>115.57</v>
      </c>
      <c r="DQ154" s="32">
        <f t="shared" si="284"/>
        <v>0.13</v>
      </c>
      <c r="DR154" s="32">
        <f t="shared" si="285"/>
        <v>2.19</v>
      </c>
      <c r="DS154" s="32">
        <f t="shared" si="286"/>
        <v>87.36</v>
      </c>
      <c r="DT154" s="32">
        <f t="shared" si="287"/>
        <v>0.35</v>
      </c>
      <c r="DU154" s="31">
        <f t="shared" si="288"/>
        <v>143.16999999999999</v>
      </c>
      <c r="DV154" s="31">
        <f t="shared" si="289"/>
        <v>687.75</v>
      </c>
      <c r="DW154" s="31">
        <f t="shared" si="290"/>
        <v>23.6</v>
      </c>
      <c r="DX154" s="31">
        <f t="shared" si="291"/>
        <v>102.95</v>
      </c>
      <c r="DY154" s="31">
        <f t="shared" si="292"/>
        <v>152.34</v>
      </c>
      <c r="DZ154" s="31">
        <f t="shared" si="293"/>
        <v>2.0699999999999998</v>
      </c>
      <c r="EA154" s="31">
        <f t="shared" si="294"/>
        <v>2864.72</v>
      </c>
      <c r="EB154" s="31">
        <f t="shared" si="295"/>
        <v>393.96</v>
      </c>
      <c r="EC154" s="31">
        <f t="shared" si="296"/>
        <v>0.43</v>
      </c>
      <c r="ED154" s="31">
        <f t="shared" si="297"/>
        <v>7.27</v>
      </c>
      <c r="EE154" s="31">
        <f t="shared" si="298"/>
        <v>285.68</v>
      </c>
      <c r="EF154" s="31">
        <f t="shared" si="299"/>
        <v>1.1299999999999999</v>
      </c>
      <c r="EG154" s="32">
        <f t="shared" si="300"/>
        <v>949.57999999999993</v>
      </c>
      <c r="EH154" s="32">
        <f t="shared" si="301"/>
        <v>4610.7199999999993</v>
      </c>
      <c r="EI154" s="32">
        <f t="shared" si="302"/>
        <v>159.76</v>
      </c>
      <c r="EJ154" s="32">
        <f t="shared" si="303"/>
        <v>704.74</v>
      </c>
      <c r="EK154" s="32">
        <f t="shared" si="304"/>
        <v>1054.1299999999999</v>
      </c>
      <c r="EL154" s="32">
        <f t="shared" si="305"/>
        <v>14.49</v>
      </c>
      <c r="EM154" s="32">
        <f t="shared" si="306"/>
        <v>20274.140000000003</v>
      </c>
      <c r="EN154" s="32">
        <f t="shared" si="307"/>
        <v>2820.9600000000005</v>
      </c>
      <c r="EO154" s="32">
        <f t="shared" si="308"/>
        <v>3.1300000000000003</v>
      </c>
      <c r="EP154" s="32">
        <f t="shared" si="309"/>
        <v>53.309999999999988</v>
      </c>
      <c r="EQ154" s="32">
        <f t="shared" si="310"/>
        <v>2120.19</v>
      </c>
      <c r="ER154" s="32">
        <f t="shared" si="311"/>
        <v>8.4699999999999989</v>
      </c>
    </row>
    <row r="155" spans="1:148" x14ac:dyDescent="0.25">
      <c r="A155" t="s">
        <v>514</v>
      </c>
      <c r="B155" s="1" t="s">
        <v>87</v>
      </c>
      <c r="C155" t="str">
        <f t="shared" ca="1" si="348"/>
        <v>WEY1</v>
      </c>
      <c r="D155" t="str">
        <f t="shared" ca="1" si="349"/>
        <v>Weyerhaeuser</v>
      </c>
      <c r="E155" s="51">
        <v>479.39634899999999</v>
      </c>
      <c r="F155" s="51">
        <v>498.35209500000002</v>
      </c>
      <c r="G155" s="51">
        <v>140.70074399999999</v>
      </c>
      <c r="H155" s="51">
        <v>478.547753</v>
      </c>
      <c r="I155" s="51">
        <v>565.86954800000001</v>
      </c>
      <c r="J155" s="51">
        <v>351.57431400000002</v>
      </c>
      <c r="K155" s="51">
        <v>716.45649600000002</v>
      </c>
      <c r="L155" s="51">
        <v>723.08695999999998</v>
      </c>
      <c r="M155" s="51">
        <v>230.55237099999999</v>
      </c>
      <c r="N155" s="51">
        <v>874.46152400000005</v>
      </c>
      <c r="O155" s="51">
        <v>1179.055979</v>
      </c>
      <c r="P155" s="51">
        <v>925.56697899999995</v>
      </c>
      <c r="Q155" s="32">
        <v>20877.23</v>
      </c>
      <c r="R155" s="32">
        <v>33552.01</v>
      </c>
      <c r="S155" s="32">
        <v>6535.25</v>
      </c>
      <c r="T155" s="32">
        <v>17481.73</v>
      </c>
      <c r="U155" s="32">
        <v>33091.39</v>
      </c>
      <c r="V155" s="32">
        <v>12092.01</v>
      </c>
      <c r="W155" s="32">
        <v>114178.47</v>
      </c>
      <c r="X155" s="32">
        <v>53275.07</v>
      </c>
      <c r="Y155" s="32">
        <v>5017.3900000000003</v>
      </c>
      <c r="Z155" s="32">
        <v>24887.77</v>
      </c>
      <c r="AA155" s="32">
        <v>48249.56</v>
      </c>
      <c r="AB155" s="32">
        <v>24159.4</v>
      </c>
      <c r="AC155" s="2">
        <v>-5.89</v>
      </c>
      <c r="AD155" s="2">
        <v>-5.89</v>
      </c>
      <c r="AE155" s="2">
        <v>-5.89</v>
      </c>
      <c r="AF155" s="2">
        <v>-5.89</v>
      </c>
      <c r="AG155" s="2">
        <v>-5.89</v>
      </c>
      <c r="AH155" s="2">
        <v>-5.89</v>
      </c>
      <c r="AI155" s="2">
        <v>-5.89</v>
      </c>
      <c r="AJ155" s="2">
        <v>-5.89</v>
      </c>
      <c r="AK155" s="2">
        <v>-5.89</v>
      </c>
      <c r="AL155" s="2">
        <v>-5.89</v>
      </c>
      <c r="AM155" s="2">
        <v>-5.89</v>
      </c>
      <c r="AN155" s="2">
        <v>-5.89</v>
      </c>
      <c r="AO155" s="33">
        <v>-1229.67</v>
      </c>
      <c r="AP155" s="33">
        <v>-1976.21</v>
      </c>
      <c r="AQ155" s="33">
        <v>-384.93</v>
      </c>
      <c r="AR155" s="33">
        <v>-1029.67</v>
      </c>
      <c r="AS155" s="33">
        <v>-1949.08</v>
      </c>
      <c r="AT155" s="33">
        <v>-712.22</v>
      </c>
      <c r="AU155" s="33">
        <v>-6725.11</v>
      </c>
      <c r="AV155" s="33">
        <v>-3137.9</v>
      </c>
      <c r="AW155" s="33">
        <v>-295.52</v>
      </c>
      <c r="AX155" s="33">
        <v>-1465.89</v>
      </c>
      <c r="AY155" s="33">
        <v>-2841.9</v>
      </c>
      <c r="AZ155" s="33">
        <v>-1422.99</v>
      </c>
      <c r="BA155" s="31">
        <f t="shared" si="312"/>
        <v>-22.96</v>
      </c>
      <c r="BB155" s="31">
        <f t="shared" si="313"/>
        <v>-36.909999999999997</v>
      </c>
      <c r="BC155" s="31">
        <f t="shared" si="314"/>
        <v>-7.19</v>
      </c>
      <c r="BD155" s="31">
        <f t="shared" si="315"/>
        <v>-26.22</v>
      </c>
      <c r="BE155" s="31">
        <f t="shared" si="316"/>
        <v>-49.64</v>
      </c>
      <c r="BF155" s="31">
        <f t="shared" si="317"/>
        <v>-18.14</v>
      </c>
      <c r="BG155" s="31">
        <f t="shared" si="318"/>
        <v>171.27</v>
      </c>
      <c r="BH155" s="31">
        <f t="shared" si="319"/>
        <v>79.91</v>
      </c>
      <c r="BI155" s="31">
        <f t="shared" si="320"/>
        <v>7.53</v>
      </c>
      <c r="BJ155" s="31">
        <f t="shared" si="321"/>
        <v>166.75</v>
      </c>
      <c r="BK155" s="31">
        <f t="shared" si="322"/>
        <v>323.27</v>
      </c>
      <c r="BL155" s="31">
        <f t="shared" si="323"/>
        <v>161.87</v>
      </c>
      <c r="BM155" s="6">
        <v>-0.106</v>
      </c>
      <c r="BN155" s="6">
        <v>-0.106</v>
      </c>
      <c r="BO155" s="6">
        <v>-0.106</v>
      </c>
      <c r="BP155" s="6">
        <v>-0.106</v>
      </c>
      <c r="BQ155" s="6">
        <v>-0.106</v>
      </c>
      <c r="BR155" s="6">
        <v>-0.106</v>
      </c>
      <c r="BS155" s="6">
        <v>-0.106</v>
      </c>
      <c r="BT155" s="6">
        <v>-0.106</v>
      </c>
      <c r="BU155" s="6">
        <v>-0.106</v>
      </c>
      <c r="BV155" s="6">
        <v>-0.106</v>
      </c>
      <c r="BW155" s="6">
        <v>-0.106</v>
      </c>
      <c r="BX155" s="6">
        <v>-0.106</v>
      </c>
      <c r="BY155" s="31">
        <v>-2212.9899999999998</v>
      </c>
      <c r="BZ155" s="31">
        <v>-3556.51</v>
      </c>
      <c r="CA155" s="31">
        <v>-692.74</v>
      </c>
      <c r="CB155" s="31">
        <v>-1853.06</v>
      </c>
      <c r="CC155" s="31">
        <v>-3507.69</v>
      </c>
      <c r="CD155" s="31">
        <v>-1281.75</v>
      </c>
      <c r="CE155" s="31">
        <v>-12102.92</v>
      </c>
      <c r="CF155" s="31">
        <v>-5647.16</v>
      </c>
      <c r="CG155" s="31">
        <v>-531.84</v>
      </c>
      <c r="CH155" s="31">
        <v>-2638.1</v>
      </c>
      <c r="CI155" s="31">
        <v>-5114.45</v>
      </c>
      <c r="CJ155" s="31">
        <v>-2560.9</v>
      </c>
      <c r="CK155" s="32">
        <f t="shared" si="324"/>
        <v>14.61</v>
      </c>
      <c r="CL155" s="32">
        <f t="shared" si="325"/>
        <v>23.49</v>
      </c>
      <c r="CM155" s="32">
        <f t="shared" si="326"/>
        <v>4.57</v>
      </c>
      <c r="CN155" s="32">
        <f t="shared" si="327"/>
        <v>12.24</v>
      </c>
      <c r="CO155" s="32">
        <f t="shared" si="328"/>
        <v>23.16</v>
      </c>
      <c r="CP155" s="32">
        <f t="shared" si="329"/>
        <v>8.4600000000000009</v>
      </c>
      <c r="CQ155" s="32">
        <f t="shared" si="330"/>
        <v>79.92</v>
      </c>
      <c r="CR155" s="32">
        <f t="shared" si="331"/>
        <v>37.29</v>
      </c>
      <c r="CS155" s="32">
        <f t="shared" si="332"/>
        <v>3.51</v>
      </c>
      <c r="CT155" s="32">
        <f t="shared" si="333"/>
        <v>17.420000000000002</v>
      </c>
      <c r="CU155" s="32">
        <f t="shared" si="334"/>
        <v>33.770000000000003</v>
      </c>
      <c r="CV155" s="32">
        <f t="shared" si="335"/>
        <v>16.91</v>
      </c>
      <c r="CW155" s="31">
        <f t="shared" si="336"/>
        <v>-945.74999999999955</v>
      </c>
      <c r="CX155" s="31">
        <f t="shared" si="337"/>
        <v>-1519.9000000000003</v>
      </c>
      <c r="CY155" s="31">
        <f t="shared" si="338"/>
        <v>-296.04999999999995</v>
      </c>
      <c r="CZ155" s="31">
        <f t="shared" si="339"/>
        <v>-784.92999999999984</v>
      </c>
      <c r="DA155" s="31">
        <f t="shared" si="340"/>
        <v>-1485.8100000000002</v>
      </c>
      <c r="DB155" s="31">
        <f t="shared" si="341"/>
        <v>-542.92999999999995</v>
      </c>
      <c r="DC155" s="31">
        <f t="shared" si="342"/>
        <v>-5469.1600000000008</v>
      </c>
      <c r="DD155" s="31">
        <f t="shared" si="343"/>
        <v>-2551.8799999999997</v>
      </c>
      <c r="DE155" s="31">
        <f t="shared" si="344"/>
        <v>-240.34000000000006</v>
      </c>
      <c r="DF155" s="31">
        <f t="shared" si="345"/>
        <v>-1321.5399999999997</v>
      </c>
      <c r="DG155" s="31">
        <f t="shared" si="346"/>
        <v>-2562.0499999999993</v>
      </c>
      <c r="DH155" s="31">
        <f t="shared" si="347"/>
        <v>-1282.8700000000003</v>
      </c>
      <c r="DI155" s="32">
        <f t="shared" si="276"/>
        <v>-47.29</v>
      </c>
      <c r="DJ155" s="32">
        <f t="shared" si="277"/>
        <v>-76</v>
      </c>
      <c r="DK155" s="32">
        <f t="shared" si="278"/>
        <v>-14.8</v>
      </c>
      <c r="DL155" s="32">
        <f t="shared" si="279"/>
        <v>-39.25</v>
      </c>
      <c r="DM155" s="32">
        <f t="shared" si="280"/>
        <v>-74.290000000000006</v>
      </c>
      <c r="DN155" s="32">
        <f t="shared" si="281"/>
        <v>-27.15</v>
      </c>
      <c r="DO155" s="32">
        <f t="shared" si="282"/>
        <v>-273.45999999999998</v>
      </c>
      <c r="DP155" s="32">
        <f t="shared" si="283"/>
        <v>-127.59</v>
      </c>
      <c r="DQ155" s="32">
        <f t="shared" si="284"/>
        <v>-12.02</v>
      </c>
      <c r="DR155" s="32">
        <f t="shared" si="285"/>
        <v>-66.08</v>
      </c>
      <c r="DS155" s="32">
        <f t="shared" si="286"/>
        <v>-128.1</v>
      </c>
      <c r="DT155" s="32">
        <f t="shared" si="287"/>
        <v>-64.14</v>
      </c>
      <c r="DU155" s="31">
        <f t="shared" si="288"/>
        <v>-176.3</v>
      </c>
      <c r="DV155" s="31">
        <f t="shared" si="289"/>
        <v>-279.77999999999997</v>
      </c>
      <c r="DW155" s="31">
        <f t="shared" si="290"/>
        <v>-53.87</v>
      </c>
      <c r="DX155" s="31">
        <f t="shared" si="291"/>
        <v>-141</v>
      </c>
      <c r="DY155" s="31">
        <f t="shared" si="292"/>
        <v>-263.54000000000002</v>
      </c>
      <c r="DZ155" s="31">
        <f t="shared" si="293"/>
        <v>-95.03</v>
      </c>
      <c r="EA155" s="31">
        <f t="shared" si="294"/>
        <v>-944.95</v>
      </c>
      <c r="EB155" s="31">
        <f t="shared" si="295"/>
        <v>-434.95</v>
      </c>
      <c r="EC155" s="31">
        <f t="shared" si="296"/>
        <v>-40.4</v>
      </c>
      <c r="ED155" s="31">
        <f t="shared" si="297"/>
        <v>-219.17</v>
      </c>
      <c r="EE155" s="31">
        <f t="shared" si="298"/>
        <v>-418.92</v>
      </c>
      <c r="EF155" s="31">
        <f t="shared" si="299"/>
        <v>-206.86</v>
      </c>
      <c r="EG155" s="32">
        <f t="shared" si="300"/>
        <v>-1169.3399999999995</v>
      </c>
      <c r="EH155" s="32">
        <f t="shared" si="301"/>
        <v>-1875.6800000000003</v>
      </c>
      <c r="EI155" s="32">
        <f t="shared" si="302"/>
        <v>-364.71999999999997</v>
      </c>
      <c r="EJ155" s="32">
        <f t="shared" si="303"/>
        <v>-965.17999999999984</v>
      </c>
      <c r="EK155" s="32">
        <f t="shared" si="304"/>
        <v>-1823.64</v>
      </c>
      <c r="EL155" s="32">
        <f t="shared" si="305"/>
        <v>-665.1099999999999</v>
      </c>
      <c r="EM155" s="32">
        <f t="shared" si="306"/>
        <v>-6687.5700000000006</v>
      </c>
      <c r="EN155" s="32">
        <f t="shared" si="307"/>
        <v>-3114.4199999999996</v>
      </c>
      <c r="EO155" s="32">
        <f t="shared" si="308"/>
        <v>-292.76000000000005</v>
      </c>
      <c r="EP155" s="32">
        <f t="shared" si="309"/>
        <v>-1606.7899999999997</v>
      </c>
      <c r="EQ155" s="32">
        <f t="shared" si="310"/>
        <v>-3109.0699999999993</v>
      </c>
      <c r="ER155" s="32">
        <f t="shared" si="311"/>
        <v>-1553.8700000000003</v>
      </c>
    </row>
    <row r="157" spans="1:148" x14ac:dyDescent="0.25">
      <c r="A157" t="s">
        <v>552</v>
      </c>
    </row>
    <row r="158" spans="1:148" x14ac:dyDescent="0.25">
      <c r="A158" t="s">
        <v>561</v>
      </c>
    </row>
    <row r="159" spans="1:148" x14ac:dyDescent="0.25">
      <c r="A159" t="s">
        <v>553</v>
      </c>
    </row>
    <row r="160" spans="1:148" x14ac:dyDescent="0.25">
      <c r="A160" t="s">
        <v>554</v>
      </c>
    </row>
    <row r="161" spans="1:1" x14ac:dyDescent="0.25">
      <c r="A161" t="s">
        <v>555</v>
      </c>
    </row>
    <row r="162" spans="1:1" x14ac:dyDescent="0.25">
      <c r="A162" t="s">
        <v>556</v>
      </c>
    </row>
    <row r="163" spans="1:1" x14ac:dyDescent="0.25">
      <c r="A163" t="s">
        <v>557</v>
      </c>
    </row>
  </sheetData>
  <sortState xmlns:xlrd2="http://schemas.microsoft.com/office/spreadsheetml/2017/richdata2" ref="B5:FF167">
    <sortCondition ref="B5:B167"/>
  </sortState>
  <mergeCells count="8">
    <mergeCell ref="EQ3:ER3"/>
    <mergeCell ref="DS3:DT3"/>
    <mergeCell ref="DG3:DH3"/>
    <mergeCell ref="BK2:BL2"/>
    <mergeCell ref="O3:P3"/>
    <mergeCell ref="AA3:AB3"/>
    <mergeCell ref="AY3:AZ3"/>
    <mergeCell ref="CI3:CJ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9 Sep 2021&amp;C&amp;9Page &amp;P of &amp;N&amp;R&amp;9Public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R19"/>
  <sheetViews>
    <sheetView showZeros="0" workbookViewId="0">
      <pane xSplit="3" ySplit="4" topLeftCell="D5" activePane="bottomRight" state="frozen"/>
      <selection activeCell="BM6" sqref="BM6"/>
      <selection pane="topRight" activeCell="BM6" sqref="BM6"/>
      <selection pane="bottomLeft" activeCell="BM6" sqref="BM6"/>
      <selection pane="bottomRight" activeCell="D5" sqref="D5"/>
    </sheetView>
  </sheetViews>
  <sheetFormatPr defaultColWidth="12.7109375" defaultRowHeight="15" x14ac:dyDescent="0.25"/>
  <cols>
    <col min="2" max="2" width="15.140625" style="1" bestFit="1" customWidth="1"/>
    <col min="3" max="3" width="15.140625" customWidth="1"/>
    <col min="4" max="4" width="47" bestFit="1" customWidth="1"/>
    <col min="5" max="16" width="12.7109375" style="51" customWidth="1"/>
    <col min="17" max="28" width="12.7109375" style="31" customWidth="1"/>
    <col min="29" max="40" width="12.7109375" style="55" customWidth="1"/>
    <col min="41" max="52" width="12.7109375" style="2" customWidth="1"/>
    <col min="53" max="64" width="12.7109375" style="55" customWidth="1"/>
    <col min="65" max="88" width="12.7109375" style="31" customWidth="1"/>
    <col min="89" max="100" width="12.7109375" style="3" customWidth="1"/>
    <col min="101" max="112" width="12.7109375" style="31" customWidth="1"/>
    <col min="113" max="124" width="12.7109375" style="31"/>
    <col min="125" max="148" width="12.7109375" style="55"/>
  </cols>
  <sheetData>
    <row r="1" spans="1:148" x14ac:dyDescent="0.25">
      <c r="A1" s="22" t="s">
        <v>575</v>
      </c>
      <c r="Q1" s="55"/>
      <c r="R1" s="55"/>
      <c r="S1" s="55"/>
      <c r="T1" s="55"/>
      <c r="U1" s="55"/>
      <c r="V1" s="55"/>
      <c r="W1" s="55"/>
      <c r="X1" s="55"/>
      <c r="Y1" s="55"/>
      <c r="Z1" s="55"/>
      <c r="AA1" s="55"/>
      <c r="AB1" s="55"/>
      <c r="AO1"/>
      <c r="AP1"/>
      <c r="AQ1"/>
      <c r="AR1"/>
      <c r="AS1"/>
      <c r="AT1"/>
      <c r="AU1"/>
      <c r="AV1"/>
      <c r="AW1"/>
      <c r="AX1"/>
      <c r="AY1"/>
      <c r="AZ1"/>
      <c r="BM1" s="55"/>
      <c r="BN1" s="55"/>
      <c r="BO1" s="55"/>
      <c r="BP1" s="55"/>
      <c r="BQ1" s="55"/>
      <c r="BR1" s="55"/>
      <c r="BS1" s="55"/>
      <c r="BT1" s="55"/>
      <c r="BU1" s="55"/>
      <c r="BV1" s="55"/>
      <c r="BW1" s="55"/>
      <c r="BX1" s="55"/>
      <c r="BY1" s="55"/>
      <c r="BZ1" s="55"/>
      <c r="CA1" s="55"/>
      <c r="CB1" s="55"/>
      <c r="CC1" s="55"/>
      <c r="CD1" s="55"/>
      <c r="CE1" s="55"/>
      <c r="CF1" s="55"/>
      <c r="CG1" s="55"/>
      <c r="CH1" s="55"/>
      <c r="CI1" s="55"/>
      <c r="CJ1" s="55"/>
      <c r="CK1"/>
      <c r="CL1"/>
      <c r="CM1"/>
      <c r="CN1"/>
      <c r="CO1"/>
      <c r="CP1"/>
      <c r="CQ1"/>
      <c r="CR1"/>
      <c r="CS1"/>
      <c r="CT1"/>
      <c r="CU1"/>
      <c r="CV1"/>
      <c r="CW1" s="55"/>
      <c r="CX1" s="55"/>
      <c r="CY1" s="55"/>
      <c r="CZ1" s="55"/>
      <c r="DA1" s="55"/>
      <c r="DB1" s="55"/>
      <c r="DC1" s="55"/>
      <c r="DD1" s="55"/>
      <c r="DE1" s="55"/>
      <c r="DF1" s="55"/>
      <c r="DG1" s="55"/>
      <c r="DH1" s="55"/>
      <c r="DI1" s="55"/>
      <c r="DJ1" s="55"/>
      <c r="DK1" s="55"/>
      <c r="DL1" s="55"/>
      <c r="DM1" s="55"/>
      <c r="DN1" s="55"/>
      <c r="DO1" s="55"/>
      <c r="DP1" s="55"/>
      <c r="DQ1" s="55"/>
      <c r="DR1" s="55"/>
      <c r="DS1" s="55"/>
      <c r="DT1" s="55"/>
    </row>
    <row r="2" spans="1:148" x14ac:dyDescent="0.25">
      <c r="A2" s="29" t="str">
        <f>'Correction Adjustments'!A2</f>
        <v>Estimate - September 9, 2021</v>
      </c>
      <c r="B2" s="22"/>
      <c r="E2" s="52" t="s">
        <v>0</v>
      </c>
      <c r="Q2" s="38" t="s">
        <v>539</v>
      </c>
      <c r="R2" s="38"/>
      <c r="S2" s="38"/>
      <c r="T2" s="38"/>
      <c r="U2" s="38"/>
      <c r="V2" s="38"/>
      <c r="W2" s="38"/>
      <c r="X2" s="38"/>
      <c r="Y2" s="38"/>
      <c r="Z2" s="39"/>
      <c r="AA2" s="40"/>
      <c r="AB2" s="39" t="s">
        <v>533</v>
      </c>
      <c r="AC2" s="61" t="s">
        <v>1</v>
      </c>
      <c r="AD2" s="31"/>
      <c r="AE2" s="31"/>
      <c r="AF2" s="31"/>
      <c r="AG2" s="31"/>
      <c r="AH2" s="31"/>
      <c r="AI2" s="31"/>
      <c r="AJ2" s="31"/>
      <c r="AK2" s="31"/>
      <c r="AL2" s="31"/>
      <c r="AM2" s="31"/>
      <c r="AN2" s="31"/>
      <c r="AO2" s="41" t="s">
        <v>2</v>
      </c>
      <c r="AP2" s="42"/>
      <c r="AQ2" s="42"/>
      <c r="AR2" s="42"/>
      <c r="AS2" s="42"/>
      <c r="AT2" s="42"/>
      <c r="AU2" s="42"/>
      <c r="AV2" s="42"/>
      <c r="AW2" s="42"/>
      <c r="AX2" s="42"/>
      <c r="AY2" s="42"/>
      <c r="AZ2" s="42"/>
      <c r="BA2" s="61" t="s">
        <v>3</v>
      </c>
      <c r="BB2" s="31"/>
      <c r="BC2" s="31"/>
      <c r="BD2" s="31"/>
      <c r="BE2" s="31"/>
      <c r="BF2" s="31"/>
      <c r="BG2" s="31"/>
      <c r="BH2" s="31"/>
      <c r="BI2" s="31"/>
      <c r="BJ2" s="31"/>
      <c r="BK2" s="31"/>
      <c r="BL2" s="23" t="s">
        <v>442</v>
      </c>
      <c r="BM2" s="38" t="s">
        <v>534</v>
      </c>
      <c r="BN2" s="38"/>
      <c r="BO2" s="38"/>
      <c r="BP2" s="38"/>
      <c r="BQ2" s="38"/>
      <c r="BR2" s="38"/>
      <c r="BS2" s="38"/>
      <c r="BT2" s="38"/>
      <c r="BU2" s="38"/>
      <c r="BV2" s="39"/>
      <c r="BW2" s="40"/>
      <c r="BX2" s="39" t="s">
        <v>530</v>
      </c>
      <c r="BY2" s="66" t="s">
        <v>535</v>
      </c>
      <c r="BZ2" s="66"/>
      <c r="CA2" s="66"/>
      <c r="CB2" s="66"/>
      <c r="CC2" s="66"/>
      <c r="CD2" s="66"/>
      <c r="CE2" s="66"/>
      <c r="CF2" s="66"/>
      <c r="CG2" s="66"/>
      <c r="CH2" s="30"/>
      <c r="CI2" s="68"/>
      <c r="CJ2" s="30" t="s">
        <v>536</v>
      </c>
      <c r="CK2" s="5" t="s">
        <v>576</v>
      </c>
      <c r="CL2" s="5"/>
      <c r="CM2" s="5"/>
      <c r="CN2" s="5"/>
      <c r="CO2" s="5"/>
      <c r="CP2" s="5"/>
      <c r="CQ2" s="5"/>
      <c r="CR2" s="5"/>
      <c r="CS2" s="5"/>
      <c r="CT2" s="5"/>
      <c r="CU2" s="5"/>
      <c r="CV2" s="5"/>
      <c r="CW2" s="61" t="s">
        <v>577</v>
      </c>
      <c r="DH2" s="23" t="s">
        <v>444</v>
      </c>
      <c r="DI2" s="56" t="s">
        <v>578</v>
      </c>
      <c r="DJ2" s="32"/>
      <c r="DK2" s="32"/>
      <c r="DL2" s="32"/>
      <c r="DM2" s="32"/>
      <c r="DN2" s="32"/>
      <c r="DO2" s="32"/>
      <c r="DP2" s="32"/>
      <c r="DQ2" s="32"/>
      <c r="DR2" s="32"/>
      <c r="DS2" s="32"/>
      <c r="DT2" s="24" t="s">
        <v>537</v>
      </c>
      <c r="DU2" s="61" t="s">
        <v>579</v>
      </c>
      <c r="DV2" s="61"/>
      <c r="DW2" s="61"/>
      <c r="DX2" s="61"/>
      <c r="DY2" s="61"/>
      <c r="DZ2" s="61"/>
      <c r="EA2" s="61"/>
      <c r="EB2" s="61"/>
      <c r="EC2" s="61"/>
      <c r="ED2" s="61"/>
      <c r="EE2" s="61"/>
      <c r="EF2" s="23" t="s">
        <v>538</v>
      </c>
      <c r="EG2" s="56" t="s">
        <v>580</v>
      </c>
      <c r="EH2" s="56"/>
      <c r="EI2" s="56"/>
      <c r="EJ2" s="56"/>
      <c r="EK2" s="56"/>
      <c r="EL2" s="56"/>
      <c r="EM2" s="56"/>
      <c r="EN2" s="56"/>
      <c r="EO2" s="56"/>
      <c r="EP2" s="56"/>
      <c r="EQ2" s="56"/>
      <c r="ER2" s="24" t="s">
        <v>541</v>
      </c>
    </row>
    <row r="3" spans="1:148" x14ac:dyDescent="0.25">
      <c r="E3" s="64"/>
      <c r="F3" s="64"/>
      <c r="G3" s="64"/>
      <c r="H3" s="64"/>
      <c r="I3" s="64"/>
      <c r="J3" s="64"/>
      <c r="K3" s="64"/>
      <c r="L3" s="64"/>
      <c r="M3" s="64"/>
      <c r="N3" s="64"/>
      <c r="O3" s="79"/>
      <c r="P3" s="79"/>
      <c r="Q3" s="32"/>
      <c r="R3" s="32"/>
      <c r="S3" s="32"/>
      <c r="T3" s="32"/>
      <c r="U3" s="32"/>
      <c r="V3" s="32"/>
      <c r="W3" s="32"/>
      <c r="X3" s="32"/>
      <c r="Y3" s="32"/>
      <c r="Z3" s="32"/>
      <c r="AA3" s="32"/>
      <c r="AB3" s="32"/>
      <c r="AC3" s="66"/>
      <c r="AD3" s="66"/>
      <c r="AE3" s="66"/>
      <c r="AF3" s="66"/>
      <c r="AG3" s="66"/>
      <c r="AH3" s="66"/>
      <c r="AI3" s="66"/>
      <c r="AJ3" s="66"/>
      <c r="AK3" s="66"/>
      <c r="AL3" s="66"/>
      <c r="AM3" s="80"/>
      <c r="AN3" s="80"/>
      <c r="AO3" s="42"/>
      <c r="AP3" s="41"/>
      <c r="AQ3" s="41"/>
      <c r="AR3" s="41"/>
      <c r="AS3" s="41"/>
      <c r="AT3" s="41"/>
      <c r="AU3" s="41"/>
      <c r="AV3" s="41"/>
      <c r="AW3" s="41"/>
      <c r="AX3" s="41"/>
      <c r="AY3" s="41"/>
      <c r="AZ3" s="41"/>
      <c r="BA3" s="66"/>
      <c r="BB3" s="66"/>
      <c r="BC3" s="66"/>
      <c r="BD3" s="66"/>
      <c r="BE3" s="66"/>
      <c r="BF3" s="66"/>
      <c r="BG3" s="66"/>
      <c r="BH3" s="66"/>
      <c r="BI3" s="66"/>
      <c r="BJ3" s="66"/>
      <c r="BK3" s="80"/>
      <c r="BL3" s="80"/>
      <c r="BM3" s="32"/>
      <c r="BN3" s="32"/>
      <c r="BO3" s="32"/>
      <c r="BP3" s="32"/>
      <c r="BQ3" s="32"/>
      <c r="BR3" s="32"/>
      <c r="BS3" s="32"/>
      <c r="BT3" s="32"/>
      <c r="BU3" s="32"/>
      <c r="BV3" s="32"/>
      <c r="BW3" s="32"/>
      <c r="BX3" s="32"/>
      <c r="CK3" s="6"/>
      <c r="CL3" s="6"/>
      <c r="CM3" s="6"/>
      <c r="CN3" s="6"/>
      <c r="CO3" s="6"/>
      <c r="CP3" s="6"/>
      <c r="CQ3" s="6"/>
      <c r="CR3" s="6"/>
      <c r="CS3" s="6"/>
      <c r="CT3" s="6"/>
      <c r="CU3" s="6"/>
      <c r="CV3" s="6"/>
      <c r="CW3" s="66"/>
      <c r="CX3" s="66"/>
      <c r="CY3" s="66"/>
      <c r="CZ3" s="66"/>
      <c r="DA3" s="66"/>
      <c r="DB3" s="66"/>
      <c r="DC3" s="66"/>
      <c r="DD3" s="66"/>
      <c r="DE3" s="66"/>
      <c r="DF3" s="66"/>
      <c r="DG3" s="80"/>
      <c r="DH3" s="80"/>
      <c r="DI3" s="38"/>
      <c r="DJ3" s="38"/>
      <c r="DK3" s="38"/>
      <c r="DL3" s="38"/>
      <c r="DM3" s="38"/>
      <c r="DN3" s="38"/>
      <c r="DO3" s="38"/>
      <c r="DP3" s="38"/>
      <c r="DQ3" s="38"/>
      <c r="DR3" s="39"/>
      <c r="DS3" s="39"/>
      <c r="DT3" s="38"/>
      <c r="DU3" s="66"/>
      <c r="DV3" s="66"/>
      <c r="DW3" s="66"/>
      <c r="DX3" s="66"/>
      <c r="DY3" s="66"/>
      <c r="DZ3" s="66"/>
      <c r="EA3" s="66"/>
      <c r="EB3" s="66"/>
      <c r="EC3" s="66"/>
      <c r="ED3" s="66"/>
      <c r="EE3" s="80"/>
      <c r="EF3" s="80"/>
      <c r="EG3" s="38"/>
      <c r="EH3" s="38"/>
      <c r="EI3" s="38"/>
      <c r="EJ3" s="38"/>
      <c r="EK3" s="38"/>
      <c r="EL3" s="38"/>
      <c r="EM3" s="38"/>
      <c r="EN3" s="38"/>
      <c r="EO3" s="38"/>
      <c r="EP3" s="38"/>
      <c r="EQ3" s="78"/>
      <c r="ER3" s="78"/>
    </row>
    <row r="4" spans="1:148" s="7" customFormat="1" x14ac:dyDescent="0.25">
      <c r="A4" s="7" t="s">
        <v>8</v>
      </c>
      <c r="B4" s="1" t="s">
        <v>515</v>
      </c>
      <c r="C4" s="7" t="s">
        <v>9</v>
      </c>
      <c r="D4" s="7" t="s">
        <v>10</v>
      </c>
      <c r="E4" s="8">
        <v>41640</v>
      </c>
      <c r="F4" s="8">
        <v>41671</v>
      </c>
      <c r="G4" s="8">
        <v>41699</v>
      </c>
      <c r="H4" s="8">
        <v>41730</v>
      </c>
      <c r="I4" s="8">
        <v>41760</v>
      </c>
      <c r="J4" s="8">
        <v>41791</v>
      </c>
      <c r="K4" s="8">
        <v>41821</v>
      </c>
      <c r="L4" s="8">
        <v>41852</v>
      </c>
      <c r="M4" s="8">
        <v>41883</v>
      </c>
      <c r="N4" s="8">
        <v>41913</v>
      </c>
      <c r="O4" s="8">
        <v>41944</v>
      </c>
      <c r="P4" s="8">
        <v>41974</v>
      </c>
      <c r="Q4" s="9">
        <v>41640</v>
      </c>
      <c r="R4" s="9">
        <v>41671</v>
      </c>
      <c r="S4" s="9">
        <v>41699</v>
      </c>
      <c r="T4" s="9">
        <v>41730</v>
      </c>
      <c r="U4" s="9">
        <v>41760</v>
      </c>
      <c r="V4" s="9">
        <v>41791</v>
      </c>
      <c r="W4" s="9">
        <v>41821</v>
      </c>
      <c r="X4" s="9">
        <v>41852</v>
      </c>
      <c r="Y4" s="9">
        <v>41883</v>
      </c>
      <c r="Z4" s="9">
        <v>41913</v>
      </c>
      <c r="AA4" s="9">
        <v>41944</v>
      </c>
      <c r="AB4" s="9">
        <v>41974</v>
      </c>
      <c r="AC4" s="10">
        <v>41640</v>
      </c>
      <c r="AD4" s="10">
        <v>41671</v>
      </c>
      <c r="AE4" s="10">
        <v>41699</v>
      </c>
      <c r="AF4" s="10">
        <v>41730</v>
      </c>
      <c r="AG4" s="10">
        <v>41760</v>
      </c>
      <c r="AH4" s="10">
        <v>41791</v>
      </c>
      <c r="AI4" s="10">
        <v>41821</v>
      </c>
      <c r="AJ4" s="10">
        <v>41852</v>
      </c>
      <c r="AK4" s="10">
        <v>41883</v>
      </c>
      <c r="AL4" s="10">
        <v>41913</v>
      </c>
      <c r="AM4" s="10">
        <v>41944</v>
      </c>
      <c r="AN4" s="10">
        <v>41974</v>
      </c>
      <c r="AO4" s="9">
        <v>41640</v>
      </c>
      <c r="AP4" s="9">
        <v>41671</v>
      </c>
      <c r="AQ4" s="9">
        <v>41699</v>
      </c>
      <c r="AR4" s="9">
        <v>41730</v>
      </c>
      <c r="AS4" s="9">
        <v>41760</v>
      </c>
      <c r="AT4" s="9">
        <v>41791</v>
      </c>
      <c r="AU4" s="9">
        <v>41821</v>
      </c>
      <c r="AV4" s="9">
        <v>41852</v>
      </c>
      <c r="AW4" s="9">
        <v>41883</v>
      </c>
      <c r="AX4" s="9">
        <v>41913</v>
      </c>
      <c r="AY4" s="9">
        <v>41944</v>
      </c>
      <c r="AZ4" s="9">
        <v>41974</v>
      </c>
      <c r="BA4" s="10">
        <v>41640</v>
      </c>
      <c r="BB4" s="10">
        <v>41671</v>
      </c>
      <c r="BC4" s="10">
        <v>41699</v>
      </c>
      <c r="BD4" s="10">
        <v>41730</v>
      </c>
      <c r="BE4" s="10">
        <v>41760</v>
      </c>
      <c r="BF4" s="10">
        <v>41791</v>
      </c>
      <c r="BG4" s="10">
        <v>41821</v>
      </c>
      <c r="BH4" s="10">
        <v>41852</v>
      </c>
      <c r="BI4" s="10">
        <v>41883</v>
      </c>
      <c r="BJ4" s="10">
        <v>41913</v>
      </c>
      <c r="BK4" s="10">
        <v>41944</v>
      </c>
      <c r="BL4" s="10">
        <v>41974</v>
      </c>
      <c r="BM4" s="9">
        <v>41640</v>
      </c>
      <c r="BN4" s="9">
        <v>41671</v>
      </c>
      <c r="BO4" s="9">
        <v>41699</v>
      </c>
      <c r="BP4" s="9">
        <v>41730</v>
      </c>
      <c r="BQ4" s="9">
        <v>41760</v>
      </c>
      <c r="BR4" s="9">
        <v>41791</v>
      </c>
      <c r="BS4" s="9">
        <v>41821</v>
      </c>
      <c r="BT4" s="9">
        <v>41852</v>
      </c>
      <c r="BU4" s="9">
        <v>41883</v>
      </c>
      <c r="BV4" s="9">
        <v>41913</v>
      </c>
      <c r="BW4" s="9">
        <v>41944</v>
      </c>
      <c r="BX4" s="9">
        <v>41974</v>
      </c>
      <c r="BY4" s="10">
        <v>41640</v>
      </c>
      <c r="BZ4" s="10">
        <v>41671</v>
      </c>
      <c r="CA4" s="10">
        <v>41699</v>
      </c>
      <c r="CB4" s="10">
        <v>41730</v>
      </c>
      <c r="CC4" s="10">
        <v>41760</v>
      </c>
      <c r="CD4" s="10">
        <v>41791</v>
      </c>
      <c r="CE4" s="10">
        <v>41821</v>
      </c>
      <c r="CF4" s="10">
        <v>41852</v>
      </c>
      <c r="CG4" s="10">
        <v>41883</v>
      </c>
      <c r="CH4" s="10">
        <v>41913</v>
      </c>
      <c r="CI4" s="10">
        <v>41944</v>
      </c>
      <c r="CJ4" s="10">
        <v>41974</v>
      </c>
      <c r="CK4" s="9">
        <v>41640</v>
      </c>
      <c r="CL4" s="9">
        <v>41671</v>
      </c>
      <c r="CM4" s="9">
        <v>41699</v>
      </c>
      <c r="CN4" s="9">
        <v>41730</v>
      </c>
      <c r="CO4" s="9">
        <v>41760</v>
      </c>
      <c r="CP4" s="9">
        <v>41791</v>
      </c>
      <c r="CQ4" s="9">
        <v>41821</v>
      </c>
      <c r="CR4" s="9">
        <v>41852</v>
      </c>
      <c r="CS4" s="9">
        <v>41883</v>
      </c>
      <c r="CT4" s="9">
        <v>41913</v>
      </c>
      <c r="CU4" s="9">
        <v>41944</v>
      </c>
      <c r="CV4" s="9">
        <v>41974</v>
      </c>
      <c r="CW4" s="10">
        <v>41640</v>
      </c>
      <c r="CX4" s="10">
        <v>41671</v>
      </c>
      <c r="CY4" s="10">
        <v>41699</v>
      </c>
      <c r="CZ4" s="10">
        <v>41730</v>
      </c>
      <c r="DA4" s="10">
        <v>41760</v>
      </c>
      <c r="DB4" s="10">
        <v>41791</v>
      </c>
      <c r="DC4" s="10">
        <v>41821</v>
      </c>
      <c r="DD4" s="10">
        <v>41852</v>
      </c>
      <c r="DE4" s="10">
        <v>41883</v>
      </c>
      <c r="DF4" s="10">
        <v>41913</v>
      </c>
      <c r="DG4" s="10">
        <v>41944</v>
      </c>
      <c r="DH4" s="10">
        <v>41974</v>
      </c>
      <c r="DI4" s="9">
        <v>41640</v>
      </c>
      <c r="DJ4" s="9">
        <v>41671</v>
      </c>
      <c r="DK4" s="9">
        <v>41699</v>
      </c>
      <c r="DL4" s="9">
        <v>41730</v>
      </c>
      <c r="DM4" s="9">
        <v>41760</v>
      </c>
      <c r="DN4" s="9">
        <v>41791</v>
      </c>
      <c r="DO4" s="9">
        <v>41821</v>
      </c>
      <c r="DP4" s="9">
        <v>41852</v>
      </c>
      <c r="DQ4" s="9">
        <v>41883</v>
      </c>
      <c r="DR4" s="9">
        <v>41913</v>
      </c>
      <c r="DS4" s="9">
        <v>41944</v>
      </c>
      <c r="DT4" s="9">
        <v>41974</v>
      </c>
      <c r="DU4" s="10">
        <v>41640</v>
      </c>
      <c r="DV4" s="10">
        <v>41671</v>
      </c>
      <c r="DW4" s="10">
        <v>41699</v>
      </c>
      <c r="DX4" s="10">
        <v>41730</v>
      </c>
      <c r="DY4" s="10">
        <v>41760</v>
      </c>
      <c r="DZ4" s="10">
        <v>41791</v>
      </c>
      <c r="EA4" s="10">
        <v>41821</v>
      </c>
      <c r="EB4" s="10">
        <v>41852</v>
      </c>
      <c r="EC4" s="10">
        <v>41883</v>
      </c>
      <c r="ED4" s="10">
        <v>41913</v>
      </c>
      <c r="EE4" s="10">
        <v>41944</v>
      </c>
      <c r="EF4" s="10">
        <v>41974</v>
      </c>
      <c r="EG4" s="9">
        <v>41640</v>
      </c>
      <c r="EH4" s="9">
        <v>41671</v>
      </c>
      <c r="EI4" s="9">
        <v>41699</v>
      </c>
      <c r="EJ4" s="9">
        <v>41730</v>
      </c>
      <c r="EK4" s="9">
        <v>41760</v>
      </c>
      <c r="EL4" s="9">
        <v>41791</v>
      </c>
      <c r="EM4" s="9">
        <v>41821</v>
      </c>
      <c r="EN4" s="9">
        <v>41852</v>
      </c>
      <c r="EO4" s="9">
        <v>41883</v>
      </c>
      <c r="EP4" s="9">
        <v>41913</v>
      </c>
      <c r="EQ4" s="9">
        <v>41944</v>
      </c>
      <c r="ER4" s="9">
        <v>41974</v>
      </c>
    </row>
    <row r="5" spans="1:148" x14ac:dyDescent="0.25">
      <c r="A5" t="s">
        <v>455</v>
      </c>
      <c r="B5" s="1" t="s">
        <v>194</v>
      </c>
      <c r="C5" t="s">
        <v>531</v>
      </c>
      <c r="D5" t="str">
        <f ca="1">VLOOKUP($B5,LossFactorLookup,2,FALSE)</f>
        <v>FortisAlberta DOS - Cochrane EV Partnership (793S)</v>
      </c>
      <c r="M5" s="51">
        <v>143.51358500000001</v>
      </c>
      <c r="N5" s="51">
        <v>1693.89579</v>
      </c>
      <c r="O5" s="51">
        <v>402.70076999999998</v>
      </c>
      <c r="Q5" s="32"/>
      <c r="R5" s="32"/>
      <c r="S5" s="32"/>
      <c r="T5" s="32"/>
      <c r="U5" s="32"/>
      <c r="V5" s="32"/>
      <c r="W5" s="32"/>
      <c r="X5" s="32"/>
      <c r="Y5" s="32">
        <v>790.76</v>
      </c>
      <c r="Z5" s="32">
        <v>9333.3700000000008</v>
      </c>
      <c r="AA5" s="32">
        <v>2218.88</v>
      </c>
      <c r="AB5" s="32"/>
      <c r="AC5" s="31"/>
      <c r="AD5" s="31"/>
      <c r="AE5" s="31"/>
      <c r="AF5" s="31"/>
      <c r="AG5" s="31"/>
      <c r="AH5" s="31"/>
      <c r="AI5" s="31"/>
      <c r="AJ5" s="31"/>
      <c r="AK5" s="31">
        <v>2972.29</v>
      </c>
      <c r="AL5" s="31">
        <v>44717.84</v>
      </c>
      <c r="AM5" s="31">
        <v>12574.57</v>
      </c>
      <c r="AN5" s="31"/>
      <c r="AO5" s="42">
        <v>0.95</v>
      </c>
      <c r="AP5" s="42">
        <v>0.95</v>
      </c>
      <c r="AQ5" s="42">
        <v>0.95</v>
      </c>
      <c r="AR5" s="42">
        <v>0.95</v>
      </c>
      <c r="AS5" s="42">
        <v>0.95</v>
      </c>
      <c r="AT5" s="42">
        <v>0.95</v>
      </c>
      <c r="AU5" s="42">
        <v>0.95</v>
      </c>
      <c r="AV5" s="42">
        <v>0.95</v>
      </c>
      <c r="AW5" s="42">
        <v>0.95</v>
      </c>
      <c r="AX5" s="42">
        <v>0.95</v>
      </c>
      <c r="AY5" s="42">
        <v>0.95</v>
      </c>
      <c r="AZ5" s="42">
        <v>0.95</v>
      </c>
      <c r="BA5" s="31"/>
      <c r="BB5" s="31"/>
      <c r="BC5" s="31"/>
      <c r="BD5" s="31"/>
      <c r="BE5" s="31"/>
      <c r="BF5" s="31"/>
      <c r="BG5" s="31"/>
      <c r="BH5" s="31"/>
      <c r="BI5" s="31">
        <v>28.23</v>
      </c>
      <c r="BJ5" s="31">
        <v>424.82</v>
      </c>
      <c r="BK5" s="31">
        <v>119.46</v>
      </c>
      <c r="BL5" s="31"/>
      <c r="BM5" s="32"/>
      <c r="BN5" s="32"/>
      <c r="BO5" s="32"/>
      <c r="BP5" s="32"/>
      <c r="BQ5" s="32"/>
      <c r="BR5" s="32"/>
      <c r="BS5" s="32"/>
      <c r="BT5" s="32"/>
      <c r="BU5" s="32">
        <v>2578.6799999999998</v>
      </c>
      <c r="BV5" s="32">
        <v>12893.4</v>
      </c>
      <c r="BW5" s="32">
        <v>8058.38</v>
      </c>
      <c r="BX5" s="32"/>
      <c r="BY5" s="31">
        <f t="shared" ref="BY5" si="0">MAX(Q5+BA5,BM5)</f>
        <v>0</v>
      </c>
      <c r="BZ5" s="31">
        <f t="shared" ref="BZ5" si="1">MAX(R5+BB5,BN5)</f>
        <v>0</v>
      </c>
      <c r="CA5" s="31">
        <f t="shared" ref="CA5" si="2">MAX(S5+BC5,BO5)</f>
        <v>0</v>
      </c>
      <c r="CB5" s="31">
        <f t="shared" ref="CB5" si="3">MAX(T5+BD5,BP5)</f>
        <v>0</v>
      </c>
      <c r="CC5" s="31">
        <f t="shared" ref="CC5" si="4">MAX(U5+BE5,BQ5)</f>
        <v>0</v>
      </c>
      <c r="CD5" s="31">
        <f>MAX(V5+BF5,BR5)</f>
        <v>0</v>
      </c>
      <c r="CE5" s="31">
        <f t="shared" ref="CE5" si="5">MAX(W5+BG5,BS5)</f>
        <v>0</v>
      </c>
      <c r="CF5" s="31">
        <f t="shared" ref="CF5" si="6">MAX(X5+BH5,BT5)</f>
        <v>0</v>
      </c>
      <c r="CG5" s="31">
        <f t="shared" ref="CG5" si="7">MAX(Y5+BI5,BU5)</f>
        <v>2578.6799999999998</v>
      </c>
      <c r="CH5" s="31">
        <f t="shared" ref="CH5" si="8">MAX(Z5+BJ5,BV5)</f>
        <v>12893.4</v>
      </c>
      <c r="CI5" s="31">
        <f t="shared" ref="CI5" si="9">MAX(AA5+BK5,BW5)</f>
        <v>8058.38</v>
      </c>
      <c r="CJ5" s="31">
        <f t="shared" ref="CJ5" si="10">MAX(AB5+BL5,BX5)</f>
        <v>0</v>
      </c>
      <c r="CK5" s="6">
        <f t="shared" ref="CK5:CV9" ca="1" si="11">VLOOKUP($B5,LossFactorLookup,3,FALSE)</f>
        <v>0.12</v>
      </c>
      <c r="CL5" s="6">
        <f t="shared" ca="1" si="11"/>
        <v>0.12</v>
      </c>
      <c r="CM5" s="6">
        <f t="shared" ca="1" si="11"/>
        <v>0.12</v>
      </c>
      <c r="CN5" s="6">
        <f t="shared" ca="1" si="11"/>
        <v>0.12</v>
      </c>
      <c r="CO5" s="6">
        <f t="shared" ca="1" si="11"/>
        <v>0.12</v>
      </c>
      <c r="CP5" s="6">
        <f t="shared" ca="1" si="11"/>
        <v>0.12</v>
      </c>
      <c r="CQ5" s="6">
        <f t="shared" ca="1" si="11"/>
        <v>0.12</v>
      </c>
      <c r="CR5" s="6">
        <f t="shared" ca="1" si="11"/>
        <v>0.12</v>
      </c>
      <c r="CS5" s="6">
        <f t="shared" ca="1" si="11"/>
        <v>0.12</v>
      </c>
      <c r="CT5" s="6">
        <f t="shared" ca="1" si="11"/>
        <v>0.12</v>
      </c>
      <c r="CU5" s="6">
        <f t="shared" ca="1" si="11"/>
        <v>0.12</v>
      </c>
      <c r="CV5" s="6">
        <f t="shared" ca="1" si="11"/>
        <v>0.12</v>
      </c>
      <c r="CW5" s="31">
        <f t="shared" ref="CW5:DH5" ca="1" si="12">ROUND(AC5*CK5,2)</f>
        <v>0</v>
      </c>
      <c r="CX5" s="31">
        <f t="shared" ca="1" si="12"/>
        <v>0</v>
      </c>
      <c r="CY5" s="31">
        <f t="shared" ca="1" si="12"/>
        <v>0</v>
      </c>
      <c r="CZ5" s="31">
        <f t="shared" ca="1" si="12"/>
        <v>0</v>
      </c>
      <c r="DA5" s="31">
        <f t="shared" ca="1" si="12"/>
        <v>0</v>
      </c>
      <c r="DB5" s="31">
        <f t="shared" ca="1" si="12"/>
        <v>0</v>
      </c>
      <c r="DC5" s="31">
        <f t="shared" ca="1" si="12"/>
        <v>0</v>
      </c>
      <c r="DD5" s="31">
        <f t="shared" ca="1" si="12"/>
        <v>0</v>
      </c>
      <c r="DE5" s="31">
        <f t="shared" ca="1" si="12"/>
        <v>356.67</v>
      </c>
      <c r="DF5" s="31">
        <f t="shared" ca="1" si="12"/>
        <v>5366.14</v>
      </c>
      <c r="DG5" s="31">
        <f t="shared" ca="1" si="12"/>
        <v>1508.95</v>
      </c>
      <c r="DH5" s="31">
        <f t="shared" ca="1" si="12"/>
        <v>0</v>
      </c>
      <c r="DI5" s="32">
        <f t="shared" ref="DI5:DM5" ca="1" si="13">MAX(Q5+CW5,BM5)</f>
        <v>0</v>
      </c>
      <c r="DJ5" s="32">
        <f t="shared" ca="1" si="13"/>
        <v>0</v>
      </c>
      <c r="DK5" s="32">
        <f t="shared" ca="1" si="13"/>
        <v>0</v>
      </c>
      <c r="DL5" s="32">
        <f t="shared" ca="1" si="13"/>
        <v>0</v>
      </c>
      <c r="DM5" s="32">
        <f t="shared" ca="1" si="13"/>
        <v>0</v>
      </c>
      <c r="DN5" s="32">
        <f ca="1">MAX(V5+DB5,BR5)</f>
        <v>0</v>
      </c>
      <c r="DO5" s="32">
        <f t="shared" ref="DO5:DT5" ca="1" si="14">MAX(W5+DC5,BS5)</f>
        <v>0</v>
      </c>
      <c r="DP5" s="32">
        <f t="shared" ca="1" si="14"/>
        <v>0</v>
      </c>
      <c r="DQ5" s="32">
        <f t="shared" ca="1" si="14"/>
        <v>2578.6799999999998</v>
      </c>
      <c r="DR5" s="32">
        <f t="shared" ca="1" si="14"/>
        <v>14699.510000000002</v>
      </c>
      <c r="DS5" s="32">
        <f t="shared" ca="1" si="14"/>
        <v>8058.38</v>
      </c>
      <c r="DT5" s="32">
        <f t="shared" ca="1" si="14"/>
        <v>0</v>
      </c>
      <c r="DU5" s="31">
        <f ca="1">DI5-BY5</f>
        <v>0</v>
      </c>
      <c r="DV5" s="31">
        <f t="shared" ref="DV5" ca="1" si="15">DJ5-BZ5</f>
        <v>0</v>
      </c>
      <c r="DW5" s="31">
        <f t="shared" ref="DW5" ca="1" si="16">DK5-CA5</f>
        <v>0</v>
      </c>
      <c r="DX5" s="31">
        <f t="shared" ref="DX5" ca="1" si="17">DL5-CB5</f>
        <v>0</v>
      </c>
      <c r="DY5" s="31">
        <f t="shared" ref="DY5" ca="1" si="18">DM5-CC5</f>
        <v>0</v>
      </c>
      <c r="DZ5" s="31">
        <f t="shared" ref="DZ5" ca="1" si="19">DN5-CD5</f>
        <v>0</v>
      </c>
      <c r="EA5" s="31">
        <f t="shared" ref="EA5" ca="1" si="20">DO5-CE5</f>
        <v>0</v>
      </c>
      <c r="EB5" s="31">
        <f t="shared" ref="EB5" ca="1" si="21">DP5-CF5</f>
        <v>0</v>
      </c>
      <c r="EC5" s="31">
        <f t="shared" ref="EC5" ca="1" si="22">DQ5-CG5</f>
        <v>0</v>
      </c>
      <c r="ED5" s="31">
        <f t="shared" ref="ED5" ca="1" si="23">DR5-CH5</f>
        <v>1806.1100000000024</v>
      </c>
      <c r="EE5" s="31">
        <f t="shared" ref="EE5" ca="1" si="24">DS5-CI5</f>
        <v>0</v>
      </c>
      <c r="EF5" s="31">
        <f t="shared" ref="EF5" ca="1" si="25">DT5-CJ5</f>
        <v>0</v>
      </c>
      <c r="EG5" s="32">
        <f ca="1">DU5+BA5</f>
        <v>0</v>
      </c>
      <c r="EH5" s="32">
        <f t="shared" ref="EH5" ca="1" si="26">DV5+BB5</f>
        <v>0</v>
      </c>
      <c r="EI5" s="32">
        <f t="shared" ref="EI5" ca="1" si="27">DW5+BC5</f>
        <v>0</v>
      </c>
      <c r="EJ5" s="32">
        <f t="shared" ref="EJ5" ca="1" si="28">DX5+BD5</f>
        <v>0</v>
      </c>
      <c r="EK5" s="32">
        <f t="shared" ref="EK5" ca="1" si="29">DY5+BE5</f>
        <v>0</v>
      </c>
      <c r="EL5" s="32">
        <f t="shared" ref="EL5" ca="1" si="30">DZ5+BF5</f>
        <v>0</v>
      </c>
      <c r="EM5" s="32">
        <f t="shared" ref="EM5" ca="1" si="31">EA5+BG5</f>
        <v>0</v>
      </c>
      <c r="EN5" s="32">
        <f t="shared" ref="EN5" ca="1" si="32">EB5+BH5</f>
        <v>0</v>
      </c>
      <c r="EO5" s="32">
        <f t="shared" ref="EO5" ca="1" si="33">EC5+BI5</f>
        <v>28.23</v>
      </c>
      <c r="EP5" s="32">
        <f t="shared" ref="EP5" ca="1" si="34">ED5+BJ5</f>
        <v>2230.9300000000026</v>
      </c>
      <c r="EQ5" s="32">
        <f t="shared" ref="EQ5" ca="1" si="35">EE5+BK5</f>
        <v>119.46</v>
      </c>
      <c r="ER5" s="32">
        <f t="shared" ref="ER5" ca="1" si="36">EF5+BL5</f>
        <v>0</v>
      </c>
    </row>
    <row r="6" spans="1:148" x14ac:dyDescent="0.25">
      <c r="A6" t="s">
        <v>455</v>
      </c>
      <c r="B6" s="1" t="s">
        <v>194</v>
      </c>
      <c r="C6" t="s">
        <v>532</v>
      </c>
      <c r="D6" t="str">
        <f ca="1">VLOOKUP($B6,LossFactorLookup,2,FALSE)</f>
        <v>FortisAlberta DOS - Cochrane EV Partnership (793S)</v>
      </c>
      <c r="M6" s="51">
        <v>724.17317000000003</v>
      </c>
      <c r="N6" s="51">
        <v>2046.62357</v>
      </c>
      <c r="O6" s="51">
        <v>377.99047000000002</v>
      </c>
      <c r="Q6" s="32"/>
      <c r="R6" s="32"/>
      <c r="S6" s="32"/>
      <c r="T6" s="32"/>
      <c r="U6" s="32"/>
      <c r="V6" s="32"/>
      <c r="W6" s="32"/>
      <c r="X6" s="32"/>
      <c r="Y6" s="32">
        <v>3990.19</v>
      </c>
      <c r="Z6" s="32">
        <v>11276.9</v>
      </c>
      <c r="AA6" s="32">
        <v>2082.73</v>
      </c>
      <c r="AB6" s="32"/>
      <c r="AC6" s="31"/>
      <c r="AD6" s="31"/>
      <c r="AE6" s="31"/>
      <c r="AF6" s="31"/>
      <c r="AG6" s="31"/>
      <c r="AH6" s="31"/>
      <c r="AI6" s="31"/>
      <c r="AJ6" s="31"/>
      <c r="AK6" s="31">
        <v>23243.64</v>
      </c>
      <c r="AL6" s="31">
        <v>63563.4</v>
      </c>
      <c r="AM6" s="31">
        <v>7512.57</v>
      </c>
      <c r="AN6" s="31"/>
      <c r="AO6" s="42">
        <v>0.95</v>
      </c>
      <c r="AP6" s="42">
        <v>0.95</v>
      </c>
      <c r="AQ6" s="42">
        <v>0.95</v>
      </c>
      <c r="AR6" s="42">
        <v>0.95</v>
      </c>
      <c r="AS6" s="42">
        <v>0.95</v>
      </c>
      <c r="AT6" s="42">
        <v>0.95</v>
      </c>
      <c r="AU6" s="42">
        <v>0.95</v>
      </c>
      <c r="AV6" s="42">
        <v>0.95</v>
      </c>
      <c r="AW6" s="42">
        <v>0.95</v>
      </c>
      <c r="AX6" s="42">
        <v>0.95</v>
      </c>
      <c r="AY6" s="42">
        <v>0.95</v>
      </c>
      <c r="AZ6" s="42">
        <v>0.95</v>
      </c>
      <c r="BA6" s="31"/>
      <c r="BB6" s="31"/>
      <c r="BC6" s="31"/>
      <c r="BD6" s="31"/>
      <c r="BE6" s="31"/>
      <c r="BF6" s="31"/>
      <c r="BG6" s="31"/>
      <c r="BH6" s="31"/>
      <c r="BI6" s="31">
        <v>220.81</v>
      </c>
      <c r="BJ6" s="31">
        <v>603.85</v>
      </c>
      <c r="BK6" s="31">
        <v>71.37</v>
      </c>
      <c r="BL6" s="31"/>
      <c r="BM6" s="32"/>
      <c r="BN6" s="32"/>
      <c r="BO6" s="32"/>
      <c r="BP6" s="32"/>
      <c r="BQ6" s="32"/>
      <c r="BR6" s="32"/>
      <c r="BS6" s="32"/>
      <c r="BT6" s="32"/>
      <c r="BU6" s="32">
        <v>5157.3599999999997</v>
      </c>
      <c r="BV6" s="32">
        <v>12893.4</v>
      </c>
      <c r="BW6" s="32">
        <v>7628.6</v>
      </c>
      <c r="BX6" s="32"/>
      <c r="BY6" s="31">
        <f t="shared" ref="BY6:BY9" si="37">MAX(Q6+BA6,BM6)</f>
        <v>0</v>
      </c>
      <c r="BZ6" s="31">
        <f t="shared" ref="BZ6:BZ9" si="38">MAX(R6+BB6,BN6)</f>
        <v>0</v>
      </c>
      <c r="CA6" s="31">
        <f t="shared" ref="CA6:CA9" si="39">MAX(S6+BC6,BO6)</f>
        <v>0</v>
      </c>
      <c r="CB6" s="31">
        <f t="shared" ref="CB6:CB9" si="40">MAX(T6+BD6,BP6)</f>
        <v>0</v>
      </c>
      <c r="CC6" s="31">
        <f t="shared" ref="CC6:CC9" si="41">MAX(U6+BE6,BQ6)</f>
        <v>0</v>
      </c>
      <c r="CD6" s="31">
        <f t="shared" ref="CD6:CD9" si="42">MAX(V6+BF6,BR6)</f>
        <v>0</v>
      </c>
      <c r="CE6" s="31">
        <f t="shared" ref="CE6:CE9" si="43">MAX(W6+BG6,BS6)</f>
        <v>0</v>
      </c>
      <c r="CF6" s="31">
        <f t="shared" ref="CF6:CF9" si="44">MAX(X6+BH6,BT6)</f>
        <v>0</v>
      </c>
      <c r="CG6" s="31">
        <f t="shared" ref="CG6:CG9" si="45">MAX(Y6+BI6,BU6)</f>
        <v>5157.3599999999997</v>
      </c>
      <c r="CH6" s="31">
        <f t="shared" ref="CH6:CH9" si="46">MAX(Z6+BJ6,BV6)</f>
        <v>12893.4</v>
      </c>
      <c r="CI6" s="31">
        <f t="shared" ref="CI6:CI9" si="47">MAX(AA6+BK6,BW6)</f>
        <v>7628.6</v>
      </c>
      <c r="CJ6" s="31">
        <f t="shared" ref="CJ6:CJ9" si="48">MAX(AB6+BL6,BX6)</f>
        <v>0</v>
      </c>
      <c r="CK6" s="6">
        <f t="shared" ca="1" si="11"/>
        <v>0.12</v>
      </c>
      <c r="CL6" s="6">
        <f t="shared" ca="1" si="11"/>
        <v>0.12</v>
      </c>
      <c r="CM6" s="6">
        <f t="shared" ca="1" si="11"/>
        <v>0.12</v>
      </c>
      <c r="CN6" s="6">
        <f t="shared" ca="1" si="11"/>
        <v>0.12</v>
      </c>
      <c r="CO6" s="6">
        <f t="shared" ca="1" si="11"/>
        <v>0.12</v>
      </c>
      <c r="CP6" s="6">
        <f t="shared" ca="1" si="11"/>
        <v>0.12</v>
      </c>
      <c r="CQ6" s="6">
        <f t="shared" ca="1" si="11"/>
        <v>0.12</v>
      </c>
      <c r="CR6" s="6">
        <f t="shared" ca="1" si="11"/>
        <v>0.12</v>
      </c>
      <c r="CS6" s="6">
        <f t="shared" ca="1" si="11"/>
        <v>0.12</v>
      </c>
      <c r="CT6" s="6">
        <f t="shared" ca="1" si="11"/>
        <v>0.12</v>
      </c>
      <c r="CU6" s="6">
        <f t="shared" ca="1" si="11"/>
        <v>0.12</v>
      </c>
      <c r="CV6" s="6">
        <f t="shared" ca="1" si="11"/>
        <v>0.12</v>
      </c>
      <c r="CW6" s="31">
        <f t="shared" ref="CW6:CW9" ca="1" si="49">ROUND(AC6*CK6,2)</f>
        <v>0</v>
      </c>
      <c r="CX6" s="31">
        <f t="shared" ref="CX6:CX9" ca="1" si="50">ROUND(AD6*CL6,2)</f>
        <v>0</v>
      </c>
      <c r="CY6" s="31">
        <f t="shared" ref="CY6:CY9" ca="1" si="51">ROUND(AE6*CM6,2)</f>
        <v>0</v>
      </c>
      <c r="CZ6" s="31">
        <f t="shared" ref="CZ6:CZ9" ca="1" si="52">ROUND(AF6*CN6,2)</f>
        <v>0</v>
      </c>
      <c r="DA6" s="31">
        <f t="shared" ref="DA6:DA9" ca="1" si="53">ROUND(AG6*CO6,2)</f>
        <v>0</v>
      </c>
      <c r="DB6" s="31">
        <f t="shared" ref="DB6:DB9" ca="1" si="54">ROUND(AH6*CP6,2)</f>
        <v>0</v>
      </c>
      <c r="DC6" s="31">
        <f t="shared" ref="DC6:DC9" ca="1" si="55">ROUND(AI6*CQ6,2)</f>
        <v>0</v>
      </c>
      <c r="DD6" s="31">
        <f t="shared" ref="DD6:DD9" ca="1" si="56">ROUND(AJ6*CR6,2)</f>
        <v>0</v>
      </c>
      <c r="DE6" s="31">
        <f t="shared" ref="DE6:DE9" ca="1" si="57">ROUND(AK6*CS6,2)</f>
        <v>2789.24</v>
      </c>
      <c r="DF6" s="31">
        <f t="shared" ref="DF6:DF9" ca="1" si="58">ROUND(AL6*CT6,2)</f>
        <v>7627.61</v>
      </c>
      <c r="DG6" s="31">
        <f t="shared" ref="DG6:DG9" ca="1" si="59">ROUND(AM6*CU6,2)</f>
        <v>901.51</v>
      </c>
      <c r="DH6" s="31">
        <f t="shared" ref="DH6:DH9" ca="1" si="60">ROUND(AN6*CV6,2)</f>
        <v>0</v>
      </c>
      <c r="DI6" s="32">
        <f t="shared" ref="DI6:DI9" ca="1" si="61">MAX(Q6+CW6,BM6)</f>
        <v>0</v>
      </c>
      <c r="DJ6" s="32">
        <f t="shared" ref="DJ6:DJ9" ca="1" si="62">MAX(R6+CX6,BN6)</f>
        <v>0</v>
      </c>
      <c r="DK6" s="32">
        <f t="shared" ref="DK6:DK9" ca="1" si="63">MAX(S6+CY6,BO6)</f>
        <v>0</v>
      </c>
      <c r="DL6" s="32">
        <f t="shared" ref="DL6:DL9" ca="1" si="64">MAX(T6+CZ6,BP6)</f>
        <v>0</v>
      </c>
      <c r="DM6" s="32">
        <f t="shared" ref="DM6:DM9" ca="1" si="65">MAX(U6+DA6,BQ6)</f>
        <v>0</v>
      </c>
      <c r="DN6" s="32">
        <f t="shared" ref="DN6:DN9" ca="1" si="66">MAX(V6+DB6,BR6)</f>
        <v>0</v>
      </c>
      <c r="DO6" s="32">
        <f t="shared" ref="DO6:DO9" ca="1" si="67">MAX(W6+DC6,BS6)</f>
        <v>0</v>
      </c>
      <c r="DP6" s="32">
        <f t="shared" ref="DP6:DP9" ca="1" si="68">MAX(X6+DD6,BT6)</f>
        <v>0</v>
      </c>
      <c r="DQ6" s="32">
        <f t="shared" ref="DQ6:DQ9" ca="1" si="69">MAX(Y6+DE6,BU6)</f>
        <v>6779.43</v>
      </c>
      <c r="DR6" s="32">
        <f t="shared" ref="DR6:DR9" ca="1" si="70">MAX(Z6+DF6,BV6)</f>
        <v>18904.509999999998</v>
      </c>
      <c r="DS6" s="32">
        <f t="shared" ref="DS6:DS9" ca="1" si="71">MAX(AA6+DG6,BW6)</f>
        <v>7628.6</v>
      </c>
      <c r="DT6" s="32">
        <f t="shared" ref="DT6:DT9" ca="1" si="72">MAX(AB6+DH6,BX6)</f>
        <v>0</v>
      </c>
      <c r="DU6" s="31">
        <f t="shared" ref="DU6:DU9" ca="1" si="73">DI6-BY6</f>
        <v>0</v>
      </c>
      <c r="DV6" s="31">
        <f t="shared" ref="DV6:DV9" ca="1" si="74">DJ6-BZ6</f>
        <v>0</v>
      </c>
      <c r="DW6" s="31">
        <f t="shared" ref="DW6:DW9" ca="1" si="75">DK6-CA6</f>
        <v>0</v>
      </c>
      <c r="DX6" s="31">
        <f t="shared" ref="DX6:DX9" ca="1" si="76">DL6-CB6</f>
        <v>0</v>
      </c>
      <c r="DY6" s="31">
        <f t="shared" ref="DY6:DY9" ca="1" si="77">DM6-CC6</f>
        <v>0</v>
      </c>
      <c r="DZ6" s="31">
        <f t="shared" ref="DZ6:DZ9" ca="1" si="78">DN6-CD6</f>
        <v>0</v>
      </c>
      <c r="EA6" s="31">
        <f t="shared" ref="EA6:EA9" ca="1" si="79">DO6-CE6</f>
        <v>0</v>
      </c>
      <c r="EB6" s="31">
        <f t="shared" ref="EB6:EB9" ca="1" si="80">DP6-CF6</f>
        <v>0</v>
      </c>
      <c r="EC6" s="31">
        <f t="shared" ref="EC6:EC9" ca="1" si="81">DQ6-CG6</f>
        <v>1622.0700000000006</v>
      </c>
      <c r="ED6" s="31">
        <f t="shared" ref="ED6:ED9" ca="1" si="82">DR6-CH6</f>
        <v>6011.1099999999988</v>
      </c>
      <c r="EE6" s="31">
        <f t="shared" ref="EE6:EE9" ca="1" si="83">DS6-CI6</f>
        <v>0</v>
      </c>
      <c r="EF6" s="31">
        <f t="shared" ref="EF6:EF9" ca="1" si="84">DT6-CJ6</f>
        <v>0</v>
      </c>
      <c r="EG6" s="32">
        <f t="shared" ref="EG6:EG9" ca="1" si="85">DU6+BA6</f>
        <v>0</v>
      </c>
      <c r="EH6" s="32">
        <f t="shared" ref="EH6:EH9" ca="1" si="86">DV6+BB6</f>
        <v>0</v>
      </c>
      <c r="EI6" s="32">
        <f t="shared" ref="EI6:EI9" ca="1" si="87">DW6+BC6</f>
        <v>0</v>
      </c>
      <c r="EJ6" s="32">
        <f t="shared" ref="EJ6:EJ9" ca="1" si="88">DX6+BD6</f>
        <v>0</v>
      </c>
      <c r="EK6" s="32">
        <f t="shared" ref="EK6:EK9" ca="1" si="89">DY6+BE6</f>
        <v>0</v>
      </c>
      <c r="EL6" s="32">
        <f t="shared" ref="EL6:EL9" ca="1" si="90">DZ6+BF6</f>
        <v>0</v>
      </c>
      <c r="EM6" s="32">
        <f t="shared" ref="EM6:EM9" ca="1" si="91">EA6+BG6</f>
        <v>0</v>
      </c>
      <c r="EN6" s="32">
        <f t="shared" ref="EN6:EN9" ca="1" si="92">EB6+BH6</f>
        <v>0</v>
      </c>
      <c r="EO6" s="32">
        <f t="shared" ref="EO6:EO9" ca="1" si="93">EC6+BI6</f>
        <v>1842.8800000000006</v>
      </c>
      <c r="EP6" s="32">
        <f t="shared" ref="EP6:EP9" ca="1" si="94">ED6+BJ6</f>
        <v>6614.9599999999991</v>
      </c>
      <c r="EQ6" s="32">
        <f t="shared" ref="EQ6:EQ9" ca="1" si="95">EE6+BK6</f>
        <v>71.37</v>
      </c>
      <c r="ER6" s="32">
        <f t="shared" ref="ER6:ER9" ca="1" si="96">EF6+BL6</f>
        <v>0</v>
      </c>
    </row>
    <row r="7" spans="1:148" x14ac:dyDescent="0.25">
      <c r="A7" t="s">
        <v>455</v>
      </c>
      <c r="B7" s="1" t="s">
        <v>194</v>
      </c>
      <c r="C7" t="s">
        <v>545</v>
      </c>
      <c r="D7" t="str">
        <f ca="1">VLOOKUP($B7,LossFactorLookup,2,FALSE)</f>
        <v>FortisAlberta DOS - Cochrane EV Partnership (793S)</v>
      </c>
      <c r="M7" s="51">
        <v>1380.2636</v>
      </c>
      <c r="N7" s="51">
        <v>1900.91111</v>
      </c>
      <c r="Q7" s="32"/>
      <c r="R7" s="32"/>
      <c r="S7" s="32"/>
      <c r="T7" s="32"/>
      <c r="U7" s="32"/>
      <c r="V7" s="32"/>
      <c r="W7" s="32"/>
      <c r="X7" s="32"/>
      <c r="Y7" s="32">
        <v>7605.25</v>
      </c>
      <c r="Z7" s="32">
        <v>10474.02</v>
      </c>
      <c r="AA7" s="32"/>
      <c r="AB7" s="32"/>
      <c r="AC7" s="31"/>
      <c r="AD7" s="31"/>
      <c r="AE7" s="31"/>
      <c r="AF7" s="31"/>
      <c r="AG7" s="31"/>
      <c r="AH7" s="31"/>
      <c r="AI7" s="31"/>
      <c r="AJ7" s="31"/>
      <c r="AK7" s="31">
        <v>45793.73</v>
      </c>
      <c r="AL7" s="31">
        <v>55259.8</v>
      </c>
      <c r="AM7" s="31"/>
      <c r="AN7" s="31"/>
      <c r="AO7" s="42">
        <v>0.95</v>
      </c>
      <c r="AP7" s="42">
        <v>0.95</v>
      </c>
      <c r="AQ7" s="42">
        <v>0.95</v>
      </c>
      <c r="AR7" s="42">
        <v>0.95</v>
      </c>
      <c r="AS7" s="42">
        <v>0.95</v>
      </c>
      <c r="AT7" s="42">
        <v>0.95</v>
      </c>
      <c r="AU7" s="42">
        <v>0.95</v>
      </c>
      <c r="AV7" s="42">
        <v>0.95</v>
      </c>
      <c r="AW7" s="42">
        <v>0.95</v>
      </c>
      <c r="AX7" s="42">
        <v>0.95</v>
      </c>
      <c r="AY7" s="42">
        <v>0.95</v>
      </c>
      <c r="AZ7" s="42">
        <v>0.95</v>
      </c>
      <c r="BA7" s="31"/>
      <c r="BB7" s="31"/>
      <c r="BC7" s="31"/>
      <c r="BD7" s="31"/>
      <c r="BE7" s="31"/>
      <c r="BF7" s="31"/>
      <c r="BG7" s="31"/>
      <c r="BH7" s="31"/>
      <c r="BI7" s="31">
        <v>435.04</v>
      </c>
      <c r="BJ7" s="31">
        <v>524.97</v>
      </c>
      <c r="BK7" s="31"/>
      <c r="BL7" s="31"/>
      <c r="BM7" s="32"/>
      <c r="BN7" s="32"/>
      <c r="BO7" s="32"/>
      <c r="BP7" s="32"/>
      <c r="BQ7" s="32"/>
      <c r="BR7" s="32"/>
      <c r="BS7" s="32"/>
      <c r="BT7" s="32"/>
      <c r="BU7" s="32">
        <v>9562.6</v>
      </c>
      <c r="BV7" s="32">
        <v>12893.4</v>
      </c>
      <c r="BW7" s="32"/>
      <c r="BX7" s="32"/>
      <c r="BY7" s="31">
        <f t="shared" si="37"/>
        <v>0</v>
      </c>
      <c r="BZ7" s="31">
        <f t="shared" si="38"/>
        <v>0</v>
      </c>
      <c r="CA7" s="31">
        <f t="shared" si="39"/>
        <v>0</v>
      </c>
      <c r="CB7" s="31">
        <f t="shared" si="40"/>
        <v>0</v>
      </c>
      <c r="CC7" s="31">
        <f t="shared" si="41"/>
        <v>0</v>
      </c>
      <c r="CD7" s="31">
        <f t="shared" si="42"/>
        <v>0</v>
      </c>
      <c r="CE7" s="31">
        <f t="shared" si="43"/>
        <v>0</v>
      </c>
      <c r="CF7" s="31">
        <f t="shared" si="44"/>
        <v>0</v>
      </c>
      <c r="CG7" s="31">
        <f t="shared" si="45"/>
        <v>9562.6</v>
      </c>
      <c r="CH7" s="31">
        <f t="shared" si="46"/>
        <v>12893.4</v>
      </c>
      <c r="CI7" s="31">
        <f t="shared" si="47"/>
        <v>0</v>
      </c>
      <c r="CJ7" s="31">
        <f t="shared" si="48"/>
        <v>0</v>
      </c>
      <c r="CK7" s="6">
        <f t="shared" ca="1" si="11"/>
        <v>0.12</v>
      </c>
      <c r="CL7" s="6">
        <f t="shared" ca="1" si="11"/>
        <v>0.12</v>
      </c>
      <c r="CM7" s="6">
        <f t="shared" ca="1" si="11"/>
        <v>0.12</v>
      </c>
      <c r="CN7" s="6">
        <f t="shared" ca="1" si="11"/>
        <v>0.12</v>
      </c>
      <c r="CO7" s="6">
        <f t="shared" ca="1" si="11"/>
        <v>0.12</v>
      </c>
      <c r="CP7" s="6">
        <f t="shared" ca="1" si="11"/>
        <v>0.12</v>
      </c>
      <c r="CQ7" s="6">
        <f t="shared" ca="1" si="11"/>
        <v>0.12</v>
      </c>
      <c r="CR7" s="6">
        <f t="shared" ca="1" si="11"/>
        <v>0.12</v>
      </c>
      <c r="CS7" s="6">
        <f t="shared" ca="1" si="11"/>
        <v>0.12</v>
      </c>
      <c r="CT7" s="6">
        <f t="shared" ca="1" si="11"/>
        <v>0.12</v>
      </c>
      <c r="CU7" s="6">
        <f t="shared" ca="1" si="11"/>
        <v>0.12</v>
      </c>
      <c r="CV7" s="6">
        <f t="shared" ca="1" si="11"/>
        <v>0.12</v>
      </c>
      <c r="CW7" s="31">
        <f t="shared" ca="1" si="49"/>
        <v>0</v>
      </c>
      <c r="CX7" s="31">
        <f t="shared" ca="1" si="50"/>
        <v>0</v>
      </c>
      <c r="CY7" s="31">
        <f t="shared" ca="1" si="51"/>
        <v>0</v>
      </c>
      <c r="CZ7" s="31">
        <f t="shared" ca="1" si="52"/>
        <v>0</v>
      </c>
      <c r="DA7" s="31">
        <f t="shared" ca="1" si="53"/>
        <v>0</v>
      </c>
      <c r="DB7" s="31">
        <f t="shared" ca="1" si="54"/>
        <v>0</v>
      </c>
      <c r="DC7" s="31">
        <f t="shared" ca="1" si="55"/>
        <v>0</v>
      </c>
      <c r="DD7" s="31">
        <f t="shared" ca="1" si="56"/>
        <v>0</v>
      </c>
      <c r="DE7" s="31">
        <f t="shared" ca="1" si="57"/>
        <v>5495.25</v>
      </c>
      <c r="DF7" s="31">
        <f t="shared" ca="1" si="58"/>
        <v>6631.18</v>
      </c>
      <c r="DG7" s="31">
        <f t="shared" ca="1" si="59"/>
        <v>0</v>
      </c>
      <c r="DH7" s="31">
        <f t="shared" ca="1" si="60"/>
        <v>0</v>
      </c>
      <c r="DI7" s="32">
        <f t="shared" ca="1" si="61"/>
        <v>0</v>
      </c>
      <c r="DJ7" s="32">
        <f t="shared" ca="1" si="62"/>
        <v>0</v>
      </c>
      <c r="DK7" s="32">
        <f t="shared" ca="1" si="63"/>
        <v>0</v>
      </c>
      <c r="DL7" s="32">
        <f t="shared" ca="1" si="64"/>
        <v>0</v>
      </c>
      <c r="DM7" s="32">
        <f t="shared" ca="1" si="65"/>
        <v>0</v>
      </c>
      <c r="DN7" s="32">
        <f t="shared" ca="1" si="66"/>
        <v>0</v>
      </c>
      <c r="DO7" s="32">
        <f t="shared" ca="1" si="67"/>
        <v>0</v>
      </c>
      <c r="DP7" s="32">
        <f t="shared" ca="1" si="68"/>
        <v>0</v>
      </c>
      <c r="DQ7" s="32">
        <f t="shared" ca="1" si="69"/>
        <v>13100.5</v>
      </c>
      <c r="DR7" s="32">
        <f t="shared" ca="1" si="70"/>
        <v>17105.2</v>
      </c>
      <c r="DS7" s="32">
        <f t="shared" ca="1" si="71"/>
        <v>0</v>
      </c>
      <c r="DT7" s="32">
        <f t="shared" ca="1" si="72"/>
        <v>0</v>
      </c>
      <c r="DU7" s="31">
        <f t="shared" ca="1" si="73"/>
        <v>0</v>
      </c>
      <c r="DV7" s="31">
        <f t="shared" ca="1" si="74"/>
        <v>0</v>
      </c>
      <c r="DW7" s="31">
        <f t="shared" ca="1" si="75"/>
        <v>0</v>
      </c>
      <c r="DX7" s="31">
        <f t="shared" ca="1" si="76"/>
        <v>0</v>
      </c>
      <c r="DY7" s="31">
        <f t="shared" ca="1" si="77"/>
        <v>0</v>
      </c>
      <c r="DZ7" s="31">
        <f t="shared" ca="1" si="78"/>
        <v>0</v>
      </c>
      <c r="EA7" s="31">
        <f t="shared" ca="1" si="79"/>
        <v>0</v>
      </c>
      <c r="EB7" s="31">
        <f t="shared" ca="1" si="80"/>
        <v>0</v>
      </c>
      <c r="EC7" s="31">
        <f t="shared" ca="1" si="81"/>
        <v>3537.8999999999996</v>
      </c>
      <c r="ED7" s="31">
        <f t="shared" ca="1" si="82"/>
        <v>4211.8000000000011</v>
      </c>
      <c r="EE7" s="31">
        <f t="shared" ca="1" si="83"/>
        <v>0</v>
      </c>
      <c r="EF7" s="31">
        <f t="shared" ca="1" si="84"/>
        <v>0</v>
      </c>
      <c r="EG7" s="32">
        <f t="shared" ca="1" si="85"/>
        <v>0</v>
      </c>
      <c r="EH7" s="32">
        <f t="shared" ca="1" si="86"/>
        <v>0</v>
      </c>
      <c r="EI7" s="32">
        <f t="shared" ca="1" si="87"/>
        <v>0</v>
      </c>
      <c r="EJ7" s="32">
        <f t="shared" ca="1" si="88"/>
        <v>0</v>
      </c>
      <c r="EK7" s="32">
        <f t="shared" ca="1" si="89"/>
        <v>0</v>
      </c>
      <c r="EL7" s="32">
        <f t="shared" ca="1" si="90"/>
        <v>0</v>
      </c>
      <c r="EM7" s="32">
        <f t="shared" ca="1" si="91"/>
        <v>0</v>
      </c>
      <c r="EN7" s="32">
        <f t="shared" ca="1" si="92"/>
        <v>0</v>
      </c>
      <c r="EO7" s="32">
        <f t="shared" ca="1" si="93"/>
        <v>3972.9399999999996</v>
      </c>
      <c r="EP7" s="32">
        <f t="shared" ca="1" si="94"/>
        <v>4736.7700000000013</v>
      </c>
      <c r="EQ7" s="32">
        <f t="shared" ca="1" si="95"/>
        <v>0</v>
      </c>
      <c r="ER7" s="32">
        <f t="shared" ca="1" si="96"/>
        <v>0</v>
      </c>
    </row>
    <row r="8" spans="1:148" x14ac:dyDescent="0.25">
      <c r="A8" t="s">
        <v>455</v>
      </c>
      <c r="B8" s="1" t="s">
        <v>194</v>
      </c>
      <c r="C8" t="s">
        <v>546</v>
      </c>
      <c r="D8" t="str">
        <f ca="1">VLOOKUP($B8,LossFactorLookup,2,FALSE)</f>
        <v>FortisAlberta DOS - Cochrane EV Partnership (793S)</v>
      </c>
      <c r="N8" s="51">
        <v>1747.5723700000001</v>
      </c>
      <c r="Q8" s="32"/>
      <c r="R8" s="32"/>
      <c r="S8" s="32"/>
      <c r="T8" s="32"/>
      <c r="U8" s="32"/>
      <c r="V8" s="32"/>
      <c r="W8" s="32"/>
      <c r="X8" s="32"/>
      <c r="Y8" s="32"/>
      <c r="Z8" s="32">
        <v>9629.1200000000008</v>
      </c>
      <c r="AA8" s="32"/>
      <c r="AB8" s="32"/>
      <c r="AC8" s="31"/>
      <c r="AD8" s="31"/>
      <c r="AE8" s="31"/>
      <c r="AF8" s="31"/>
      <c r="AG8" s="31"/>
      <c r="AH8" s="31"/>
      <c r="AI8" s="31"/>
      <c r="AJ8" s="31"/>
      <c r="AK8" s="31"/>
      <c r="AL8" s="31">
        <v>43374.52</v>
      </c>
      <c r="AM8" s="31"/>
      <c r="AN8" s="31"/>
      <c r="AO8" s="42">
        <v>0.95</v>
      </c>
      <c r="AP8" s="42">
        <v>0.95</v>
      </c>
      <c r="AQ8" s="42">
        <v>0.95</v>
      </c>
      <c r="AR8" s="42">
        <v>0.95</v>
      </c>
      <c r="AS8" s="42">
        <v>0.95</v>
      </c>
      <c r="AT8" s="42">
        <v>0.95</v>
      </c>
      <c r="AU8" s="42">
        <v>0.95</v>
      </c>
      <c r="AV8" s="42">
        <v>0.95</v>
      </c>
      <c r="AW8" s="42">
        <v>0.95</v>
      </c>
      <c r="AX8" s="42">
        <v>0.95</v>
      </c>
      <c r="AY8" s="42">
        <v>0.95</v>
      </c>
      <c r="AZ8" s="42">
        <v>0.95</v>
      </c>
      <c r="BA8" s="31"/>
      <c r="BB8" s="31"/>
      <c r="BC8" s="31"/>
      <c r="BD8" s="31"/>
      <c r="BE8" s="31"/>
      <c r="BF8" s="31"/>
      <c r="BG8" s="31"/>
      <c r="BH8" s="31"/>
      <c r="BI8" s="31"/>
      <c r="BJ8" s="31">
        <v>412.06</v>
      </c>
      <c r="BK8" s="31"/>
      <c r="BL8" s="31"/>
      <c r="BM8" s="32"/>
      <c r="BN8" s="32"/>
      <c r="BO8" s="32"/>
      <c r="BP8" s="32"/>
      <c r="BQ8" s="32"/>
      <c r="BR8" s="32"/>
      <c r="BS8" s="32"/>
      <c r="BT8" s="32"/>
      <c r="BU8" s="32"/>
      <c r="BV8" s="32">
        <v>12893.4</v>
      </c>
      <c r="BW8" s="32"/>
      <c r="BX8" s="32"/>
      <c r="BY8" s="31">
        <f t="shared" si="37"/>
        <v>0</v>
      </c>
      <c r="BZ8" s="31">
        <f t="shared" si="38"/>
        <v>0</v>
      </c>
      <c r="CA8" s="31">
        <f t="shared" si="39"/>
        <v>0</v>
      </c>
      <c r="CB8" s="31">
        <f t="shared" si="40"/>
        <v>0</v>
      </c>
      <c r="CC8" s="31">
        <f t="shared" si="41"/>
        <v>0</v>
      </c>
      <c r="CD8" s="31">
        <f t="shared" si="42"/>
        <v>0</v>
      </c>
      <c r="CE8" s="31">
        <f t="shared" si="43"/>
        <v>0</v>
      </c>
      <c r="CF8" s="31">
        <f t="shared" si="44"/>
        <v>0</v>
      </c>
      <c r="CG8" s="31">
        <f t="shared" si="45"/>
        <v>0</v>
      </c>
      <c r="CH8" s="31">
        <f t="shared" si="46"/>
        <v>12893.4</v>
      </c>
      <c r="CI8" s="31">
        <f t="shared" si="47"/>
        <v>0</v>
      </c>
      <c r="CJ8" s="31">
        <f t="shared" si="48"/>
        <v>0</v>
      </c>
      <c r="CK8" s="6">
        <f t="shared" ca="1" si="11"/>
        <v>0.12</v>
      </c>
      <c r="CL8" s="6">
        <f t="shared" ca="1" si="11"/>
        <v>0.12</v>
      </c>
      <c r="CM8" s="6">
        <f t="shared" ca="1" si="11"/>
        <v>0.12</v>
      </c>
      <c r="CN8" s="6">
        <f t="shared" ca="1" si="11"/>
        <v>0.12</v>
      </c>
      <c r="CO8" s="6">
        <f t="shared" ca="1" si="11"/>
        <v>0.12</v>
      </c>
      <c r="CP8" s="6">
        <f t="shared" ca="1" si="11"/>
        <v>0.12</v>
      </c>
      <c r="CQ8" s="6">
        <f t="shared" ca="1" si="11"/>
        <v>0.12</v>
      </c>
      <c r="CR8" s="6">
        <f t="shared" ca="1" si="11"/>
        <v>0.12</v>
      </c>
      <c r="CS8" s="6">
        <f t="shared" ca="1" si="11"/>
        <v>0.12</v>
      </c>
      <c r="CT8" s="6">
        <f t="shared" ca="1" si="11"/>
        <v>0.12</v>
      </c>
      <c r="CU8" s="6">
        <f t="shared" ca="1" si="11"/>
        <v>0.12</v>
      </c>
      <c r="CV8" s="6">
        <f t="shared" ca="1" si="11"/>
        <v>0.12</v>
      </c>
      <c r="CW8" s="31">
        <f t="shared" ca="1" si="49"/>
        <v>0</v>
      </c>
      <c r="CX8" s="31">
        <f t="shared" ca="1" si="50"/>
        <v>0</v>
      </c>
      <c r="CY8" s="31">
        <f t="shared" ca="1" si="51"/>
        <v>0</v>
      </c>
      <c r="CZ8" s="31">
        <f t="shared" ca="1" si="52"/>
        <v>0</v>
      </c>
      <c r="DA8" s="31">
        <f t="shared" ca="1" si="53"/>
        <v>0</v>
      </c>
      <c r="DB8" s="31">
        <f t="shared" ca="1" si="54"/>
        <v>0</v>
      </c>
      <c r="DC8" s="31">
        <f t="shared" ca="1" si="55"/>
        <v>0</v>
      </c>
      <c r="DD8" s="31">
        <f t="shared" ca="1" si="56"/>
        <v>0</v>
      </c>
      <c r="DE8" s="31">
        <f t="shared" ca="1" si="57"/>
        <v>0</v>
      </c>
      <c r="DF8" s="31">
        <f t="shared" ca="1" si="58"/>
        <v>5204.9399999999996</v>
      </c>
      <c r="DG8" s="31">
        <f t="shared" ca="1" si="59"/>
        <v>0</v>
      </c>
      <c r="DH8" s="31">
        <f t="shared" ca="1" si="60"/>
        <v>0</v>
      </c>
      <c r="DI8" s="32">
        <f t="shared" ca="1" si="61"/>
        <v>0</v>
      </c>
      <c r="DJ8" s="32">
        <f t="shared" ca="1" si="62"/>
        <v>0</v>
      </c>
      <c r="DK8" s="32">
        <f t="shared" ca="1" si="63"/>
        <v>0</v>
      </c>
      <c r="DL8" s="32">
        <f t="shared" ca="1" si="64"/>
        <v>0</v>
      </c>
      <c r="DM8" s="32">
        <f t="shared" ca="1" si="65"/>
        <v>0</v>
      </c>
      <c r="DN8" s="32">
        <f t="shared" ca="1" si="66"/>
        <v>0</v>
      </c>
      <c r="DO8" s="32">
        <f t="shared" ca="1" si="67"/>
        <v>0</v>
      </c>
      <c r="DP8" s="32">
        <f t="shared" ca="1" si="68"/>
        <v>0</v>
      </c>
      <c r="DQ8" s="32">
        <f t="shared" ca="1" si="69"/>
        <v>0</v>
      </c>
      <c r="DR8" s="32">
        <f t="shared" ca="1" si="70"/>
        <v>14834.060000000001</v>
      </c>
      <c r="DS8" s="32">
        <f t="shared" ca="1" si="71"/>
        <v>0</v>
      </c>
      <c r="DT8" s="32">
        <f t="shared" ca="1" si="72"/>
        <v>0</v>
      </c>
      <c r="DU8" s="31">
        <f t="shared" ca="1" si="73"/>
        <v>0</v>
      </c>
      <c r="DV8" s="31">
        <f t="shared" ca="1" si="74"/>
        <v>0</v>
      </c>
      <c r="DW8" s="31">
        <f t="shared" ca="1" si="75"/>
        <v>0</v>
      </c>
      <c r="DX8" s="31">
        <f t="shared" ca="1" si="76"/>
        <v>0</v>
      </c>
      <c r="DY8" s="31">
        <f t="shared" ca="1" si="77"/>
        <v>0</v>
      </c>
      <c r="DZ8" s="31">
        <f t="shared" ca="1" si="78"/>
        <v>0</v>
      </c>
      <c r="EA8" s="31">
        <f t="shared" ca="1" si="79"/>
        <v>0</v>
      </c>
      <c r="EB8" s="31">
        <f t="shared" ca="1" si="80"/>
        <v>0</v>
      </c>
      <c r="EC8" s="31">
        <f t="shared" ca="1" si="81"/>
        <v>0</v>
      </c>
      <c r="ED8" s="31">
        <f t="shared" ca="1" si="82"/>
        <v>1940.6600000000017</v>
      </c>
      <c r="EE8" s="31">
        <f t="shared" ca="1" si="83"/>
        <v>0</v>
      </c>
      <c r="EF8" s="31">
        <f t="shared" ca="1" si="84"/>
        <v>0</v>
      </c>
      <c r="EG8" s="32">
        <f t="shared" ca="1" si="85"/>
        <v>0</v>
      </c>
      <c r="EH8" s="32">
        <f t="shared" ca="1" si="86"/>
        <v>0</v>
      </c>
      <c r="EI8" s="32">
        <f t="shared" ca="1" si="87"/>
        <v>0</v>
      </c>
      <c r="EJ8" s="32">
        <f t="shared" ca="1" si="88"/>
        <v>0</v>
      </c>
      <c r="EK8" s="32">
        <f t="shared" ca="1" si="89"/>
        <v>0</v>
      </c>
      <c r="EL8" s="32">
        <f t="shared" ca="1" si="90"/>
        <v>0</v>
      </c>
      <c r="EM8" s="32">
        <f t="shared" ca="1" si="91"/>
        <v>0</v>
      </c>
      <c r="EN8" s="32">
        <f t="shared" ca="1" si="92"/>
        <v>0</v>
      </c>
      <c r="EO8" s="32">
        <f t="shared" ca="1" si="93"/>
        <v>0</v>
      </c>
      <c r="EP8" s="32">
        <f t="shared" ca="1" si="94"/>
        <v>2352.7200000000016</v>
      </c>
      <c r="EQ8" s="32">
        <f t="shared" ca="1" si="95"/>
        <v>0</v>
      </c>
      <c r="ER8" s="32">
        <f t="shared" ca="1" si="96"/>
        <v>0</v>
      </c>
    </row>
    <row r="9" spans="1:148" x14ac:dyDescent="0.25">
      <c r="A9" t="s">
        <v>455</v>
      </c>
      <c r="B9" s="1" t="s">
        <v>194</v>
      </c>
      <c r="C9" t="s">
        <v>547</v>
      </c>
      <c r="D9" t="str">
        <f ca="1">VLOOKUP($B9,LossFactorLookup,2,FALSE)</f>
        <v>FortisAlberta DOS - Cochrane EV Partnership (793S)</v>
      </c>
      <c r="N9" s="51">
        <v>3423.8447000000001</v>
      </c>
      <c r="Q9" s="32"/>
      <c r="R9" s="32"/>
      <c r="S9" s="32"/>
      <c r="T9" s="32"/>
      <c r="U9" s="32"/>
      <c r="V9" s="32"/>
      <c r="W9" s="32"/>
      <c r="X9" s="32"/>
      <c r="Y9" s="32"/>
      <c r="Z9" s="32">
        <v>18865.38</v>
      </c>
      <c r="AA9" s="32"/>
      <c r="AB9" s="32"/>
      <c r="AC9" s="31"/>
      <c r="AD9" s="31"/>
      <c r="AE9" s="31"/>
      <c r="AF9" s="31"/>
      <c r="AG9" s="31"/>
      <c r="AH9" s="31"/>
      <c r="AI9" s="31"/>
      <c r="AJ9" s="31"/>
      <c r="AK9" s="31"/>
      <c r="AL9" s="31">
        <v>82777.289999999994</v>
      </c>
      <c r="AM9" s="31"/>
      <c r="AN9" s="31"/>
      <c r="AO9" s="42">
        <v>0.95</v>
      </c>
      <c r="AP9" s="42">
        <v>0.95</v>
      </c>
      <c r="AQ9" s="42">
        <v>0.95</v>
      </c>
      <c r="AR9" s="42">
        <v>0.95</v>
      </c>
      <c r="AS9" s="42">
        <v>0.95</v>
      </c>
      <c r="AT9" s="42">
        <v>0.95</v>
      </c>
      <c r="AU9" s="42">
        <v>0.95</v>
      </c>
      <c r="AV9" s="42">
        <v>0.95</v>
      </c>
      <c r="AW9" s="42">
        <v>0.95</v>
      </c>
      <c r="AX9" s="42">
        <v>0.95</v>
      </c>
      <c r="AY9" s="42">
        <v>0.95</v>
      </c>
      <c r="AZ9" s="42">
        <v>0.95</v>
      </c>
      <c r="BA9" s="31"/>
      <c r="BB9" s="31"/>
      <c r="BC9" s="31"/>
      <c r="BD9" s="31"/>
      <c r="BE9" s="31"/>
      <c r="BF9" s="31"/>
      <c r="BG9" s="31"/>
      <c r="BH9" s="31"/>
      <c r="BI9" s="31"/>
      <c r="BJ9" s="31">
        <v>786.38</v>
      </c>
      <c r="BK9" s="31"/>
      <c r="BL9" s="31"/>
      <c r="BM9" s="32"/>
      <c r="BN9" s="32"/>
      <c r="BO9" s="32"/>
      <c r="BP9" s="32"/>
      <c r="BQ9" s="32"/>
      <c r="BR9" s="32"/>
      <c r="BS9" s="32"/>
      <c r="BT9" s="32"/>
      <c r="BU9" s="32"/>
      <c r="BV9" s="32">
        <v>28365.48</v>
      </c>
      <c r="BW9" s="32"/>
      <c r="BX9" s="32"/>
      <c r="BY9" s="31">
        <f t="shared" si="37"/>
        <v>0</v>
      </c>
      <c r="BZ9" s="31">
        <f t="shared" si="38"/>
        <v>0</v>
      </c>
      <c r="CA9" s="31">
        <f t="shared" si="39"/>
        <v>0</v>
      </c>
      <c r="CB9" s="31">
        <f t="shared" si="40"/>
        <v>0</v>
      </c>
      <c r="CC9" s="31">
        <f t="shared" si="41"/>
        <v>0</v>
      </c>
      <c r="CD9" s="31">
        <f t="shared" si="42"/>
        <v>0</v>
      </c>
      <c r="CE9" s="31">
        <f t="shared" si="43"/>
        <v>0</v>
      </c>
      <c r="CF9" s="31">
        <f t="shared" si="44"/>
        <v>0</v>
      </c>
      <c r="CG9" s="31">
        <f t="shared" si="45"/>
        <v>0</v>
      </c>
      <c r="CH9" s="31">
        <f t="shared" si="46"/>
        <v>28365.48</v>
      </c>
      <c r="CI9" s="31">
        <f t="shared" si="47"/>
        <v>0</v>
      </c>
      <c r="CJ9" s="31">
        <f t="shared" si="48"/>
        <v>0</v>
      </c>
      <c r="CK9" s="6">
        <f t="shared" ca="1" si="11"/>
        <v>0.12</v>
      </c>
      <c r="CL9" s="6">
        <f t="shared" ca="1" si="11"/>
        <v>0.12</v>
      </c>
      <c r="CM9" s="6">
        <f t="shared" ca="1" si="11"/>
        <v>0.12</v>
      </c>
      <c r="CN9" s="6">
        <f t="shared" ca="1" si="11"/>
        <v>0.12</v>
      </c>
      <c r="CO9" s="6">
        <f t="shared" ca="1" si="11"/>
        <v>0.12</v>
      </c>
      <c r="CP9" s="6">
        <f t="shared" ca="1" si="11"/>
        <v>0.12</v>
      </c>
      <c r="CQ9" s="6">
        <f t="shared" ca="1" si="11"/>
        <v>0.12</v>
      </c>
      <c r="CR9" s="6">
        <f t="shared" ca="1" si="11"/>
        <v>0.12</v>
      </c>
      <c r="CS9" s="6">
        <f t="shared" ca="1" si="11"/>
        <v>0.12</v>
      </c>
      <c r="CT9" s="6">
        <f t="shared" ca="1" si="11"/>
        <v>0.12</v>
      </c>
      <c r="CU9" s="6">
        <f t="shared" ca="1" si="11"/>
        <v>0.12</v>
      </c>
      <c r="CV9" s="6">
        <f t="shared" ca="1" si="11"/>
        <v>0.12</v>
      </c>
      <c r="CW9" s="31">
        <f t="shared" ca="1" si="49"/>
        <v>0</v>
      </c>
      <c r="CX9" s="31">
        <f t="shared" ca="1" si="50"/>
        <v>0</v>
      </c>
      <c r="CY9" s="31">
        <f t="shared" ca="1" si="51"/>
        <v>0</v>
      </c>
      <c r="CZ9" s="31">
        <f t="shared" ca="1" si="52"/>
        <v>0</v>
      </c>
      <c r="DA9" s="31">
        <f t="shared" ca="1" si="53"/>
        <v>0</v>
      </c>
      <c r="DB9" s="31">
        <f t="shared" ca="1" si="54"/>
        <v>0</v>
      </c>
      <c r="DC9" s="31">
        <f t="shared" ca="1" si="55"/>
        <v>0</v>
      </c>
      <c r="DD9" s="31">
        <f t="shared" ca="1" si="56"/>
        <v>0</v>
      </c>
      <c r="DE9" s="31">
        <f t="shared" ca="1" si="57"/>
        <v>0</v>
      </c>
      <c r="DF9" s="31">
        <f t="shared" ca="1" si="58"/>
        <v>9933.27</v>
      </c>
      <c r="DG9" s="31">
        <f t="shared" ca="1" si="59"/>
        <v>0</v>
      </c>
      <c r="DH9" s="31">
        <f t="shared" ca="1" si="60"/>
        <v>0</v>
      </c>
      <c r="DI9" s="32">
        <f t="shared" ca="1" si="61"/>
        <v>0</v>
      </c>
      <c r="DJ9" s="32">
        <f t="shared" ca="1" si="62"/>
        <v>0</v>
      </c>
      <c r="DK9" s="32">
        <f t="shared" ca="1" si="63"/>
        <v>0</v>
      </c>
      <c r="DL9" s="32">
        <f t="shared" ca="1" si="64"/>
        <v>0</v>
      </c>
      <c r="DM9" s="32">
        <f t="shared" ca="1" si="65"/>
        <v>0</v>
      </c>
      <c r="DN9" s="32">
        <f t="shared" ca="1" si="66"/>
        <v>0</v>
      </c>
      <c r="DO9" s="32">
        <f t="shared" ca="1" si="67"/>
        <v>0</v>
      </c>
      <c r="DP9" s="32">
        <f t="shared" ca="1" si="68"/>
        <v>0</v>
      </c>
      <c r="DQ9" s="32">
        <f t="shared" ca="1" si="69"/>
        <v>0</v>
      </c>
      <c r="DR9" s="32">
        <f t="shared" ca="1" si="70"/>
        <v>28798.65</v>
      </c>
      <c r="DS9" s="32">
        <f t="shared" ca="1" si="71"/>
        <v>0</v>
      </c>
      <c r="DT9" s="32">
        <f t="shared" ca="1" si="72"/>
        <v>0</v>
      </c>
      <c r="DU9" s="31">
        <f t="shared" ca="1" si="73"/>
        <v>0</v>
      </c>
      <c r="DV9" s="31">
        <f t="shared" ca="1" si="74"/>
        <v>0</v>
      </c>
      <c r="DW9" s="31">
        <f t="shared" ca="1" si="75"/>
        <v>0</v>
      </c>
      <c r="DX9" s="31">
        <f t="shared" ca="1" si="76"/>
        <v>0</v>
      </c>
      <c r="DY9" s="31">
        <f t="shared" ca="1" si="77"/>
        <v>0</v>
      </c>
      <c r="DZ9" s="31">
        <f t="shared" ca="1" si="78"/>
        <v>0</v>
      </c>
      <c r="EA9" s="31">
        <f t="shared" ca="1" si="79"/>
        <v>0</v>
      </c>
      <c r="EB9" s="31">
        <f t="shared" ca="1" si="80"/>
        <v>0</v>
      </c>
      <c r="EC9" s="31">
        <f t="shared" ca="1" si="81"/>
        <v>0</v>
      </c>
      <c r="ED9" s="31">
        <f t="shared" ca="1" si="82"/>
        <v>433.17000000000189</v>
      </c>
      <c r="EE9" s="31">
        <f t="shared" ca="1" si="83"/>
        <v>0</v>
      </c>
      <c r="EF9" s="31">
        <f t="shared" ca="1" si="84"/>
        <v>0</v>
      </c>
      <c r="EG9" s="32">
        <f t="shared" ca="1" si="85"/>
        <v>0</v>
      </c>
      <c r="EH9" s="32">
        <f t="shared" ca="1" si="86"/>
        <v>0</v>
      </c>
      <c r="EI9" s="32">
        <f t="shared" ca="1" si="87"/>
        <v>0</v>
      </c>
      <c r="EJ9" s="32">
        <f t="shared" ca="1" si="88"/>
        <v>0</v>
      </c>
      <c r="EK9" s="32">
        <f t="shared" ca="1" si="89"/>
        <v>0</v>
      </c>
      <c r="EL9" s="32">
        <f t="shared" ca="1" si="90"/>
        <v>0</v>
      </c>
      <c r="EM9" s="32">
        <f t="shared" ca="1" si="91"/>
        <v>0</v>
      </c>
      <c r="EN9" s="32">
        <f t="shared" ca="1" si="92"/>
        <v>0</v>
      </c>
      <c r="EO9" s="32">
        <f t="shared" ca="1" si="93"/>
        <v>0</v>
      </c>
      <c r="EP9" s="32">
        <f t="shared" ca="1" si="94"/>
        <v>1219.550000000002</v>
      </c>
      <c r="EQ9" s="32">
        <f t="shared" ca="1" si="95"/>
        <v>0</v>
      </c>
      <c r="ER9" s="32">
        <f t="shared" ca="1" si="96"/>
        <v>0</v>
      </c>
    </row>
    <row r="10" spans="1:148" x14ac:dyDescent="0.25">
      <c r="A10" t="s">
        <v>455</v>
      </c>
      <c r="B10" s="1" t="s">
        <v>194</v>
      </c>
      <c r="C10" t="str">
        <f t="shared" ref="C10:C11" ca="1" si="97">VLOOKUP($B10,LocationLookup,2,FALSE)</f>
        <v>0000079301</v>
      </c>
      <c r="D10" t="str">
        <f t="shared" ref="D10:D11" ca="1" si="98">VLOOKUP($C10,LossFactorLookup,2,FALSE)</f>
        <v>FortisAlberta DOS - Cochrane EV Partnership (793S)</v>
      </c>
      <c r="E10" s="65">
        <f>SUM(E5:E9)</f>
        <v>0</v>
      </c>
      <c r="F10" s="65">
        <f t="shared" ref="F10:P10" si="99">SUM(F5:F9)</f>
        <v>0</v>
      </c>
      <c r="G10" s="65">
        <f t="shared" si="99"/>
        <v>0</v>
      </c>
      <c r="H10" s="65">
        <f t="shared" si="99"/>
        <v>0</v>
      </c>
      <c r="I10" s="65">
        <f t="shared" si="99"/>
        <v>0</v>
      </c>
      <c r="J10" s="65">
        <f t="shared" si="99"/>
        <v>0</v>
      </c>
      <c r="K10" s="65">
        <f t="shared" si="99"/>
        <v>0</v>
      </c>
      <c r="L10" s="65">
        <f t="shared" si="99"/>
        <v>0</v>
      </c>
      <c r="M10" s="65">
        <f t="shared" si="99"/>
        <v>2247.9503549999999</v>
      </c>
      <c r="N10" s="65">
        <f t="shared" si="99"/>
        <v>10812.847540000001</v>
      </c>
      <c r="O10" s="65">
        <f t="shared" si="99"/>
        <v>780.69123999999999</v>
      </c>
      <c r="P10" s="65">
        <f t="shared" si="99"/>
        <v>0</v>
      </c>
      <c r="Q10" s="32"/>
      <c r="R10" s="32"/>
      <c r="S10" s="32"/>
      <c r="T10" s="32"/>
      <c r="U10" s="32"/>
      <c r="V10" s="32"/>
      <c r="W10" s="32"/>
      <c r="X10" s="32"/>
      <c r="Y10" s="32"/>
      <c r="Z10" s="32"/>
      <c r="AA10" s="32"/>
      <c r="AB10" s="32"/>
      <c r="AC10" s="67">
        <f t="shared" ref="AC10:AG10" si="100">SUM(AC5:AC9)</f>
        <v>0</v>
      </c>
      <c r="AD10" s="67">
        <f t="shared" si="100"/>
        <v>0</v>
      </c>
      <c r="AE10" s="67">
        <f t="shared" si="100"/>
        <v>0</v>
      </c>
      <c r="AF10" s="67">
        <f t="shared" si="100"/>
        <v>0</v>
      </c>
      <c r="AG10" s="67">
        <f t="shared" si="100"/>
        <v>0</v>
      </c>
      <c r="AH10" s="67">
        <f>SUM(AH5:AH9)</f>
        <v>0</v>
      </c>
      <c r="AI10" s="67">
        <f t="shared" ref="AI10:AN10" si="101">SUM(AI5:AI9)</f>
        <v>0</v>
      </c>
      <c r="AJ10" s="67">
        <f t="shared" si="101"/>
        <v>0</v>
      </c>
      <c r="AK10" s="67">
        <f t="shared" si="101"/>
        <v>72009.66</v>
      </c>
      <c r="AL10" s="67">
        <f t="shared" si="101"/>
        <v>289692.84999999998</v>
      </c>
      <c r="AM10" s="67">
        <f t="shared" si="101"/>
        <v>20087.14</v>
      </c>
      <c r="AN10" s="67">
        <f t="shared" si="101"/>
        <v>0</v>
      </c>
      <c r="AO10" s="43">
        <v>0.95</v>
      </c>
      <c r="AP10" s="43">
        <v>0.95</v>
      </c>
      <c r="AQ10" s="43">
        <v>0.95</v>
      </c>
      <c r="AR10" s="43">
        <v>0.95</v>
      </c>
      <c r="AS10" s="43">
        <v>0.95</v>
      </c>
      <c r="AT10" s="43">
        <v>0.95</v>
      </c>
      <c r="AU10" s="43">
        <v>0.95</v>
      </c>
      <c r="AV10" s="43">
        <v>0.95</v>
      </c>
      <c r="AW10" s="43">
        <v>0.95</v>
      </c>
      <c r="AX10" s="43">
        <v>0.95</v>
      </c>
      <c r="AY10" s="43">
        <v>0.95</v>
      </c>
      <c r="AZ10" s="43">
        <v>0.95</v>
      </c>
      <c r="BA10" s="67">
        <f t="shared" ref="BA10:BE10" si="102">SUM(BA5:BA9)</f>
        <v>0</v>
      </c>
      <c r="BB10" s="67">
        <f t="shared" si="102"/>
        <v>0</v>
      </c>
      <c r="BC10" s="67">
        <f t="shared" si="102"/>
        <v>0</v>
      </c>
      <c r="BD10" s="67">
        <f t="shared" si="102"/>
        <v>0</v>
      </c>
      <c r="BE10" s="67">
        <f t="shared" si="102"/>
        <v>0</v>
      </c>
      <c r="BF10" s="67">
        <f>SUM(BF5:BF9)</f>
        <v>0</v>
      </c>
      <c r="BG10" s="67">
        <f t="shared" ref="BG10:BL10" si="103">SUM(BG5:BG9)</f>
        <v>0</v>
      </c>
      <c r="BH10" s="67">
        <f t="shared" si="103"/>
        <v>0</v>
      </c>
      <c r="BI10" s="67">
        <f t="shared" si="103"/>
        <v>684.08</v>
      </c>
      <c r="BJ10" s="67">
        <f t="shared" si="103"/>
        <v>2752.08</v>
      </c>
      <c r="BK10" s="67">
        <f t="shared" si="103"/>
        <v>190.82999999999998</v>
      </c>
      <c r="BL10" s="67">
        <f t="shared" si="103"/>
        <v>0</v>
      </c>
      <c r="BM10" s="32"/>
      <c r="BN10" s="32"/>
      <c r="BO10" s="32"/>
      <c r="BP10" s="32"/>
      <c r="BQ10" s="32"/>
      <c r="BR10" s="32"/>
      <c r="BS10" s="32"/>
      <c r="BT10" s="32"/>
      <c r="BU10" s="32"/>
      <c r="BV10" s="32"/>
      <c r="BW10" s="32"/>
      <c r="BX10" s="32"/>
      <c r="BY10" s="67">
        <f t="shared" ref="BY10:CC10" si="104">SUM(BY5:BY9)</f>
        <v>0</v>
      </c>
      <c r="BZ10" s="67">
        <f t="shared" si="104"/>
        <v>0</v>
      </c>
      <c r="CA10" s="67">
        <f t="shared" si="104"/>
        <v>0</v>
      </c>
      <c r="CB10" s="67">
        <f t="shared" si="104"/>
        <v>0</v>
      </c>
      <c r="CC10" s="67">
        <f t="shared" si="104"/>
        <v>0</v>
      </c>
      <c r="CD10" s="67">
        <f>SUM(CD5:CD9)</f>
        <v>0</v>
      </c>
      <c r="CE10" s="67">
        <f t="shared" ref="CE10:CJ10" si="105">SUM(CE5:CE9)</f>
        <v>0</v>
      </c>
      <c r="CF10" s="67">
        <f t="shared" si="105"/>
        <v>0</v>
      </c>
      <c r="CG10" s="67">
        <f t="shared" si="105"/>
        <v>17298.64</v>
      </c>
      <c r="CH10" s="67">
        <f t="shared" si="105"/>
        <v>79939.08</v>
      </c>
      <c r="CI10" s="67">
        <f t="shared" si="105"/>
        <v>15686.98</v>
      </c>
      <c r="CJ10" s="67">
        <f t="shared" si="105"/>
        <v>0</v>
      </c>
      <c r="CK10" s="6"/>
      <c r="CL10" s="6"/>
      <c r="CM10" s="6"/>
      <c r="CN10" s="6"/>
      <c r="CO10" s="6"/>
      <c r="CP10" s="6"/>
      <c r="CQ10" s="6"/>
      <c r="CR10" s="6"/>
      <c r="CS10" s="6"/>
      <c r="CT10" s="6"/>
      <c r="CU10" s="6"/>
      <c r="CV10" s="6"/>
      <c r="CW10" s="67">
        <f t="shared" ref="CW10:DA10" ca="1" si="106">SUM(CW5:CW9)</f>
        <v>0</v>
      </c>
      <c r="CX10" s="67">
        <f t="shared" ca="1" si="106"/>
        <v>0</v>
      </c>
      <c r="CY10" s="67">
        <f t="shared" ca="1" si="106"/>
        <v>0</v>
      </c>
      <c r="CZ10" s="67">
        <f t="shared" ca="1" si="106"/>
        <v>0</v>
      </c>
      <c r="DA10" s="67">
        <f t="shared" ca="1" si="106"/>
        <v>0</v>
      </c>
      <c r="DB10" s="67">
        <f ca="1">SUM(DB5:DB9)</f>
        <v>0</v>
      </c>
      <c r="DC10" s="67">
        <f t="shared" ref="DC10:DH10" ca="1" si="107">SUM(DC5:DC9)</f>
        <v>0</v>
      </c>
      <c r="DD10" s="67">
        <f t="shared" ca="1" si="107"/>
        <v>0</v>
      </c>
      <c r="DE10" s="67">
        <f t="shared" ca="1" si="107"/>
        <v>8641.16</v>
      </c>
      <c r="DF10" s="67">
        <f t="shared" ca="1" si="107"/>
        <v>34763.14</v>
      </c>
      <c r="DG10" s="67">
        <f t="shared" ca="1" si="107"/>
        <v>2410.46</v>
      </c>
      <c r="DH10" s="67">
        <f t="shared" ca="1" si="107"/>
        <v>0</v>
      </c>
      <c r="DI10" s="69">
        <f t="shared" ref="DI10:DM10" ca="1" si="108">SUM(DI5:DI9)</f>
        <v>0</v>
      </c>
      <c r="DJ10" s="69">
        <f t="shared" ca="1" si="108"/>
        <v>0</v>
      </c>
      <c r="DK10" s="69">
        <f t="shared" ca="1" si="108"/>
        <v>0</v>
      </c>
      <c r="DL10" s="69">
        <f t="shared" ca="1" si="108"/>
        <v>0</v>
      </c>
      <c r="DM10" s="69">
        <f t="shared" ca="1" si="108"/>
        <v>0</v>
      </c>
      <c r="DN10" s="69">
        <f ca="1">SUM(DN5:DN9)</f>
        <v>0</v>
      </c>
      <c r="DO10" s="69">
        <f t="shared" ref="DO10:DY10" ca="1" si="109">SUM(DO5:DO9)</f>
        <v>0</v>
      </c>
      <c r="DP10" s="69">
        <f t="shared" ca="1" si="109"/>
        <v>0</v>
      </c>
      <c r="DQ10" s="69">
        <f t="shared" ca="1" si="109"/>
        <v>22458.61</v>
      </c>
      <c r="DR10" s="69">
        <f t="shared" ca="1" si="109"/>
        <v>94341.93</v>
      </c>
      <c r="DS10" s="69">
        <f t="shared" ca="1" si="109"/>
        <v>15686.98</v>
      </c>
      <c r="DT10" s="69">
        <f t="shared" ca="1" si="109"/>
        <v>0</v>
      </c>
      <c r="DU10" s="67">
        <f t="shared" ca="1" si="109"/>
        <v>0</v>
      </c>
      <c r="DV10" s="67">
        <f t="shared" ca="1" si="109"/>
        <v>0</v>
      </c>
      <c r="DW10" s="67">
        <f t="shared" ca="1" si="109"/>
        <v>0</v>
      </c>
      <c r="DX10" s="67">
        <f t="shared" ca="1" si="109"/>
        <v>0</v>
      </c>
      <c r="DY10" s="67">
        <f t="shared" ca="1" si="109"/>
        <v>0</v>
      </c>
      <c r="DZ10" s="67">
        <f ca="1">SUM(DZ5:DZ9)</f>
        <v>0</v>
      </c>
      <c r="EA10" s="67">
        <f t="shared" ref="EA10:EF10" ca="1" si="110">SUM(EA5:EA9)</f>
        <v>0</v>
      </c>
      <c r="EB10" s="67">
        <f t="shared" ca="1" si="110"/>
        <v>0</v>
      </c>
      <c r="EC10" s="67">
        <f t="shared" ca="1" si="110"/>
        <v>5159.97</v>
      </c>
      <c r="ED10" s="67">
        <f t="shared" ca="1" si="110"/>
        <v>14402.850000000006</v>
      </c>
      <c r="EE10" s="67">
        <f t="shared" ca="1" si="110"/>
        <v>0</v>
      </c>
      <c r="EF10" s="67">
        <f t="shared" ca="1" si="110"/>
        <v>0</v>
      </c>
      <c r="EG10" s="69">
        <f t="shared" ref="EG10" ca="1" si="111">SUM(EG5:EG9)</f>
        <v>0</v>
      </c>
      <c r="EH10" s="69">
        <f t="shared" ref="EH10" ca="1" si="112">SUM(EH5:EH9)</f>
        <v>0</v>
      </c>
      <c r="EI10" s="69">
        <f t="shared" ref="EI10" ca="1" si="113">SUM(EI5:EI9)</f>
        <v>0</v>
      </c>
      <c r="EJ10" s="69">
        <f t="shared" ref="EJ10" ca="1" si="114">SUM(EJ5:EJ9)</f>
        <v>0</v>
      </c>
      <c r="EK10" s="69">
        <f t="shared" ref="EK10" ca="1" si="115">SUM(EK5:EK9)</f>
        <v>0</v>
      </c>
      <c r="EL10" s="69">
        <f ca="1">SUM(EL5:EL9)</f>
        <v>0</v>
      </c>
      <c r="EM10" s="69">
        <f t="shared" ref="EM10" ca="1" si="116">SUM(EM5:EM9)</f>
        <v>0</v>
      </c>
      <c r="EN10" s="69">
        <f t="shared" ref="EN10" ca="1" si="117">SUM(EN5:EN9)</f>
        <v>0</v>
      </c>
      <c r="EO10" s="69">
        <f t="shared" ref="EO10" ca="1" si="118">SUM(EO5:EO9)</f>
        <v>5844.05</v>
      </c>
      <c r="EP10" s="69">
        <f t="shared" ref="EP10" ca="1" si="119">SUM(EP5:EP9)</f>
        <v>17154.930000000008</v>
      </c>
      <c r="EQ10" s="69">
        <f t="shared" ref="EQ10" ca="1" si="120">SUM(EQ5:EQ9)</f>
        <v>190.82999999999998</v>
      </c>
      <c r="ER10" s="69">
        <f t="shared" ref="ER10" ca="1" si="121">SUM(ER5:ER9)</f>
        <v>0</v>
      </c>
    </row>
    <row r="11" spans="1:148" x14ac:dyDescent="0.25">
      <c r="A11" t="s">
        <v>456</v>
      </c>
      <c r="B11" s="1" t="s">
        <v>199</v>
      </c>
      <c r="C11" t="str">
        <f t="shared" ca="1" si="97"/>
        <v>321S033</v>
      </c>
      <c r="D11" t="str">
        <f t="shared" ca="1" si="98"/>
        <v>ATCO Electric DOS - Daishowa-Marubeni (839S)</v>
      </c>
      <c r="I11" s="51">
        <v>6.22</v>
      </c>
      <c r="Q11" s="32"/>
      <c r="R11" s="32"/>
      <c r="S11" s="32"/>
      <c r="T11" s="32"/>
      <c r="U11" s="32">
        <v>301.23</v>
      </c>
      <c r="V11" s="32"/>
      <c r="W11" s="32"/>
      <c r="X11" s="32"/>
      <c r="Y11" s="32"/>
      <c r="Z11" s="32"/>
      <c r="AA11" s="32"/>
      <c r="AB11" s="32"/>
      <c r="AC11" s="31"/>
      <c r="AD11" s="31"/>
      <c r="AE11" s="31"/>
      <c r="AF11" s="31"/>
      <c r="AG11" s="31">
        <v>118.73</v>
      </c>
      <c r="AH11" s="31"/>
      <c r="AI11" s="31"/>
      <c r="AJ11" s="31"/>
      <c r="AK11" s="31"/>
      <c r="AL11" s="31"/>
      <c r="AM11" s="31"/>
      <c r="AN11" s="31"/>
      <c r="AO11" s="42">
        <v>4.8899999999999997</v>
      </c>
      <c r="AP11" s="42">
        <v>4.8899999999999997</v>
      </c>
      <c r="AQ11" s="42">
        <v>4.8899999999999997</v>
      </c>
      <c r="AR11" s="42">
        <v>4.8899999999999997</v>
      </c>
      <c r="AS11" s="42">
        <v>4.8899999999999997</v>
      </c>
      <c r="AT11" s="42">
        <v>4.8899999999999997</v>
      </c>
      <c r="AU11" s="42">
        <v>4.8899999999999997</v>
      </c>
      <c r="AV11" s="42">
        <v>4.8899999999999997</v>
      </c>
      <c r="AW11" s="42">
        <v>4.8899999999999997</v>
      </c>
      <c r="AX11" s="42">
        <v>4.8899999999999997</v>
      </c>
      <c r="AY11" s="42">
        <v>4.8899999999999997</v>
      </c>
      <c r="AZ11" s="42">
        <v>4.8899999999999997</v>
      </c>
      <c r="BA11" s="31"/>
      <c r="BB11" s="31"/>
      <c r="BC11" s="31"/>
      <c r="BD11" s="31"/>
      <c r="BE11" s="31">
        <v>5.81</v>
      </c>
      <c r="BF11" s="31"/>
      <c r="BG11" s="31"/>
      <c r="BH11" s="31"/>
      <c r="BI11" s="31"/>
      <c r="BJ11" s="31"/>
      <c r="BK11" s="31"/>
      <c r="BL11" s="31"/>
      <c r="BM11" s="32"/>
      <c r="BN11" s="32"/>
      <c r="BO11" s="32"/>
      <c r="BP11" s="32"/>
      <c r="BQ11" s="32">
        <v>2905.8</v>
      </c>
      <c r="BR11" s="32"/>
      <c r="BS11" s="32"/>
      <c r="BT11" s="32"/>
      <c r="BU11" s="32"/>
      <c r="BV11" s="32"/>
      <c r="BW11" s="32"/>
      <c r="BX11" s="32"/>
      <c r="BY11" s="31">
        <f t="shared" ref="BY11" si="122">MAX(Q11+BA11,BM11)</f>
        <v>0</v>
      </c>
      <c r="BZ11" s="31">
        <f t="shared" ref="BZ11" si="123">MAX(R11+BB11,BN11)</f>
        <v>0</v>
      </c>
      <c r="CA11" s="31">
        <f t="shared" ref="CA11" si="124">MAX(S11+BC11,BO11)</f>
        <v>0</v>
      </c>
      <c r="CB11" s="31">
        <f t="shared" ref="CB11" si="125">MAX(T11+BD11,BP11)</f>
        <v>0</v>
      </c>
      <c r="CC11" s="31">
        <f t="shared" ref="CC11" si="126">MAX(U11+BE11,BQ11)</f>
        <v>2905.8</v>
      </c>
      <c r="CD11" s="31">
        <f t="shared" ref="CD11" si="127">MAX(V11+BF11,BR11)</f>
        <v>0</v>
      </c>
      <c r="CE11" s="31">
        <f t="shared" ref="CE11" si="128">MAX(W11+BG11,BS11)</f>
        <v>0</v>
      </c>
      <c r="CF11" s="31">
        <f t="shared" ref="CF11" si="129">MAX(X11+BH11,BT11)</f>
        <v>0</v>
      </c>
      <c r="CG11" s="31">
        <f t="shared" ref="CG11" si="130">MAX(Y11+BI11,BU11)</f>
        <v>0</v>
      </c>
      <c r="CH11" s="31">
        <f t="shared" ref="CH11" si="131">MAX(Z11+BJ11,BV11)</f>
        <v>0</v>
      </c>
      <c r="CI11" s="31">
        <f t="shared" ref="CI11" si="132">MAX(AA11+BK11,BW11)</f>
        <v>0</v>
      </c>
      <c r="CJ11" s="31">
        <f t="shared" ref="CJ11" si="133">MAX(AB11+BL11,BX11)</f>
        <v>0</v>
      </c>
      <c r="CK11" s="6">
        <f t="shared" ref="CK11:CV11" ca="1" si="134">VLOOKUP($C11,LossFactorLookup,3,FALSE)</f>
        <v>0.12</v>
      </c>
      <c r="CL11" s="6">
        <f t="shared" ca="1" si="134"/>
        <v>0.12</v>
      </c>
      <c r="CM11" s="6">
        <f t="shared" ca="1" si="134"/>
        <v>0.12</v>
      </c>
      <c r="CN11" s="6">
        <f t="shared" ca="1" si="134"/>
        <v>0.12</v>
      </c>
      <c r="CO11" s="6">
        <f t="shared" ca="1" si="134"/>
        <v>0.12</v>
      </c>
      <c r="CP11" s="6">
        <f t="shared" ca="1" si="134"/>
        <v>0.12</v>
      </c>
      <c r="CQ11" s="6">
        <f t="shared" ca="1" si="134"/>
        <v>0.12</v>
      </c>
      <c r="CR11" s="6">
        <f t="shared" ca="1" si="134"/>
        <v>0.12</v>
      </c>
      <c r="CS11" s="6">
        <f t="shared" ca="1" si="134"/>
        <v>0.12</v>
      </c>
      <c r="CT11" s="6">
        <f t="shared" ca="1" si="134"/>
        <v>0.12</v>
      </c>
      <c r="CU11" s="6">
        <f t="shared" ca="1" si="134"/>
        <v>0.12</v>
      </c>
      <c r="CV11" s="6">
        <f t="shared" ca="1" si="134"/>
        <v>0.12</v>
      </c>
      <c r="CW11" s="31">
        <f t="shared" ref="CW11:DH11" ca="1" si="135">ROUND(AC11*CK11,2)</f>
        <v>0</v>
      </c>
      <c r="CX11" s="31">
        <f t="shared" ca="1" si="135"/>
        <v>0</v>
      </c>
      <c r="CY11" s="31">
        <f t="shared" ca="1" si="135"/>
        <v>0</v>
      </c>
      <c r="CZ11" s="31">
        <f t="shared" ca="1" si="135"/>
        <v>0</v>
      </c>
      <c r="DA11" s="31">
        <f t="shared" ca="1" si="135"/>
        <v>14.25</v>
      </c>
      <c r="DB11" s="31">
        <f t="shared" ca="1" si="135"/>
        <v>0</v>
      </c>
      <c r="DC11" s="31">
        <f t="shared" ca="1" si="135"/>
        <v>0</v>
      </c>
      <c r="DD11" s="31">
        <f t="shared" ca="1" si="135"/>
        <v>0</v>
      </c>
      <c r="DE11" s="31">
        <f t="shared" ca="1" si="135"/>
        <v>0</v>
      </c>
      <c r="DF11" s="31">
        <f t="shared" ca="1" si="135"/>
        <v>0</v>
      </c>
      <c r="DG11" s="31">
        <f t="shared" ca="1" si="135"/>
        <v>0</v>
      </c>
      <c r="DH11" s="31">
        <f t="shared" ca="1" si="135"/>
        <v>0</v>
      </c>
      <c r="DI11" s="32">
        <f t="shared" ref="DI11" ca="1" si="136">MAX(Q11+CW11,BM11)</f>
        <v>0</v>
      </c>
      <c r="DJ11" s="32">
        <f t="shared" ref="DJ11" ca="1" si="137">MAX(R11+CX11,BN11)</f>
        <v>0</v>
      </c>
      <c r="DK11" s="32">
        <f t="shared" ref="DK11" ca="1" si="138">MAX(S11+CY11,BO11)</f>
        <v>0</v>
      </c>
      <c r="DL11" s="32">
        <f t="shared" ref="DL11" ca="1" si="139">MAX(T11+CZ11,BP11)</f>
        <v>0</v>
      </c>
      <c r="DM11" s="32">
        <f t="shared" ref="DM11" ca="1" si="140">MAX(U11+DA11,BQ11)</f>
        <v>2905.8</v>
      </c>
      <c r="DN11" s="32">
        <f ca="1">MAX(V11+DB11,BR11)</f>
        <v>0</v>
      </c>
      <c r="DO11" s="32">
        <f t="shared" ref="DO11" ca="1" si="141">MAX(W11+DC11,BS11)</f>
        <v>0</v>
      </c>
      <c r="DP11" s="32">
        <f t="shared" ref="DP11" ca="1" si="142">MAX(X11+DD11,BT11)</f>
        <v>0</v>
      </c>
      <c r="DQ11" s="32">
        <f t="shared" ref="DQ11" ca="1" si="143">MAX(Y11+DE11,BU11)</f>
        <v>0</v>
      </c>
      <c r="DR11" s="32">
        <f t="shared" ref="DR11" ca="1" si="144">MAX(Z11+DF11,BV11)</f>
        <v>0</v>
      </c>
      <c r="DS11" s="32">
        <f t="shared" ref="DS11" ca="1" si="145">MAX(AA11+DG11,BW11)</f>
        <v>0</v>
      </c>
      <c r="DT11" s="32">
        <f t="shared" ref="DT11" ca="1" si="146">MAX(AB11+DH11,BX11)</f>
        <v>0</v>
      </c>
      <c r="DU11" s="31">
        <f t="shared" ref="DU11:EF11" ca="1" si="147">DI11-BY11</f>
        <v>0</v>
      </c>
      <c r="DV11" s="31">
        <f t="shared" ca="1" si="147"/>
        <v>0</v>
      </c>
      <c r="DW11" s="31">
        <f t="shared" ca="1" si="147"/>
        <v>0</v>
      </c>
      <c r="DX11" s="31">
        <f t="shared" ca="1" si="147"/>
        <v>0</v>
      </c>
      <c r="DY11" s="31">
        <f t="shared" ca="1" si="147"/>
        <v>0</v>
      </c>
      <c r="DZ11" s="31">
        <f t="shared" ca="1" si="147"/>
        <v>0</v>
      </c>
      <c r="EA11" s="31">
        <f t="shared" ca="1" si="147"/>
        <v>0</v>
      </c>
      <c r="EB11" s="31">
        <f t="shared" ca="1" si="147"/>
        <v>0</v>
      </c>
      <c r="EC11" s="31">
        <f t="shared" ca="1" si="147"/>
        <v>0</v>
      </c>
      <c r="ED11" s="31">
        <f t="shared" ca="1" si="147"/>
        <v>0</v>
      </c>
      <c r="EE11" s="31">
        <f t="shared" ca="1" si="147"/>
        <v>0</v>
      </c>
      <c r="EF11" s="31">
        <f t="shared" ca="1" si="147"/>
        <v>0</v>
      </c>
      <c r="EG11" s="32">
        <f t="shared" ref="EG11:ER11" ca="1" si="148">DU11+BA11</f>
        <v>0</v>
      </c>
      <c r="EH11" s="32">
        <f t="shared" ca="1" si="148"/>
        <v>0</v>
      </c>
      <c r="EI11" s="32">
        <f t="shared" ca="1" si="148"/>
        <v>0</v>
      </c>
      <c r="EJ11" s="32">
        <f t="shared" ca="1" si="148"/>
        <v>0</v>
      </c>
      <c r="EK11" s="32">
        <f t="shared" ca="1" si="148"/>
        <v>5.81</v>
      </c>
      <c r="EL11" s="32">
        <f t="shared" ca="1" si="148"/>
        <v>0</v>
      </c>
      <c r="EM11" s="32">
        <f t="shared" ca="1" si="148"/>
        <v>0</v>
      </c>
      <c r="EN11" s="32">
        <f t="shared" ca="1" si="148"/>
        <v>0</v>
      </c>
      <c r="EO11" s="32">
        <f t="shared" ca="1" si="148"/>
        <v>0</v>
      </c>
      <c r="EP11" s="32">
        <f t="shared" ca="1" si="148"/>
        <v>0</v>
      </c>
      <c r="EQ11" s="32">
        <f t="shared" ca="1" si="148"/>
        <v>0</v>
      </c>
      <c r="ER11" s="32">
        <f t="shared" ca="1" si="148"/>
        <v>0</v>
      </c>
    </row>
    <row r="13" spans="1:148" x14ac:dyDescent="0.25">
      <c r="A13" t="s">
        <v>552</v>
      </c>
    </row>
    <row r="14" spans="1:148" x14ac:dyDescent="0.25">
      <c r="A14" t="s">
        <v>561</v>
      </c>
    </row>
    <row r="15" spans="1:148" x14ac:dyDescent="0.25">
      <c r="A15" t="s">
        <v>553</v>
      </c>
    </row>
    <row r="16" spans="1:148" x14ac:dyDescent="0.25">
      <c r="A16" t="s">
        <v>554</v>
      </c>
    </row>
    <row r="17" spans="1:1" x14ac:dyDescent="0.25">
      <c r="A17" t="s">
        <v>555</v>
      </c>
    </row>
    <row r="18" spans="1:1" x14ac:dyDescent="0.25">
      <c r="A18" t="s">
        <v>556</v>
      </c>
    </row>
    <row r="19" spans="1:1" x14ac:dyDescent="0.25">
      <c r="A19" t="s">
        <v>557</v>
      </c>
    </row>
  </sheetData>
  <mergeCells count="6">
    <mergeCell ref="EQ3:ER3"/>
    <mergeCell ref="O3:P3"/>
    <mergeCell ref="AM3:AN3"/>
    <mergeCell ref="BK3:BL3"/>
    <mergeCell ref="DG3:DH3"/>
    <mergeCell ref="EE3:EF3"/>
  </mergeCells>
  <pageMargins left="0.511811023622047" right="0.511811023622047" top="0.74803149606299202" bottom="0.511811023622047" header="0.511811023622047" footer="0.23622047244094499"/>
  <pageSetup paperSize="3" orientation="landscape" r:id="rId1"/>
  <headerFooter>
    <oddHeader>&amp;C&amp;"-,Bold"&amp;12&amp;F[&amp;A]</oddHeader>
    <oddFooter>&amp;L&amp;9Posted: 9 Sep 2021&amp;C&amp;9Page &amp;P of &amp;N&amp;R&amp;9Public</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5FF53-087D-4051-AC61-6F8830C04250}">
  <dimension ref="A1:G24"/>
  <sheetViews>
    <sheetView workbookViewId="0">
      <pane ySplit="2" topLeftCell="A3" activePane="bottomLeft" state="frozen"/>
      <selection activeCell="BM6" sqref="BM6"/>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81" t="s">
        <v>164</v>
      </c>
      <c r="B1" s="82" t="s">
        <v>165</v>
      </c>
      <c r="C1" s="82" t="s">
        <v>166</v>
      </c>
      <c r="D1" s="83" t="s">
        <v>564</v>
      </c>
      <c r="E1" s="84" t="s">
        <v>565</v>
      </c>
      <c r="F1" s="82" t="s">
        <v>566</v>
      </c>
      <c r="G1" s="82" t="s">
        <v>567</v>
      </c>
    </row>
    <row r="2" spans="1:7" x14ac:dyDescent="0.25">
      <c r="A2" s="13" t="s">
        <v>167</v>
      </c>
      <c r="B2" s="14" t="s">
        <v>168</v>
      </c>
      <c r="C2" s="14" t="s">
        <v>169</v>
      </c>
      <c r="D2" s="46" t="s">
        <v>568</v>
      </c>
      <c r="E2" s="49" t="s">
        <v>569</v>
      </c>
      <c r="F2" s="14" t="s">
        <v>170</v>
      </c>
      <c r="G2" s="14" t="s">
        <v>171</v>
      </c>
    </row>
    <row r="3" spans="1:7" x14ac:dyDescent="0.25">
      <c r="A3" s="15">
        <v>44166</v>
      </c>
      <c r="B3" s="16">
        <v>5.0000000000000001E-3</v>
      </c>
      <c r="C3" s="16">
        <f t="shared" ref="C3:C15" si="0">B3+1.5%</f>
        <v>0.02</v>
      </c>
      <c r="D3" s="47">
        <f>C3/366</f>
        <v>5.4644808743169399E-5</v>
      </c>
      <c r="E3" s="50">
        <f t="shared" ref="E3:E15" si="1">DAY(DATE(YEAR(A3),MONTH(A3)+1,0))</f>
        <v>31</v>
      </c>
      <c r="F3" s="16">
        <f t="shared" ref="F3:F15" si="2">D3*E3</f>
        <v>1.6939890710382514E-3</v>
      </c>
      <c r="G3" s="16">
        <f>SUM(F3:F$15)-F$15</f>
        <v>1.9995358934051952E-2</v>
      </c>
    </row>
    <row r="4" spans="1:7" x14ac:dyDescent="0.25">
      <c r="A4" s="15">
        <v>44197</v>
      </c>
      <c r="B4" s="16">
        <v>5.0000000000000001E-3</v>
      </c>
      <c r="C4" s="16">
        <f t="shared" si="0"/>
        <v>0.02</v>
      </c>
      <c r="D4" s="47">
        <f>C4/365</f>
        <v>5.4794520547945207E-5</v>
      </c>
      <c r="E4" s="50">
        <f t="shared" si="1"/>
        <v>31</v>
      </c>
      <c r="F4" s="16">
        <f t="shared" si="2"/>
        <v>1.6986301369863014E-3</v>
      </c>
      <c r="G4" s="16">
        <f>SUM(F4:F$15)-F$15</f>
        <v>1.83013698630137E-2</v>
      </c>
    </row>
    <row r="5" spans="1:7" x14ac:dyDescent="0.25">
      <c r="A5" s="15">
        <v>44228</v>
      </c>
      <c r="B5" s="16">
        <v>5.0000000000000001E-3</v>
      </c>
      <c r="C5" s="16">
        <f t="shared" si="0"/>
        <v>0.02</v>
      </c>
      <c r="D5" s="47">
        <f>C5/365</f>
        <v>5.4794520547945207E-5</v>
      </c>
      <c r="E5" s="50">
        <f t="shared" si="1"/>
        <v>28</v>
      </c>
      <c r="F5" s="16">
        <f t="shared" si="2"/>
        <v>1.5342465753424659E-3</v>
      </c>
      <c r="G5" s="16">
        <f>SUM(F5:F$15)-F$15</f>
        <v>1.66027397260274E-2</v>
      </c>
    </row>
    <row r="6" spans="1:7" x14ac:dyDescent="0.25">
      <c r="A6" s="15">
        <v>44256</v>
      </c>
      <c r="B6" s="16">
        <v>5.0000000000000001E-3</v>
      </c>
      <c r="C6" s="16">
        <f t="shared" si="0"/>
        <v>0.02</v>
      </c>
      <c r="D6" s="47">
        <f>C6/365</f>
        <v>5.4794520547945207E-5</v>
      </c>
      <c r="E6" s="50">
        <f t="shared" si="1"/>
        <v>31</v>
      </c>
      <c r="F6" s="16">
        <f t="shared" si="2"/>
        <v>1.6986301369863014E-3</v>
      </c>
      <c r="G6" s="16">
        <f>SUM(F6:F$15)-F$15</f>
        <v>1.5068493150684934E-2</v>
      </c>
    </row>
    <row r="7" spans="1:7" x14ac:dyDescent="0.25">
      <c r="A7" s="15">
        <v>44287</v>
      </c>
      <c r="B7" s="16">
        <v>5.0000000000000001E-3</v>
      </c>
      <c r="C7" s="16">
        <f t="shared" si="0"/>
        <v>0.02</v>
      </c>
      <c r="D7" s="47">
        <f>C7/365</f>
        <v>5.4794520547945207E-5</v>
      </c>
      <c r="E7" s="50">
        <f t="shared" si="1"/>
        <v>30</v>
      </c>
      <c r="F7" s="16">
        <f t="shared" si="2"/>
        <v>1.6438356164383563E-3</v>
      </c>
      <c r="G7" s="16">
        <f>SUM(F7:F$15)-F$15</f>
        <v>1.3369863013698632E-2</v>
      </c>
    </row>
    <row r="8" spans="1:7" x14ac:dyDescent="0.25">
      <c r="A8" s="15">
        <v>44317</v>
      </c>
      <c r="B8" s="16">
        <v>5.0000000000000001E-3</v>
      </c>
      <c r="C8" s="16">
        <f t="shared" si="0"/>
        <v>0.02</v>
      </c>
      <c r="D8" s="47">
        <f>C8/365</f>
        <v>5.4794520547945207E-5</v>
      </c>
      <c r="E8" s="50">
        <f t="shared" si="1"/>
        <v>31</v>
      </c>
      <c r="F8" s="16">
        <f t="shared" si="2"/>
        <v>1.6986301369863014E-3</v>
      </c>
      <c r="G8" s="16">
        <f>SUM(F8:F$15)-F$15</f>
        <v>1.1726027397260275E-2</v>
      </c>
    </row>
    <row r="9" spans="1:7" x14ac:dyDescent="0.25">
      <c r="A9" s="15">
        <v>44348</v>
      </c>
      <c r="B9" s="16">
        <v>5.0000000000000001E-3</v>
      </c>
      <c r="C9" s="16">
        <f t="shared" si="0"/>
        <v>0.02</v>
      </c>
      <c r="D9" s="47">
        <f t="shared" ref="D9:D15" si="3">C9/365</f>
        <v>5.4794520547945207E-5</v>
      </c>
      <c r="E9" s="50">
        <f t="shared" si="1"/>
        <v>30</v>
      </c>
      <c r="F9" s="16">
        <f t="shared" si="2"/>
        <v>1.6438356164383563E-3</v>
      </c>
      <c r="G9" s="16">
        <f>SUM(F9:F$15)-F$15</f>
        <v>1.0027397260273975E-2</v>
      </c>
    </row>
    <row r="10" spans="1:7" x14ac:dyDescent="0.25">
      <c r="A10" s="15">
        <v>44378</v>
      </c>
      <c r="B10" s="16">
        <v>5.0000000000000001E-3</v>
      </c>
      <c r="C10" s="16">
        <f t="shared" si="0"/>
        <v>0.02</v>
      </c>
      <c r="D10" s="47">
        <f t="shared" si="3"/>
        <v>5.4794520547945207E-5</v>
      </c>
      <c r="E10" s="50">
        <f t="shared" si="1"/>
        <v>31</v>
      </c>
      <c r="F10" s="16">
        <f t="shared" si="2"/>
        <v>1.6986301369863014E-3</v>
      </c>
      <c r="G10" s="16">
        <f>SUM(F10:F$15)-F$15</f>
        <v>8.3835616438356162E-3</v>
      </c>
    </row>
    <row r="11" spans="1:7" x14ac:dyDescent="0.25">
      <c r="A11" s="15">
        <v>44409</v>
      </c>
      <c r="B11" s="16">
        <v>5.0000000000000001E-3</v>
      </c>
      <c r="C11" s="16">
        <f t="shared" si="0"/>
        <v>0.02</v>
      </c>
      <c r="D11" s="47">
        <f t="shared" si="3"/>
        <v>5.4794520547945207E-5</v>
      </c>
      <c r="E11" s="50">
        <f t="shared" si="1"/>
        <v>31</v>
      </c>
      <c r="F11" s="16">
        <f t="shared" si="2"/>
        <v>1.6986301369863014E-3</v>
      </c>
      <c r="G11" s="16">
        <f>SUM(F11:F$15)-F$15</f>
        <v>6.6849315068493167E-3</v>
      </c>
    </row>
    <row r="12" spans="1:7" x14ac:dyDescent="0.25">
      <c r="A12" s="15">
        <v>44440</v>
      </c>
      <c r="B12" s="18">
        <f>B8</f>
        <v>5.0000000000000001E-3</v>
      </c>
      <c r="C12" s="16">
        <f t="shared" si="0"/>
        <v>0.02</v>
      </c>
      <c r="D12" s="47">
        <f t="shared" si="3"/>
        <v>5.4794520547945207E-5</v>
      </c>
      <c r="E12" s="50">
        <f t="shared" si="1"/>
        <v>30</v>
      </c>
      <c r="F12" s="16">
        <f t="shared" si="2"/>
        <v>1.6438356164383563E-3</v>
      </c>
      <c r="G12" s="16">
        <f>SUM(F12:F$15)-F$15</f>
        <v>4.9863013698630138E-3</v>
      </c>
    </row>
    <row r="13" spans="1:7" x14ac:dyDescent="0.25">
      <c r="A13" s="15">
        <v>44470</v>
      </c>
      <c r="B13" s="18">
        <f t="shared" ref="B13:B15" si="4">B12</f>
        <v>5.0000000000000001E-3</v>
      </c>
      <c r="C13" s="16">
        <f t="shared" si="0"/>
        <v>0.02</v>
      </c>
      <c r="D13" s="47">
        <f t="shared" si="3"/>
        <v>5.4794520547945207E-5</v>
      </c>
      <c r="E13" s="50">
        <f t="shared" si="1"/>
        <v>31</v>
      </c>
      <c r="F13" s="16">
        <f t="shared" si="2"/>
        <v>1.6986301369863014E-3</v>
      </c>
      <c r="G13" s="16">
        <f>SUM(F13:F$15)-F$15</f>
        <v>3.3424657534246579E-3</v>
      </c>
    </row>
    <row r="14" spans="1:7" x14ac:dyDescent="0.25">
      <c r="A14" s="15">
        <v>44501</v>
      </c>
      <c r="B14" s="18">
        <f t="shared" si="4"/>
        <v>5.0000000000000001E-3</v>
      </c>
      <c r="C14" s="16">
        <f t="shared" si="0"/>
        <v>0.02</v>
      </c>
      <c r="D14" s="47">
        <f t="shared" si="3"/>
        <v>5.4794520547945207E-5</v>
      </c>
      <c r="E14" s="50">
        <f t="shared" si="1"/>
        <v>30</v>
      </c>
      <c r="F14" s="16">
        <f t="shared" si="2"/>
        <v>1.6438356164383563E-3</v>
      </c>
      <c r="G14" s="16">
        <f>SUM(F14:F$15)-F$15</f>
        <v>1.6438356164383565E-3</v>
      </c>
    </row>
    <row r="15" spans="1:7" x14ac:dyDescent="0.25">
      <c r="A15" s="15">
        <v>44531</v>
      </c>
      <c r="B15" s="18">
        <f t="shared" si="4"/>
        <v>5.0000000000000001E-3</v>
      </c>
      <c r="C15" s="16">
        <f t="shared" si="0"/>
        <v>0.02</v>
      </c>
      <c r="D15" s="47">
        <f t="shared" si="3"/>
        <v>5.4794520547945207E-5</v>
      </c>
      <c r="E15" s="50">
        <f t="shared" si="1"/>
        <v>31</v>
      </c>
      <c r="F15" s="16">
        <f t="shared" si="2"/>
        <v>1.6986301369863014E-3</v>
      </c>
      <c r="G15" s="16">
        <f>SUM(F15:F$15)-F$15</f>
        <v>0</v>
      </c>
    </row>
    <row r="17" spans="1:5" x14ac:dyDescent="0.25">
      <c r="A17" s="19" t="s">
        <v>573</v>
      </c>
    </row>
    <row r="18" spans="1:5" x14ac:dyDescent="0.25">
      <c r="A18" s="19"/>
    </row>
    <row r="19" spans="1:5" s="16" customFormat="1" x14ac:dyDescent="0.25">
      <c r="A19" s="19" t="s">
        <v>454</v>
      </c>
      <c r="D19" s="47"/>
      <c r="E19" s="50"/>
    </row>
    <row r="20" spans="1:5" s="16" customFormat="1" x14ac:dyDescent="0.25">
      <c r="A20" s="27" t="s">
        <v>453</v>
      </c>
      <c r="D20" s="47"/>
      <c r="E20" s="50"/>
    </row>
    <row r="21" spans="1:5" s="16" customFormat="1" x14ac:dyDescent="0.25">
      <c r="A21" s="26"/>
      <c r="D21" s="47"/>
      <c r="E21" s="50"/>
    </row>
    <row r="22" spans="1:5" s="16" customFormat="1" x14ac:dyDescent="0.25">
      <c r="A22" s="19" t="s">
        <v>172</v>
      </c>
      <c r="D22" s="47"/>
      <c r="E22" s="50"/>
    </row>
    <row r="23" spans="1:5" s="16" customFormat="1" x14ac:dyDescent="0.25">
      <c r="A23" s="19" t="s">
        <v>173</v>
      </c>
      <c r="D23" s="47"/>
      <c r="E23" s="50"/>
    </row>
    <row r="24" spans="1:5" s="16" customFormat="1" x14ac:dyDescent="0.25">
      <c r="A24" s="19" t="s">
        <v>174</v>
      </c>
      <c r="D24" s="47"/>
      <c r="E24" s="50"/>
    </row>
  </sheetData>
  <hyperlinks>
    <hyperlink ref="A20" r:id="rId1" xr:uid="{30A07682-015F-4DD6-A828-A578882038FE}"/>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9 Sep 2021&amp;C&amp;9Page &amp;P of &amp;N&amp;R&amp;9Public</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91"/>
  <sheetViews>
    <sheetView workbookViewId="0">
      <pane ySplit="2" topLeftCell="A3" activePane="bottomLeft" state="frozen"/>
      <selection activeCell="BM6" sqref="BM6"/>
      <selection pane="bottomLeft" activeCell="A3" sqref="A3"/>
    </sheetView>
  </sheetViews>
  <sheetFormatPr defaultColWidth="12.7109375" defaultRowHeight="15" x14ac:dyDescent="0.25"/>
  <cols>
    <col min="1" max="1" width="18.7109375" style="15" customWidth="1"/>
    <col min="2" max="3" width="18.7109375" style="16" customWidth="1"/>
    <col min="4" max="4" width="18.7109375" style="47" customWidth="1"/>
    <col min="5" max="5" width="18.7109375" style="50" customWidth="1"/>
    <col min="6" max="7" width="18.7109375" style="16" customWidth="1"/>
  </cols>
  <sheetData>
    <row r="1" spans="1:7" x14ac:dyDescent="0.25">
      <c r="A1" s="11" t="s">
        <v>164</v>
      </c>
      <c r="B1" s="12" t="s">
        <v>165</v>
      </c>
      <c r="C1" s="12" t="s">
        <v>166</v>
      </c>
      <c r="D1" s="45" t="s">
        <v>564</v>
      </c>
      <c r="E1" s="48" t="s">
        <v>565</v>
      </c>
      <c r="F1" s="12" t="s">
        <v>566</v>
      </c>
      <c r="G1" s="12" t="s">
        <v>567</v>
      </c>
    </row>
    <row r="2" spans="1:7" x14ac:dyDescent="0.25">
      <c r="A2" s="13" t="s">
        <v>167</v>
      </c>
      <c r="B2" s="14" t="s">
        <v>168</v>
      </c>
      <c r="C2" s="14" t="s">
        <v>169</v>
      </c>
      <c r="D2" s="46" t="s">
        <v>568</v>
      </c>
      <c r="E2" s="49" t="s">
        <v>569</v>
      </c>
      <c r="F2" s="14" t="s">
        <v>170</v>
      </c>
      <c r="G2" s="14" t="s">
        <v>171</v>
      </c>
    </row>
    <row r="3" spans="1:7" x14ac:dyDescent="0.25">
      <c r="A3" s="15">
        <v>38718</v>
      </c>
      <c r="B3" s="16">
        <v>3.7499999999999999E-2</v>
      </c>
      <c r="C3" s="16">
        <f t="shared" ref="C3:C66" si="0">B3+1.5%</f>
        <v>5.2499999999999998E-2</v>
      </c>
      <c r="D3" s="47">
        <f>C3/365</f>
        <v>1.4383561643835615E-4</v>
      </c>
      <c r="E3" s="50">
        <f>DAY(DATE(YEAR(A3),MONTH(A3)+1,0))</f>
        <v>31</v>
      </c>
      <c r="F3" s="16">
        <f>D3*E3</f>
        <v>4.4589041095890406E-3</v>
      </c>
      <c r="G3" s="16">
        <f>SUM(F3:F$182)-F$182</f>
        <v>0.48014868253611848</v>
      </c>
    </row>
    <row r="4" spans="1:7" x14ac:dyDescent="0.25">
      <c r="A4" s="15">
        <v>38749</v>
      </c>
      <c r="B4" s="16">
        <v>3.7499999999999999E-2</v>
      </c>
      <c r="C4" s="16">
        <f t="shared" si="0"/>
        <v>5.2499999999999998E-2</v>
      </c>
      <c r="D4" s="47">
        <f t="shared" ref="D4:D67" si="1">C4/365</f>
        <v>1.4383561643835615E-4</v>
      </c>
      <c r="E4" s="50">
        <f t="shared" ref="E4:E67" si="2">DAY(DATE(YEAR(A4),MONTH(A4)+1,0))</f>
        <v>28</v>
      </c>
      <c r="F4" s="16">
        <f t="shared" ref="F4:F67" si="3">D4*E4</f>
        <v>4.0273972602739719E-3</v>
      </c>
      <c r="G4" s="16">
        <f>SUM(F4:F$182)-F$182</f>
        <v>0.47568977842652937</v>
      </c>
    </row>
    <row r="5" spans="1:7" x14ac:dyDescent="0.25">
      <c r="A5" s="15">
        <v>38777</v>
      </c>
      <c r="B5" s="16">
        <v>0.04</v>
      </c>
      <c r="C5" s="16">
        <f t="shared" si="0"/>
        <v>5.5E-2</v>
      </c>
      <c r="D5" s="47">
        <f t="shared" si="1"/>
        <v>1.5068493150684933E-4</v>
      </c>
      <c r="E5" s="50">
        <f t="shared" si="2"/>
        <v>31</v>
      </c>
      <c r="F5" s="16">
        <f t="shared" si="3"/>
        <v>4.6712328767123295E-3</v>
      </c>
      <c r="G5" s="16">
        <f>SUM(F5:F$182)-F$182</f>
        <v>0.47166238116625536</v>
      </c>
    </row>
    <row r="6" spans="1:7" x14ac:dyDescent="0.25">
      <c r="A6" s="15">
        <v>38808</v>
      </c>
      <c r="B6" s="16">
        <v>4.2500000000000003E-2</v>
      </c>
      <c r="C6" s="16">
        <f t="shared" si="0"/>
        <v>5.7500000000000002E-2</v>
      </c>
      <c r="D6" s="47">
        <f t="shared" si="1"/>
        <v>1.5753424657534247E-4</v>
      </c>
      <c r="E6" s="50">
        <f t="shared" si="2"/>
        <v>30</v>
      </c>
      <c r="F6" s="16">
        <f t="shared" si="3"/>
        <v>4.726027397260274E-3</v>
      </c>
      <c r="G6" s="16">
        <f>SUM(F6:F$182)-F$182</f>
        <v>0.46699114828954297</v>
      </c>
    </row>
    <row r="7" spans="1:7" x14ac:dyDescent="0.25">
      <c r="A7" s="15">
        <v>38838</v>
      </c>
      <c r="B7" s="16">
        <v>4.4999999999999998E-2</v>
      </c>
      <c r="C7" s="16">
        <f t="shared" si="0"/>
        <v>0.06</v>
      </c>
      <c r="D7" s="47">
        <f t="shared" si="1"/>
        <v>1.6438356164383562E-4</v>
      </c>
      <c r="E7" s="50">
        <f t="shared" si="2"/>
        <v>31</v>
      </c>
      <c r="F7" s="16">
        <f t="shared" si="3"/>
        <v>5.0958904109589045E-3</v>
      </c>
      <c r="G7" s="16">
        <f>SUM(F7:F$182)-F$182</f>
        <v>0.46226512089228261</v>
      </c>
    </row>
    <row r="8" spans="1:7" x14ac:dyDescent="0.25">
      <c r="A8" s="15">
        <v>38869</v>
      </c>
      <c r="B8" s="16">
        <v>4.4999999999999998E-2</v>
      </c>
      <c r="C8" s="16">
        <f t="shared" si="0"/>
        <v>0.06</v>
      </c>
      <c r="D8" s="47">
        <f t="shared" si="1"/>
        <v>1.6438356164383562E-4</v>
      </c>
      <c r="E8" s="50">
        <f t="shared" si="2"/>
        <v>30</v>
      </c>
      <c r="F8" s="16">
        <f t="shared" si="3"/>
        <v>4.9315068493150684E-3</v>
      </c>
      <c r="G8" s="16">
        <f>SUM(F8:F$182)-F$182</f>
        <v>0.45716923048132374</v>
      </c>
    </row>
    <row r="9" spans="1:7" x14ac:dyDescent="0.25">
      <c r="A9" s="15">
        <v>38899</v>
      </c>
      <c r="B9" s="16">
        <v>4.4999999999999998E-2</v>
      </c>
      <c r="C9" s="16">
        <f t="shared" si="0"/>
        <v>0.06</v>
      </c>
      <c r="D9" s="47">
        <f t="shared" si="1"/>
        <v>1.6438356164383562E-4</v>
      </c>
      <c r="E9" s="50">
        <f t="shared" si="2"/>
        <v>31</v>
      </c>
      <c r="F9" s="16">
        <f t="shared" si="3"/>
        <v>5.0958904109589045E-3</v>
      </c>
      <c r="G9" s="16">
        <f>SUM(F9:F$182)-F$182</f>
        <v>0.45223772363200865</v>
      </c>
    </row>
    <row r="10" spans="1:7" x14ac:dyDescent="0.25">
      <c r="A10" s="15">
        <v>38930</v>
      </c>
      <c r="B10" s="16">
        <v>4.4999999999999998E-2</v>
      </c>
      <c r="C10" s="16">
        <f t="shared" si="0"/>
        <v>0.06</v>
      </c>
      <c r="D10" s="47">
        <f t="shared" si="1"/>
        <v>1.6438356164383562E-4</v>
      </c>
      <c r="E10" s="50">
        <f t="shared" si="2"/>
        <v>31</v>
      </c>
      <c r="F10" s="16">
        <f t="shared" si="3"/>
        <v>5.0958904109589045E-3</v>
      </c>
      <c r="G10" s="16">
        <f>SUM(F10:F$182)-F$182</f>
        <v>0.44714183322104967</v>
      </c>
    </row>
    <row r="11" spans="1:7" x14ac:dyDescent="0.25">
      <c r="A11" s="15">
        <v>38961</v>
      </c>
      <c r="B11" s="16">
        <v>4.4999999999999998E-2</v>
      </c>
      <c r="C11" s="16">
        <f t="shared" si="0"/>
        <v>0.06</v>
      </c>
      <c r="D11" s="47">
        <f t="shared" si="1"/>
        <v>1.6438356164383562E-4</v>
      </c>
      <c r="E11" s="50">
        <f t="shared" si="2"/>
        <v>30</v>
      </c>
      <c r="F11" s="16">
        <f t="shared" si="3"/>
        <v>4.9315068493150684E-3</v>
      </c>
      <c r="G11" s="16">
        <f>SUM(F11:F$182)-F$182</f>
        <v>0.44204594281009074</v>
      </c>
    </row>
    <row r="12" spans="1:7" x14ac:dyDescent="0.25">
      <c r="A12" s="15">
        <v>38991</v>
      </c>
      <c r="B12" s="16">
        <v>4.4999999999999998E-2</v>
      </c>
      <c r="C12" s="16">
        <f t="shared" si="0"/>
        <v>0.06</v>
      </c>
      <c r="D12" s="47">
        <f t="shared" si="1"/>
        <v>1.6438356164383562E-4</v>
      </c>
      <c r="E12" s="50">
        <f t="shared" si="2"/>
        <v>31</v>
      </c>
      <c r="F12" s="16">
        <f t="shared" si="3"/>
        <v>5.0958904109589045E-3</v>
      </c>
      <c r="G12" s="16">
        <f>SUM(F12:F$182)-F$182</f>
        <v>0.4371144359607757</v>
      </c>
    </row>
    <row r="13" spans="1:7" x14ac:dyDescent="0.25">
      <c r="A13" s="15">
        <v>39022</v>
      </c>
      <c r="B13" s="16">
        <v>4.4999999999999998E-2</v>
      </c>
      <c r="C13" s="16">
        <f t="shared" si="0"/>
        <v>0.06</v>
      </c>
      <c r="D13" s="47">
        <f t="shared" si="1"/>
        <v>1.6438356164383562E-4</v>
      </c>
      <c r="E13" s="50">
        <f t="shared" si="2"/>
        <v>30</v>
      </c>
      <c r="F13" s="16">
        <f t="shared" si="3"/>
        <v>4.9315068493150684E-3</v>
      </c>
      <c r="G13" s="16">
        <f>SUM(F13:F$182)-F$182</f>
        <v>0.43201854554981683</v>
      </c>
    </row>
    <row r="14" spans="1:7" x14ac:dyDescent="0.25">
      <c r="A14" s="15">
        <v>39052</v>
      </c>
      <c r="B14" s="16">
        <v>4.4999999999999998E-2</v>
      </c>
      <c r="C14" s="16">
        <f t="shared" si="0"/>
        <v>0.06</v>
      </c>
      <c r="D14" s="47">
        <f t="shared" si="1"/>
        <v>1.6438356164383562E-4</v>
      </c>
      <c r="E14" s="50">
        <f t="shared" si="2"/>
        <v>31</v>
      </c>
      <c r="F14" s="16">
        <f t="shared" si="3"/>
        <v>5.0958904109589045E-3</v>
      </c>
      <c r="G14" s="16">
        <f>SUM(F14:F$182)-F$182</f>
        <v>0.42708703870050174</v>
      </c>
    </row>
    <row r="15" spans="1:7" x14ac:dyDescent="0.25">
      <c r="A15" s="15">
        <v>39083</v>
      </c>
      <c r="B15" s="16">
        <v>4.4999999999999998E-2</v>
      </c>
      <c r="C15" s="16">
        <f t="shared" si="0"/>
        <v>0.06</v>
      </c>
      <c r="D15" s="47">
        <f t="shared" si="1"/>
        <v>1.6438356164383562E-4</v>
      </c>
      <c r="E15" s="50">
        <f t="shared" si="2"/>
        <v>31</v>
      </c>
      <c r="F15" s="16">
        <f t="shared" si="3"/>
        <v>5.0958904109589045E-3</v>
      </c>
      <c r="G15" s="16">
        <f>SUM(F15:F$182)-F$182</f>
        <v>0.42199114828954282</v>
      </c>
    </row>
    <row r="16" spans="1:7" x14ac:dyDescent="0.25">
      <c r="A16" s="15">
        <v>39114</v>
      </c>
      <c r="B16" s="16">
        <v>4.4999999999999998E-2</v>
      </c>
      <c r="C16" s="16">
        <f t="shared" si="0"/>
        <v>0.06</v>
      </c>
      <c r="D16" s="47">
        <f t="shared" si="1"/>
        <v>1.6438356164383562E-4</v>
      </c>
      <c r="E16" s="50">
        <f t="shared" si="2"/>
        <v>28</v>
      </c>
      <c r="F16" s="16">
        <f t="shared" si="3"/>
        <v>4.6027397260273977E-3</v>
      </c>
      <c r="G16" s="16">
        <f>SUM(F16:F$182)-F$182</f>
        <v>0.41689525787858395</v>
      </c>
    </row>
    <row r="17" spans="1:7" x14ac:dyDescent="0.25">
      <c r="A17" s="15">
        <v>39142</v>
      </c>
      <c r="B17" s="16">
        <v>4.4999999999999998E-2</v>
      </c>
      <c r="C17" s="16">
        <f t="shared" si="0"/>
        <v>0.06</v>
      </c>
      <c r="D17" s="47">
        <f t="shared" si="1"/>
        <v>1.6438356164383562E-4</v>
      </c>
      <c r="E17" s="50">
        <f t="shared" si="2"/>
        <v>31</v>
      </c>
      <c r="F17" s="16">
        <f t="shared" si="3"/>
        <v>5.0958904109589045E-3</v>
      </c>
      <c r="G17" s="16">
        <f>SUM(F17:F$182)-F$182</f>
        <v>0.41229251815255658</v>
      </c>
    </row>
    <row r="18" spans="1:7" x14ac:dyDescent="0.25">
      <c r="A18" s="15">
        <v>39173</v>
      </c>
      <c r="B18" s="16">
        <v>4.4999999999999998E-2</v>
      </c>
      <c r="C18" s="16">
        <f t="shared" si="0"/>
        <v>0.06</v>
      </c>
      <c r="D18" s="47">
        <f t="shared" si="1"/>
        <v>1.6438356164383562E-4</v>
      </c>
      <c r="E18" s="50">
        <f t="shared" si="2"/>
        <v>30</v>
      </c>
      <c r="F18" s="16">
        <f t="shared" si="3"/>
        <v>4.9315068493150684E-3</v>
      </c>
      <c r="G18" s="16">
        <f>SUM(F18:F$182)-F$182</f>
        <v>0.40719662774159765</v>
      </c>
    </row>
    <row r="19" spans="1:7" x14ac:dyDescent="0.25">
      <c r="A19" s="15">
        <v>39203</v>
      </c>
      <c r="B19" s="16">
        <v>4.4999999999999998E-2</v>
      </c>
      <c r="C19" s="16">
        <f t="shared" si="0"/>
        <v>0.06</v>
      </c>
      <c r="D19" s="47">
        <f t="shared" si="1"/>
        <v>1.6438356164383562E-4</v>
      </c>
      <c r="E19" s="50">
        <f t="shared" si="2"/>
        <v>31</v>
      </c>
      <c r="F19" s="16">
        <f t="shared" si="3"/>
        <v>5.0958904109589045E-3</v>
      </c>
      <c r="G19" s="16">
        <f>SUM(F19:F$182)-F$182</f>
        <v>0.40226512089228256</v>
      </c>
    </row>
    <row r="20" spans="1:7" x14ac:dyDescent="0.25">
      <c r="A20" s="15">
        <v>39234</v>
      </c>
      <c r="B20" s="16">
        <v>4.4999999999999998E-2</v>
      </c>
      <c r="C20" s="16">
        <f t="shared" si="0"/>
        <v>0.06</v>
      </c>
      <c r="D20" s="47">
        <f t="shared" si="1"/>
        <v>1.6438356164383562E-4</v>
      </c>
      <c r="E20" s="50">
        <f t="shared" si="2"/>
        <v>30</v>
      </c>
      <c r="F20" s="16">
        <f t="shared" si="3"/>
        <v>4.9315068493150684E-3</v>
      </c>
      <c r="G20" s="16">
        <f>SUM(F20:F$182)-F$182</f>
        <v>0.39716923048132369</v>
      </c>
    </row>
    <row r="21" spans="1:7" x14ac:dyDescent="0.25">
      <c r="A21" s="15">
        <v>39264</v>
      </c>
      <c r="B21" s="16">
        <v>4.7500000000000001E-2</v>
      </c>
      <c r="C21" s="16">
        <f t="shared" si="0"/>
        <v>6.25E-2</v>
      </c>
      <c r="D21" s="47">
        <f t="shared" si="1"/>
        <v>1.7123287671232877E-4</v>
      </c>
      <c r="E21" s="50">
        <f t="shared" si="2"/>
        <v>31</v>
      </c>
      <c r="F21" s="16">
        <f t="shared" si="3"/>
        <v>5.3082191780821917E-3</v>
      </c>
      <c r="G21" s="16">
        <f>SUM(F21:F$182)-F$182</f>
        <v>0.39223772363200859</v>
      </c>
    </row>
    <row r="22" spans="1:7" x14ac:dyDescent="0.25">
      <c r="A22" s="15">
        <v>39295</v>
      </c>
      <c r="B22" s="16">
        <v>4.7500000000000001E-2</v>
      </c>
      <c r="C22" s="16">
        <f t="shared" si="0"/>
        <v>6.25E-2</v>
      </c>
      <c r="D22" s="47">
        <f t="shared" si="1"/>
        <v>1.7123287671232877E-4</v>
      </c>
      <c r="E22" s="50">
        <f t="shared" si="2"/>
        <v>31</v>
      </c>
      <c r="F22" s="16">
        <f t="shared" si="3"/>
        <v>5.3082191780821917E-3</v>
      </c>
      <c r="G22" s="16">
        <f>SUM(F22:F$182)-F$182</f>
        <v>0.38692950445392638</v>
      </c>
    </row>
    <row r="23" spans="1:7" x14ac:dyDescent="0.25">
      <c r="A23" s="15">
        <v>39326</v>
      </c>
      <c r="B23" s="16">
        <v>4.7500000000000001E-2</v>
      </c>
      <c r="C23" s="16">
        <f t="shared" si="0"/>
        <v>6.25E-2</v>
      </c>
      <c r="D23" s="47">
        <f t="shared" si="1"/>
        <v>1.7123287671232877E-4</v>
      </c>
      <c r="E23" s="50">
        <f t="shared" si="2"/>
        <v>30</v>
      </c>
      <c r="F23" s="16">
        <f t="shared" si="3"/>
        <v>5.1369863013698627E-3</v>
      </c>
      <c r="G23" s="16">
        <f>SUM(F23:F$182)-F$182</f>
        <v>0.38162128527584416</v>
      </c>
    </row>
    <row r="24" spans="1:7" x14ac:dyDescent="0.25">
      <c r="A24" s="15">
        <v>39356</v>
      </c>
      <c r="B24" s="16">
        <v>4.7500000000000001E-2</v>
      </c>
      <c r="C24" s="16">
        <f t="shared" si="0"/>
        <v>6.25E-2</v>
      </c>
      <c r="D24" s="47">
        <f t="shared" si="1"/>
        <v>1.7123287671232877E-4</v>
      </c>
      <c r="E24" s="50">
        <f t="shared" si="2"/>
        <v>31</v>
      </c>
      <c r="F24" s="16">
        <f t="shared" si="3"/>
        <v>5.3082191780821917E-3</v>
      </c>
      <c r="G24" s="16">
        <f>SUM(F24:F$182)-F$182</f>
        <v>0.37648429897447433</v>
      </c>
    </row>
    <row r="25" spans="1:7" x14ac:dyDescent="0.25">
      <c r="A25" s="15">
        <v>39387</v>
      </c>
      <c r="B25" s="16">
        <v>4.7500000000000001E-2</v>
      </c>
      <c r="C25" s="16">
        <f t="shared" si="0"/>
        <v>6.25E-2</v>
      </c>
      <c r="D25" s="47">
        <f t="shared" si="1"/>
        <v>1.7123287671232877E-4</v>
      </c>
      <c r="E25" s="50">
        <f t="shared" si="2"/>
        <v>30</v>
      </c>
      <c r="F25" s="16">
        <f t="shared" si="3"/>
        <v>5.1369863013698627E-3</v>
      </c>
      <c r="G25" s="16">
        <f>SUM(F25:F$182)-F$182</f>
        <v>0.37117607979639222</v>
      </c>
    </row>
    <row r="26" spans="1:7" x14ac:dyDescent="0.25">
      <c r="A26" s="15">
        <v>39417</v>
      </c>
      <c r="B26" s="16">
        <v>4.4999999999999998E-2</v>
      </c>
      <c r="C26" s="16">
        <f t="shared" si="0"/>
        <v>0.06</v>
      </c>
      <c r="D26" s="47">
        <f t="shared" si="1"/>
        <v>1.6438356164383562E-4</v>
      </c>
      <c r="E26" s="50">
        <f t="shared" si="2"/>
        <v>31</v>
      </c>
      <c r="F26" s="16">
        <f t="shared" si="3"/>
        <v>5.0958904109589045E-3</v>
      </c>
      <c r="G26" s="16">
        <f>SUM(F26:F$182)-F$182</f>
        <v>0.36603909349502239</v>
      </c>
    </row>
    <row r="27" spans="1:7" x14ac:dyDescent="0.25">
      <c r="A27" s="15">
        <v>39448</v>
      </c>
      <c r="B27" s="16">
        <v>4.2500000000000003E-2</v>
      </c>
      <c r="C27" s="16">
        <f t="shared" si="0"/>
        <v>5.7500000000000002E-2</v>
      </c>
      <c r="D27" s="47">
        <f>C27/366</f>
        <v>1.5710382513661202E-4</v>
      </c>
      <c r="E27" s="50">
        <f t="shared" si="2"/>
        <v>31</v>
      </c>
      <c r="F27" s="16">
        <f t="shared" si="3"/>
        <v>4.8702185792349724E-3</v>
      </c>
      <c r="G27" s="16">
        <f>SUM(F27:F$182)-F$182</f>
        <v>0.36094320308406352</v>
      </c>
    </row>
    <row r="28" spans="1:7" x14ac:dyDescent="0.25">
      <c r="A28" s="15">
        <v>39479</v>
      </c>
      <c r="B28" s="16">
        <v>4.2500000000000003E-2</v>
      </c>
      <c r="C28" s="16">
        <f t="shared" si="0"/>
        <v>5.7500000000000002E-2</v>
      </c>
      <c r="D28" s="47">
        <f t="shared" ref="D28:D38" si="4">C28/366</f>
        <v>1.5710382513661202E-4</v>
      </c>
      <c r="E28" s="50">
        <f t="shared" si="2"/>
        <v>29</v>
      </c>
      <c r="F28" s="16">
        <f t="shared" si="3"/>
        <v>4.5560109289617488E-3</v>
      </c>
      <c r="G28" s="16">
        <f>SUM(F28:F$182)-F$182</f>
        <v>0.35607298450482849</v>
      </c>
    </row>
    <row r="29" spans="1:7" x14ac:dyDescent="0.25">
      <c r="A29" s="15">
        <v>39508</v>
      </c>
      <c r="B29" s="16">
        <v>3.7499999999999999E-2</v>
      </c>
      <c r="C29" s="16">
        <f t="shared" si="0"/>
        <v>5.2499999999999998E-2</v>
      </c>
      <c r="D29" s="47">
        <f t="shared" si="4"/>
        <v>1.4344262295081967E-4</v>
      </c>
      <c r="E29" s="50">
        <f t="shared" si="2"/>
        <v>31</v>
      </c>
      <c r="F29" s="16">
        <f t="shared" si="3"/>
        <v>4.4467213114754095E-3</v>
      </c>
      <c r="G29" s="16">
        <f>SUM(F29:F$182)-F$182</f>
        <v>0.3515169735758667</v>
      </c>
    </row>
    <row r="30" spans="1:7" x14ac:dyDescent="0.25">
      <c r="A30" s="15">
        <v>39539</v>
      </c>
      <c r="B30" s="16">
        <v>3.2500000000000001E-2</v>
      </c>
      <c r="C30" s="16">
        <f t="shared" si="0"/>
        <v>4.7500000000000001E-2</v>
      </c>
      <c r="D30" s="47">
        <f t="shared" si="4"/>
        <v>1.2978142076502732E-4</v>
      </c>
      <c r="E30" s="50">
        <f t="shared" si="2"/>
        <v>30</v>
      </c>
      <c r="F30" s="16">
        <f t="shared" si="3"/>
        <v>3.8934426229508198E-3</v>
      </c>
      <c r="G30" s="16">
        <f>SUM(F30:F$182)-F$182</f>
        <v>0.34707025226439125</v>
      </c>
    </row>
    <row r="31" spans="1:7" x14ac:dyDescent="0.25">
      <c r="A31" s="15">
        <v>39569</v>
      </c>
      <c r="B31" s="16">
        <v>3.2500000000000001E-2</v>
      </c>
      <c r="C31" s="16">
        <f t="shared" si="0"/>
        <v>4.7500000000000001E-2</v>
      </c>
      <c r="D31" s="47">
        <f t="shared" si="4"/>
        <v>1.2978142076502732E-4</v>
      </c>
      <c r="E31" s="50">
        <f t="shared" si="2"/>
        <v>31</v>
      </c>
      <c r="F31" s="16">
        <f t="shared" si="3"/>
        <v>4.0232240437158466E-3</v>
      </c>
      <c r="G31" s="16">
        <f>SUM(F31:F$182)-F$182</f>
        <v>0.34317680964144043</v>
      </c>
    </row>
    <row r="32" spans="1:7" x14ac:dyDescent="0.25">
      <c r="A32" s="15">
        <v>39600</v>
      </c>
      <c r="B32" s="16">
        <v>3.2500000000000001E-2</v>
      </c>
      <c r="C32" s="16">
        <f t="shared" si="0"/>
        <v>4.7500000000000001E-2</v>
      </c>
      <c r="D32" s="47">
        <f t="shared" si="4"/>
        <v>1.2978142076502732E-4</v>
      </c>
      <c r="E32" s="50">
        <f t="shared" si="2"/>
        <v>30</v>
      </c>
      <c r="F32" s="16">
        <f t="shared" si="3"/>
        <v>3.8934426229508198E-3</v>
      </c>
      <c r="G32" s="16">
        <f>SUM(F32:F$182)-F$182</f>
        <v>0.33915358559772452</v>
      </c>
    </row>
    <row r="33" spans="1:7" x14ac:dyDescent="0.25">
      <c r="A33" s="15">
        <v>39630</v>
      </c>
      <c r="B33" s="16">
        <v>3.2500000000000001E-2</v>
      </c>
      <c r="C33" s="16">
        <f t="shared" si="0"/>
        <v>4.7500000000000001E-2</v>
      </c>
      <c r="D33" s="47">
        <f t="shared" si="4"/>
        <v>1.2978142076502732E-4</v>
      </c>
      <c r="E33" s="50">
        <f t="shared" si="2"/>
        <v>31</v>
      </c>
      <c r="F33" s="16">
        <f t="shared" si="3"/>
        <v>4.0232240437158466E-3</v>
      </c>
      <c r="G33" s="16">
        <f>SUM(F33:F$182)-F$182</f>
        <v>0.33526014297477369</v>
      </c>
    </row>
    <row r="34" spans="1:7" x14ac:dyDescent="0.25">
      <c r="A34" s="15">
        <v>39661</v>
      </c>
      <c r="B34" s="16">
        <v>3.2500000000000001E-2</v>
      </c>
      <c r="C34" s="16">
        <f t="shared" si="0"/>
        <v>4.7500000000000001E-2</v>
      </c>
      <c r="D34" s="47">
        <f t="shared" si="4"/>
        <v>1.2978142076502732E-4</v>
      </c>
      <c r="E34" s="50">
        <f t="shared" si="2"/>
        <v>31</v>
      </c>
      <c r="F34" s="16">
        <f t="shared" si="3"/>
        <v>4.0232240437158466E-3</v>
      </c>
      <c r="G34" s="16">
        <f>SUM(F34:F$182)-F$182</f>
        <v>0.33123691893105783</v>
      </c>
    </row>
    <row r="35" spans="1:7" x14ac:dyDescent="0.25">
      <c r="A35" s="15">
        <v>39692</v>
      </c>
      <c r="B35" s="16">
        <v>3.2500000000000001E-2</v>
      </c>
      <c r="C35" s="16">
        <f t="shared" si="0"/>
        <v>4.7500000000000001E-2</v>
      </c>
      <c r="D35" s="47">
        <f t="shared" si="4"/>
        <v>1.2978142076502732E-4</v>
      </c>
      <c r="E35" s="50">
        <f t="shared" si="2"/>
        <v>30</v>
      </c>
      <c r="F35" s="16">
        <f t="shared" si="3"/>
        <v>3.8934426229508198E-3</v>
      </c>
      <c r="G35" s="16">
        <f>SUM(F35:F$182)-F$182</f>
        <v>0.32721369488734198</v>
      </c>
    </row>
    <row r="36" spans="1:7" x14ac:dyDescent="0.25">
      <c r="A36" s="15">
        <v>39722</v>
      </c>
      <c r="B36" s="16">
        <v>2.5000000000000001E-2</v>
      </c>
      <c r="C36" s="16">
        <f t="shared" si="0"/>
        <v>0.04</v>
      </c>
      <c r="D36" s="47">
        <f t="shared" si="4"/>
        <v>1.092896174863388E-4</v>
      </c>
      <c r="E36" s="50">
        <f t="shared" si="2"/>
        <v>31</v>
      </c>
      <c r="F36" s="16">
        <f t="shared" si="3"/>
        <v>3.3879781420765027E-3</v>
      </c>
      <c r="G36" s="16">
        <f>SUM(F36:F$182)-F$182</f>
        <v>0.32332025226439115</v>
      </c>
    </row>
    <row r="37" spans="1:7" x14ac:dyDescent="0.25">
      <c r="A37" s="15">
        <v>39753</v>
      </c>
      <c r="B37" s="16">
        <v>2.5000000000000001E-2</v>
      </c>
      <c r="C37" s="16">
        <f t="shared" si="0"/>
        <v>0.04</v>
      </c>
      <c r="D37" s="47">
        <f t="shared" si="4"/>
        <v>1.092896174863388E-4</v>
      </c>
      <c r="E37" s="50">
        <f t="shared" si="2"/>
        <v>30</v>
      </c>
      <c r="F37" s="16">
        <f t="shared" si="3"/>
        <v>3.2786885245901639E-3</v>
      </c>
      <c r="G37" s="16">
        <f>SUM(F37:F$182)-F$182</f>
        <v>0.31993227412231462</v>
      </c>
    </row>
    <row r="38" spans="1:7" x14ac:dyDescent="0.25">
      <c r="A38" s="15">
        <v>39783</v>
      </c>
      <c r="B38" s="16">
        <v>1.7500000000000002E-2</v>
      </c>
      <c r="C38" s="16">
        <f t="shared" si="0"/>
        <v>3.2500000000000001E-2</v>
      </c>
      <c r="D38" s="47">
        <f t="shared" si="4"/>
        <v>8.8797814207650273E-5</v>
      </c>
      <c r="E38" s="50">
        <f t="shared" si="2"/>
        <v>31</v>
      </c>
      <c r="F38" s="16">
        <f t="shared" si="3"/>
        <v>2.7527322404371584E-3</v>
      </c>
      <c r="G38" s="16">
        <f>SUM(F38:F$182)-F$182</f>
        <v>0.31665358559772444</v>
      </c>
    </row>
    <row r="39" spans="1:7" x14ac:dyDescent="0.25">
      <c r="A39" s="15">
        <v>39814</v>
      </c>
      <c r="B39" s="16">
        <v>1.2500000000000001E-2</v>
      </c>
      <c r="C39" s="16">
        <f t="shared" si="0"/>
        <v>2.75E-2</v>
      </c>
      <c r="D39" s="47">
        <f t="shared" si="1"/>
        <v>7.5342465753424663E-5</v>
      </c>
      <c r="E39" s="50">
        <f t="shared" si="2"/>
        <v>31</v>
      </c>
      <c r="F39" s="16">
        <f t="shared" si="3"/>
        <v>2.3356164383561647E-3</v>
      </c>
      <c r="G39" s="16">
        <f>SUM(F39:F$182)-F$182</f>
        <v>0.31390085335728729</v>
      </c>
    </row>
    <row r="40" spans="1:7" x14ac:dyDescent="0.25">
      <c r="A40" s="15">
        <v>39845</v>
      </c>
      <c r="B40" s="16">
        <v>1.2500000000000001E-2</v>
      </c>
      <c r="C40" s="16">
        <f t="shared" si="0"/>
        <v>2.75E-2</v>
      </c>
      <c r="D40" s="47">
        <f t="shared" si="1"/>
        <v>7.5342465753424663E-5</v>
      </c>
      <c r="E40" s="50">
        <f t="shared" si="2"/>
        <v>28</v>
      </c>
      <c r="F40" s="16">
        <f t="shared" si="3"/>
        <v>2.1095890410958904E-3</v>
      </c>
      <c r="G40" s="16">
        <f>SUM(F40:F$182)-F$182</f>
        <v>0.31156523691893107</v>
      </c>
    </row>
    <row r="41" spans="1:7" x14ac:dyDescent="0.25">
      <c r="A41" s="15">
        <v>39873</v>
      </c>
      <c r="B41" s="16">
        <v>7.4999999999999997E-3</v>
      </c>
      <c r="C41" s="16">
        <f t="shared" si="0"/>
        <v>2.2499999999999999E-2</v>
      </c>
      <c r="D41" s="47">
        <f t="shared" si="1"/>
        <v>6.1643835616438354E-5</v>
      </c>
      <c r="E41" s="50">
        <f t="shared" si="2"/>
        <v>31</v>
      </c>
      <c r="F41" s="16">
        <f t="shared" si="3"/>
        <v>1.910958904109589E-3</v>
      </c>
      <c r="G41" s="16">
        <f>SUM(F41:F$182)-F$182</f>
        <v>0.30945564787783519</v>
      </c>
    </row>
    <row r="42" spans="1:7" x14ac:dyDescent="0.25">
      <c r="A42" s="15">
        <v>39904</v>
      </c>
      <c r="B42" s="16">
        <v>5.0000000000000001E-3</v>
      </c>
      <c r="C42" s="16">
        <f t="shared" si="0"/>
        <v>0.02</v>
      </c>
      <c r="D42" s="47">
        <f t="shared" si="1"/>
        <v>5.4794520547945207E-5</v>
      </c>
      <c r="E42" s="50">
        <f t="shared" si="2"/>
        <v>30</v>
      </c>
      <c r="F42" s="16">
        <f t="shared" si="3"/>
        <v>1.6438356164383563E-3</v>
      </c>
      <c r="G42" s="16">
        <f>SUM(F42:F$182)-F$182</f>
        <v>0.30754468897372561</v>
      </c>
    </row>
    <row r="43" spans="1:7" x14ac:dyDescent="0.25">
      <c r="A43" s="15">
        <v>39934</v>
      </c>
      <c r="B43" s="16">
        <v>5.0000000000000001E-3</v>
      </c>
      <c r="C43" s="16">
        <f t="shared" si="0"/>
        <v>0.02</v>
      </c>
      <c r="D43" s="47">
        <f t="shared" si="1"/>
        <v>5.4794520547945207E-5</v>
      </c>
      <c r="E43" s="50">
        <f t="shared" si="2"/>
        <v>31</v>
      </c>
      <c r="F43" s="16">
        <f t="shared" si="3"/>
        <v>1.6986301369863014E-3</v>
      </c>
      <c r="G43" s="16">
        <f>SUM(F43:F$182)-F$182</f>
        <v>0.30590085335728717</v>
      </c>
    </row>
    <row r="44" spans="1:7" x14ac:dyDescent="0.25">
      <c r="A44" s="15">
        <v>39965</v>
      </c>
      <c r="B44" s="16">
        <v>5.0000000000000001E-3</v>
      </c>
      <c r="C44" s="16">
        <f t="shared" si="0"/>
        <v>0.02</v>
      </c>
      <c r="D44" s="47">
        <f t="shared" si="1"/>
        <v>5.4794520547945207E-5</v>
      </c>
      <c r="E44" s="50">
        <f t="shared" si="2"/>
        <v>30</v>
      </c>
      <c r="F44" s="16">
        <f t="shared" si="3"/>
        <v>1.6438356164383563E-3</v>
      </c>
      <c r="G44" s="16">
        <f>SUM(F44:F$182)-F$182</f>
        <v>0.30420222322030088</v>
      </c>
    </row>
    <row r="45" spans="1:7" x14ac:dyDescent="0.25">
      <c r="A45" s="15">
        <v>39995</v>
      </c>
      <c r="B45" s="16">
        <v>5.0000000000000001E-3</v>
      </c>
      <c r="C45" s="16">
        <f t="shared" si="0"/>
        <v>0.02</v>
      </c>
      <c r="D45" s="47">
        <f t="shared" si="1"/>
        <v>5.4794520547945207E-5</v>
      </c>
      <c r="E45" s="50">
        <f t="shared" si="2"/>
        <v>31</v>
      </c>
      <c r="F45" s="16">
        <f t="shared" si="3"/>
        <v>1.6986301369863014E-3</v>
      </c>
      <c r="G45" s="16">
        <f>SUM(F45:F$182)-F$182</f>
        <v>0.3025583876038625</v>
      </c>
    </row>
    <row r="46" spans="1:7" x14ac:dyDescent="0.25">
      <c r="A46" s="15">
        <v>40026</v>
      </c>
      <c r="B46" s="16">
        <v>5.0000000000000001E-3</v>
      </c>
      <c r="C46" s="16">
        <f t="shared" si="0"/>
        <v>0.02</v>
      </c>
      <c r="D46" s="47">
        <f t="shared" si="1"/>
        <v>5.4794520547945207E-5</v>
      </c>
      <c r="E46" s="50">
        <f t="shared" si="2"/>
        <v>31</v>
      </c>
      <c r="F46" s="16">
        <f t="shared" si="3"/>
        <v>1.6986301369863014E-3</v>
      </c>
      <c r="G46" s="16">
        <f>SUM(F46:F$182)-F$182</f>
        <v>0.30085975746687621</v>
      </c>
    </row>
    <row r="47" spans="1:7" x14ac:dyDescent="0.25">
      <c r="A47" s="15">
        <v>40057</v>
      </c>
      <c r="B47" s="16">
        <v>5.0000000000000001E-3</v>
      </c>
      <c r="C47" s="16">
        <f t="shared" si="0"/>
        <v>0.02</v>
      </c>
      <c r="D47" s="47">
        <f t="shared" si="1"/>
        <v>5.4794520547945207E-5</v>
      </c>
      <c r="E47" s="50">
        <f t="shared" si="2"/>
        <v>30</v>
      </c>
      <c r="F47" s="16">
        <f t="shared" si="3"/>
        <v>1.6438356164383563E-3</v>
      </c>
      <c r="G47" s="16">
        <f>SUM(F47:F$182)-F$182</f>
        <v>0.29916112732988992</v>
      </c>
    </row>
    <row r="48" spans="1:7" x14ac:dyDescent="0.25">
      <c r="A48" s="15">
        <v>40087</v>
      </c>
      <c r="B48" s="16">
        <v>5.0000000000000001E-3</v>
      </c>
      <c r="C48" s="16">
        <f t="shared" si="0"/>
        <v>0.02</v>
      </c>
      <c r="D48" s="47">
        <f t="shared" si="1"/>
        <v>5.4794520547945207E-5</v>
      </c>
      <c r="E48" s="50">
        <f t="shared" si="2"/>
        <v>31</v>
      </c>
      <c r="F48" s="16">
        <f t="shared" si="3"/>
        <v>1.6986301369863014E-3</v>
      </c>
      <c r="G48" s="16">
        <f>SUM(F48:F$182)-F$182</f>
        <v>0.29751729171345154</v>
      </c>
    </row>
    <row r="49" spans="1:7" x14ac:dyDescent="0.25">
      <c r="A49" s="15">
        <v>40118</v>
      </c>
      <c r="B49" s="16">
        <v>5.0000000000000001E-3</v>
      </c>
      <c r="C49" s="16">
        <f t="shared" si="0"/>
        <v>0.02</v>
      </c>
      <c r="D49" s="47">
        <f t="shared" si="1"/>
        <v>5.4794520547945207E-5</v>
      </c>
      <c r="E49" s="50">
        <f t="shared" si="2"/>
        <v>30</v>
      </c>
      <c r="F49" s="16">
        <f t="shared" si="3"/>
        <v>1.6438356164383563E-3</v>
      </c>
      <c r="G49" s="16">
        <f>SUM(F49:F$182)-F$182</f>
        <v>0.29581866157646525</v>
      </c>
    </row>
    <row r="50" spans="1:7" x14ac:dyDescent="0.25">
      <c r="A50" s="15">
        <v>40148</v>
      </c>
      <c r="B50" s="16">
        <v>5.0000000000000001E-3</v>
      </c>
      <c r="C50" s="16">
        <f t="shared" si="0"/>
        <v>0.02</v>
      </c>
      <c r="D50" s="47">
        <f t="shared" si="1"/>
        <v>5.4794520547945207E-5</v>
      </c>
      <c r="E50" s="50">
        <f t="shared" si="2"/>
        <v>31</v>
      </c>
      <c r="F50" s="16">
        <f t="shared" si="3"/>
        <v>1.6986301369863014E-3</v>
      </c>
      <c r="G50" s="16">
        <f>SUM(F50:F$182)-F$182</f>
        <v>0.29417482596002686</v>
      </c>
    </row>
    <row r="51" spans="1:7" x14ac:dyDescent="0.25">
      <c r="A51" s="15">
        <v>40179</v>
      </c>
      <c r="B51" s="16">
        <v>5.0000000000000001E-3</v>
      </c>
      <c r="C51" s="16">
        <f t="shared" si="0"/>
        <v>0.02</v>
      </c>
      <c r="D51" s="47">
        <f t="shared" si="1"/>
        <v>5.4794520547945207E-5</v>
      </c>
      <c r="E51" s="50">
        <f t="shared" si="2"/>
        <v>31</v>
      </c>
      <c r="F51" s="16">
        <f t="shared" si="3"/>
        <v>1.6986301369863014E-3</v>
      </c>
      <c r="G51" s="16">
        <f>SUM(F51:F$182)-F$182</f>
        <v>0.29247619582304057</v>
      </c>
    </row>
    <row r="52" spans="1:7" x14ac:dyDescent="0.25">
      <c r="A52" s="15">
        <v>40210</v>
      </c>
      <c r="B52" s="16">
        <v>5.0000000000000001E-3</v>
      </c>
      <c r="C52" s="16">
        <f t="shared" si="0"/>
        <v>0.02</v>
      </c>
      <c r="D52" s="47">
        <f t="shared" si="1"/>
        <v>5.4794520547945207E-5</v>
      </c>
      <c r="E52" s="50">
        <f t="shared" si="2"/>
        <v>28</v>
      </c>
      <c r="F52" s="16">
        <f t="shared" si="3"/>
        <v>1.5342465753424659E-3</v>
      </c>
      <c r="G52" s="16">
        <f>SUM(F52:F$182)-F$182</f>
        <v>0.29077756568605428</v>
      </c>
    </row>
    <row r="53" spans="1:7" x14ac:dyDescent="0.25">
      <c r="A53" s="15">
        <v>40238</v>
      </c>
      <c r="B53" s="16">
        <v>5.0000000000000001E-3</v>
      </c>
      <c r="C53" s="16">
        <f t="shared" si="0"/>
        <v>0.02</v>
      </c>
      <c r="D53" s="47">
        <f t="shared" si="1"/>
        <v>5.4794520547945207E-5</v>
      </c>
      <c r="E53" s="50">
        <f t="shared" si="2"/>
        <v>31</v>
      </c>
      <c r="F53" s="16">
        <f t="shared" si="3"/>
        <v>1.6986301369863014E-3</v>
      </c>
      <c r="G53" s="16">
        <f>SUM(F53:F$182)-F$182</f>
        <v>0.28924331911071183</v>
      </c>
    </row>
    <row r="54" spans="1:7" x14ac:dyDescent="0.25">
      <c r="A54" s="15">
        <v>40269</v>
      </c>
      <c r="B54" s="16">
        <v>5.0000000000000001E-3</v>
      </c>
      <c r="C54" s="16">
        <f t="shared" si="0"/>
        <v>0.02</v>
      </c>
      <c r="D54" s="47">
        <f t="shared" si="1"/>
        <v>5.4794520547945207E-5</v>
      </c>
      <c r="E54" s="50">
        <f t="shared" si="2"/>
        <v>30</v>
      </c>
      <c r="F54" s="16">
        <f t="shared" si="3"/>
        <v>1.6438356164383563E-3</v>
      </c>
      <c r="G54" s="16">
        <f>SUM(F54:F$182)-F$182</f>
        <v>0.28754468897372554</v>
      </c>
    </row>
    <row r="55" spans="1:7" x14ac:dyDescent="0.25">
      <c r="A55" s="15">
        <v>40299</v>
      </c>
      <c r="B55" s="16">
        <v>5.0000000000000001E-3</v>
      </c>
      <c r="C55" s="16">
        <f t="shared" si="0"/>
        <v>0.02</v>
      </c>
      <c r="D55" s="47">
        <f t="shared" si="1"/>
        <v>5.4794520547945207E-5</v>
      </c>
      <c r="E55" s="50">
        <f t="shared" si="2"/>
        <v>31</v>
      </c>
      <c r="F55" s="16">
        <f t="shared" si="3"/>
        <v>1.6986301369863014E-3</v>
      </c>
      <c r="G55" s="16">
        <f>SUM(F55:F$182)-F$182</f>
        <v>0.28590085335728715</v>
      </c>
    </row>
    <row r="56" spans="1:7" x14ac:dyDescent="0.25">
      <c r="A56" s="15">
        <v>40330</v>
      </c>
      <c r="B56" s="16">
        <v>7.4999999999999997E-3</v>
      </c>
      <c r="C56" s="16">
        <f t="shared" si="0"/>
        <v>2.2499999999999999E-2</v>
      </c>
      <c r="D56" s="47">
        <f t="shared" si="1"/>
        <v>6.1643835616438354E-5</v>
      </c>
      <c r="E56" s="50">
        <f t="shared" si="2"/>
        <v>30</v>
      </c>
      <c r="F56" s="16">
        <f t="shared" si="3"/>
        <v>1.8493150684931506E-3</v>
      </c>
      <c r="G56" s="16">
        <f>SUM(F56:F$182)-F$182</f>
        <v>0.28420222322030086</v>
      </c>
    </row>
    <row r="57" spans="1:7" x14ac:dyDescent="0.25">
      <c r="A57" s="15">
        <v>40360</v>
      </c>
      <c r="B57" s="16">
        <v>0.01</v>
      </c>
      <c r="C57" s="16">
        <f t="shared" si="0"/>
        <v>2.5000000000000001E-2</v>
      </c>
      <c r="D57" s="47">
        <f t="shared" si="1"/>
        <v>6.8493150684931516E-5</v>
      </c>
      <c r="E57" s="50">
        <f t="shared" si="2"/>
        <v>31</v>
      </c>
      <c r="F57" s="16">
        <f t="shared" si="3"/>
        <v>2.1232876712328772E-3</v>
      </c>
      <c r="G57" s="16">
        <f>SUM(F57:F$182)-F$182</f>
        <v>0.28235290815180769</v>
      </c>
    </row>
    <row r="58" spans="1:7" x14ac:dyDescent="0.25">
      <c r="A58" s="15">
        <v>40391</v>
      </c>
      <c r="B58" s="16">
        <v>0.01</v>
      </c>
      <c r="C58" s="16">
        <f t="shared" si="0"/>
        <v>2.5000000000000001E-2</v>
      </c>
      <c r="D58" s="47">
        <f t="shared" si="1"/>
        <v>6.8493150684931516E-5</v>
      </c>
      <c r="E58" s="50">
        <f t="shared" si="2"/>
        <v>31</v>
      </c>
      <c r="F58" s="16">
        <f t="shared" si="3"/>
        <v>2.1232876712328772E-3</v>
      </c>
      <c r="G58" s="16">
        <f>SUM(F58:F$182)-F$182</f>
        <v>0.28022962048057481</v>
      </c>
    </row>
    <row r="59" spans="1:7" x14ac:dyDescent="0.25">
      <c r="A59" s="15">
        <v>40422</v>
      </c>
      <c r="B59" s="16">
        <v>1.2500000000000001E-2</v>
      </c>
      <c r="C59" s="16">
        <f t="shared" si="0"/>
        <v>2.75E-2</v>
      </c>
      <c r="D59" s="47">
        <f t="shared" si="1"/>
        <v>7.5342465753424663E-5</v>
      </c>
      <c r="E59" s="50">
        <f t="shared" si="2"/>
        <v>30</v>
      </c>
      <c r="F59" s="16">
        <f t="shared" si="3"/>
        <v>2.2602739726027398E-3</v>
      </c>
      <c r="G59" s="16">
        <f>SUM(F59:F$182)-F$182</f>
        <v>0.27810633280934194</v>
      </c>
    </row>
    <row r="60" spans="1:7" x14ac:dyDescent="0.25">
      <c r="A60" s="15">
        <v>40452</v>
      </c>
      <c r="B60" s="16">
        <v>1.2500000000000001E-2</v>
      </c>
      <c r="C60" s="16">
        <f t="shared" si="0"/>
        <v>2.75E-2</v>
      </c>
      <c r="D60" s="47">
        <f t="shared" si="1"/>
        <v>7.5342465753424663E-5</v>
      </c>
      <c r="E60" s="50">
        <f t="shared" si="2"/>
        <v>31</v>
      </c>
      <c r="F60" s="16">
        <f t="shared" si="3"/>
        <v>2.3356164383561647E-3</v>
      </c>
      <c r="G60" s="16">
        <f>SUM(F60:F$182)-F$182</f>
        <v>0.27584605883673918</v>
      </c>
    </row>
    <row r="61" spans="1:7" x14ac:dyDescent="0.25">
      <c r="A61" s="15">
        <v>40483</v>
      </c>
      <c r="B61" s="16">
        <v>1.2500000000000001E-2</v>
      </c>
      <c r="C61" s="16">
        <f t="shared" si="0"/>
        <v>2.75E-2</v>
      </c>
      <c r="D61" s="47">
        <f t="shared" si="1"/>
        <v>7.5342465753424663E-5</v>
      </c>
      <c r="E61" s="50">
        <f t="shared" si="2"/>
        <v>30</v>
      </c>
      <c r="F61" s="16">
        <f t="shared" si="3"/>
        <v>2.2602739726027398E-3</v>
      </c>
      <c r="G61" s="16">
        <f>SUM(F61:F$182)-F$182</f>
        <v>0.27351044239838301</v>
      </c>
    </row>
    <row r="62" spans="1:7" x14ac:dyDescent="0.25">
      <c r="A62" s="15">
        <v>40513</v>
      </c>
      <c r="B62" s="16">
        <v>1.2500000000000001E-2</v>
      </c>
      <c r="C62" s="16">
        <f t="shared" si="0"/>
        <v>2.75E-2</v>
      </c>
      <c r="D62" s="47">
        <f t="shared" si="1"/>
        <v>7.5342465753424663E-5</v>
      </c>
      <c r="E62" s="50">
        <f t="shared" si="2"/>
        <v>31</v>
      </c>
      <c r="F62" s="16">
        <f t="shared" si="3"/>
        <v>2.3356164383561647E-3</v>
      </c>
      <c r="G62" s="16">
        <f>SUM(F62:F$182)-F$182</f>
        <v>0.27125016842578031</v>
      </c>
    </row>
    <row r="63" spans="1:7" x14ac:dyDescent="0.25">
      <c r="A63" s="15">
        <v>40544</v>
      </c>
      <c r="B63" s="16">
        <v>1.2500000000000001E-2</v>
      </c>
      <c r="C63" s="16">
        <f t="shared" si="0"/>
        <v>2.75E-2</v>
      </c>
      <c r="D63" s="47">
        <f t="shared" si="1"/>
        <v>7.5342465753424663E-5</v>
      </c>
      <c r="E63" s="50">
        <f t="shared" si="2"/>
        <v>31</v>
      </c>
      <c r="F63" s="16">
        <f t="shared" si="3"/>
        <v>2.3356164383561647E-3</v>
      </c>
      <c r="G63" s="16">
        <f>SUM(F63:F$182)-F$182</f>
        <v>0.26891455198742409</v>
      </c>
    </row>
    <row r="64" spans="1:7" x14ac:dyDescent="0.25">
      <c r="A64" s="15">
        <v>40575</v>
      </c>
      <c r="B64" s="16">
        <v>1.2500000000000001E-2</v>
      </c>
      <c r="C64" s="16">
        <f t="shared" si="0"/>
        <v>2.75E-2</v>
      </c>
      <c r="D64" s="47">
        <f t="shared" si="1"/>
        <v>7.5342465753424663E-5</v>
      </c>
      <c r="E64" s="50">
        <f t="shared" si="2"/>
        <v>28</v>
      </c>
      <c r="F64" s="16">
        <f t="shared" si="3"/>
        <v>2.1095890410958904E-3</v>
      </c>
      <c r="G64" s="16">
        <f>SUM(F64:F$182)-F$182</f>
        <v>0.26657893554906797</v>
      </c>
    </row>
    <row r="65" spans="1:7" x14ac:dyDescent="0.25">
      <c r="A65" s="15">
        <v>40603</v>
      </c>
      <c r="B65" s="16">
        <v>1.2500000000000001E-2</v>
      </c>
      <c r="C65" s="16">
        <f t="shared" si="0"/>
        <v>2.75E-2</v>
      </c>
      <c r="D65" s="47">
        <f t="shared" si="1"/>
        <v>7.5342465753424663E-5</v>
      </c>
      <c r="E65" s="50">
        <f t="shared" si="2"/>
        <v>31</v>
      </c>
      <c r="F65" s="16">
        <f t="shared" si="3"/>
        <v>2.3356164383561647E-3</v>
      </c>
      <c r="G65" s="16">
        <f>SUM(F65:F$182)-F$182</f>
        <v>0.26446934650797205</v>
      </c>
    </row>
    <row r="66" spans="1:7" x14ac:dyDescent="0.25">
      <c r="A66" s="15">
        <v>40634</v>
      </c>
      <c r="B66" s="16">
        <v>1.2500000000000001E-2</v>
      </c>
      <c r="C66" s="16">
        <f t="shared" si="0"/>
        <v>2.75E-2</v>
      </c>
      <c r="D66" s="47">
        <f t="shared" si="1"/>
        <v>7.5342465753424663E-5</v>
      </c>
      <c r="E66" s="50">
        <f t="shared" si="2"/>
        <v>30</v>
      </c>
      <c r="F66" s="16">
        <f t="shared" si="3"/>
        <v>2.2602739726027398E-3</v>
      </c>
      <c r="G66" s="16">
        <f>SUM(F66:F$182)-F$182</f>
        <v>0.26213373006961593</v>
      </c>
    </row>
    <row r="67" spans="1:7" x14ac:dyDescent="0.25">
      <c r="A67" s="15">
        <v>40664</v>
      </c>
      <c r="B67" s="16">
        <v>1.2500000000000001E-2</v>
      </c>
      <c r="C67" s="16">
        <f t="shared" ref="C67:C130" si="5">B67+1.5%</f>
        <v>2.75E-2</v>
      </c>
      <c r="D67" s="47">
        <f t="shared" si="1"/>
        <v>7.5342465753424663E-5</v>
      </c>
      <c r="E67" s="50">
        <f t="shared" si="2"/>
        <v>31</v>
      </c>
      <c r="F67" s="16">
        <f t="shared" si="3"/>
        <v>2.3356164383561647E-3</v>
      </c>
      <c r="G67" s="16">
        <f>SUM(F67:F$182)-F$182</f>
        <v>0.25987345609701318</v>
      </c>
    </row>
    <row r="68" spans="1:7" x14ac:dyDescent="0.25">
      <c r="A68" s="15">
        <v>40695</v>
      </c>
      <c r="B68" s="16">
        <v>1.2500000000000001E-2</v>
      </c>
      <c r="C68" s="16">
        <f t="shared" si="5"/>
        <v>2.75E-2</v>
      </c>
      <c r="D68" s="47">
        <f t="shared" ref="D68:D122" si="6">C68/365</f>
        <v>7.5342465753424663E-5</v>
      </c>
      <c r="E68" s="50">
        <f t="shared" ref="E68:E131" si="7">DAY(DATE(YEAR(A68),MONTH(A68)+1,0))</f>
        <v>30</v>
      </c>
      <c r="F68" s="16">
        <f t="shared" ref="F68:F131" si="8">D68*E68</f>
        <v>2.2602739726027398E-3</v>
      </c>
      <c r="G68" s="16">
        <f>SUM(F68:F$182)-F$182</f>
        <v>0.25753783965865701</v>
      </c>
    </row>
    <row r="69" spans="1:7" x14ac:dyDescent="0.25">
      <c r="A69" s="15">
        <v>40725</v>
      </c>
      <c r="B69" s="16">
        <v>1.2500000000000001E-2</v>
      </c>
      <c r="C69" s="16">
        <f t="shared" si="5"/>
        <v>2.75E-2</v>
      </c>
      <c r="D69" s="47">
        <f t="shared" si="6"/>
        <v>7.5342465753424663E-5</v>
      </c>
      <c r="E69" s="50">
        <f t="shared" si="7"/>
        <v>31</v>
      </c>
      <c r="F69" s="16">
        <f t="shared" si="8"/>
        <v>2.3356164383561647E-3</v>
      </c>
      <c r="G69" s="16">
        <f>SUM(F69:F$182)-F$182</f>
        <v>0.25527756568605431</v>
      </c>
    </row>
    <row r="70" spans="1:7" x14ac:dyDescent="0.25">
      <c r="A70" s="15">
        <v>40756</v>
      </c>
      <c r="B70" s="16">
        <v>1.2500000000000001E-2</v>
      </c>
      <c r="C70" s="16">
        <f t="shared" si="5"/>
        <v>2.75E-2</v>
      </c>
      <c r="D70" s="47">
        <f t="shared" si="6"/>
        <v>7.5342465753424663E-5</v>
      </c>
      <c r="E70" s="50">
        <f t="shared" si="7"/>
        <v>31</v>
      </c>
      <c r="F70" s="16">
        <f t="shared" si="8"/>
        <v>2.3356164383561647E-3</v>
      </c>
      <c r="G70" s="16">
        <f>SUM(F70:F$182)-F$182</f>
        <v>0.25294194924769814</v>
      </c>
    </row>
    <row r="71" spans="1:7" x14ac:dyDescent="0.25">
      <c r="A71" s="15">
        <v>40787</v>
      </c>
      <c r="B71" s="16">
        <v>1.2500000000000001E-2</v>
      </c>
      <c r="C71" s="16">
        <f t="shared" si="5"/>
        <v>2.75E-2</v>
      </c>
      <c r="D71" s="47">
        <f t="shared" si="6"/>
        <v>7.5342465753424663E-5</v>
      </c>
      <c r="E71" s="50">
        <f t="shared" si="7"/>
        <v>30</v>
      </c>
      <c r="F71" s="16">
        <f t="shared" si="8"/>
        <v>2.2602739726027398E-3</v>
      </c>
      <c r="G71" s="16">
        <f>SUM(F71:F$182)-F$182</f>
        <v>0.25060633280934197</v>
      </c>
    </row>
    <row r="72" spans="1:7" x14ac:dyDescent="0.25">
      <c r="A72" s="15">
        <v>40817</v>
      </c>
      <c r="B72" s="16">
        <v>1.2500000000000001E-2</v>
      </c>
      <c r="C72" s="16">
        <f t="shared" si="5"/>
        <v>2.75E-2</v>
      </c>
      <c r="D72" s="47">
        <f t="shared" si="6"/>
        <v>7.5342465753424663E-5</v>
      </c>
      <c r="E72" s="50">
        <f t="shared" si="7"/>
        <v>31</v>
      </c>
      <c r="F72" s="16">
        <f t="shared" si="8"/>
        <v>2.3356164383561647E-3</v>
      </c>
      <c r="G72" s="16">
        <f>SUM(F72:F$182)-F$182</f>
        <v>0.24834605883673927</v>
      </c>
    </row>
    <row r="73" spans="1:7" x14ac:dyDescent="0.25">
      <c r="A73" s="15">
        <v>40848</v>
      </c>
      <c r="B73" s="16">
        <v>1.2500000000000001E-2</v>
      </c>
      <c r="C73" s="16">
        <f t="shared" si="5"/>
        <v>2.75E-2</v>
      </c>
      <c r="D73" s="47">
        <f t="shared" si="6"/>
        <v>7.5342465753424663E-5</v>
      </c>
      <c r="E73" s="50">
        <f t="shared" si="7"/>
        <v>30</v>
      </c>
      <c r="F73" s="16">
        <f t="shared" si="8"/>
        <v>2.2602739726027398E-3</v>
      </c>
      <c r="G73" s="16">
        <f>SUM(F73:F$182)-F$182</f>
        <v>0.24601044239838307</v>
      </c>
    </row>
    <row r="74" spans="1:7" x14ac:dyDescent="0.25">
      <c r="A74" s="15">
        <v>40878</v>
      </c>
      <c r="B74" s="16">
        <v>1.2500000000000001E-2</v>
      </c>
      <c r="C74" s="16">
        <f t="shared" si="5"/>
        <v>2.75E-2</v>
      </c>
      <c r="D74" s="47">
        <f t="shared" si="6"/>
        <v>7.5342465753424663E-5</v>
      </c>
      <c r="E74" s="50">
        <f t="shared" si="7"/>
        <v>31</v>
      </c>
      <c r="F74" s="16">
        <f t="shared" si="8"/>
        <v>2.3356164383561647E-3</v>
      </c>
      <c r="G74" s="16">
        <f>SUM(F74:F$182)-F$182</f>
        <v>0.24375016842578032</v>
      </c>
    </row>
    <row r="75" spans="1:7" x14ac:dyDescent="0.25">
      <c r="A75" s="15">
        <v>40909</v>
      </c>
      <c r="B75" s="16">
        <v>1.2500000000000001E-2</v>
      </c>
      <c r="C75" s="16">
        <f t="shared" si="5"/>
        <v>2.75E-2</v>
      </c>
      <c r="D75" s="47">
        <f>C75/366</f>
        <v>7.5136612021857923E-5</v>
      </c>
      <c r="E75" s="50">
        <f t="shared" si="7"/>
        <v>31</v>
      </c>
      <c r="F75" s="16">
        <f t="shared" si="8"/>
        <v>2.3292349726775955E-3</v>
      </c>
      <c r="G75" s="16">
        <f>SUM(F75:F$182)-F$182</f>
        <v>0.24141455198742415</v>
      </c>
    </row>
    <row r="76" spans="1:7" x14ac:dyDescent="0.25">
      <c r="A76" s="15">
        <v>40940</v>
      </c>
      <c r="B76" s="16">
        <v>1.2500000000000001E-2</v>
      </c>
      <c r="C76" s="16">
        <f t="shared" si="5"/>
        <v>2.75E-2</v>
      </c>
      <c r="D76" s="47">
        <f t="shared" ref="D76:D86" si="9">C76/366</f>
        <v>7.5136612021857923E-5</v>
      </c>
      <c r="E76" s="50">
        <f t="shared" si="7"/>
        <v>29</v>
      </c>
      <c r="F76" s="16">
        <f t="shared" si="8"/>
        <v>2.1789617486338798E-3</v>
      </c>
      <c r="G76" s="16">
        <f>SUM(F76:F$182)-F$182</f>
        <v>0.23908531701474658</v>
      </c>
    </row>
    <row r="77" spans="1:7" x14ac:dyDescent="0.25">
      <c r="A77" s="15">
        <v>40969</v>
      </c>
      <c r="B77" s="16">
        <v>1.2500000000000001E-2</v>
      </c>
      <c r="C77" s="16">
        <f t="shared" si="5"/>
        <v>2.75E-2</v>
      </c>
      <c r="D77" s="47">
        <f t="shared" si="9"/>
        <v>7.5136612021857923E-5</v>
      </c>
      <c r="E77" s="50">
        <f t="shared" si="7"/>
        <v>31</v>
      </c>
      <c r="F77" s="16">
        <f t="shared" si="8"/>
        <v>2.3292349726775955E-3</v>
      </c>
      <c r="G77" s="16">
        <f>SUM(F77:F$182)-F$182</f>
        <v>0.2369063552661127</v>
      </c>
    </row>
    <row r="78" spans="1:7" x14ac:dyDescent="0.25">
      <c r="A78" s="15">
        <v>41000</v>
      </c>
      <c r="B78" s="16">
        <v>1.2500000000000001E-2</v>
      </c>
      <c r="C78" s="16">
        <f t="shared" si="5"/>
        <v>2.75E-2</v>
      </c>
      <c r="D78" s="47">
        <f t="shared" si="9"/>
        <v>7.5136612021857923E-5</v>
      </c>
      <c r="E78" s="50">
        <f t="shared" si="7"/>
        <v>30</v>
      </c>
      <c r="F78" s="16">
        <f t="shared" si="8"/>
        <v>2.2540983606557379E-3</v>
      </c>
      <c r="G78" s="16">
        <f>SUM(F78:F$182)-F$182</f>
        <v>0.23457712029343511</v>
      </c>
    </row>
    <row r="79" spans="1:7" x14ac:dyDescent="0.25">
      <c r="A79" s="15">
        <v>41030</v>
      </c>
      <c r="B79" s="16">
        <v>1.2500000000000001E-2</v>
      </c>
      <c r="C79" s="16">
        <f t="shared" si="5"/>
        <v>2.75E-2</v>
      </c>
      <c r="D79" s="47">
        <f t="shared" si="9"/>
        <v>7.5136612021857923E-5</v>
      </c>
      <c r="E79" s="50">
        <f t="shared" si="7"/>
        <v>31</v>
      </c>
      <c r="F79" s="16">
        <f t="shared" si="8"/>
        <v>2.3292349726775955E-3</v>
      </c>
      <c r="G79" s="16">
        <f>SUM(F79:F$182)-F$182</f>
        <v>0.23232302193277934</v>
      </c>
    </row>
    <row r="80" spans="1:7" x14ac:dyDescent="0.25">
      <c r="A80" s="15">
        <v>41061</v>
      </c>
      <c r="B80" s="16">
        <v>1.2500000000000001E-2</v>
      </c>
      <c r="C80" s="16">
        <f t="shared" si="5"/>
        <v>2.75E-2</v>
      </c>
      <c r="D80" s="47">
        <f t="shared" si="9"/>
        <v>7.5136612021857923E-5</v>
      </c>
      <c r="E80" s="50">
        <f t="shared" si="7"/>
        <v>30</v>
      </c>
      <c r="F80" s="16">
        <f t="shared" si="8"/>
        <v>2.2540983606557379E-3</v>
      </c>
      <c r="G80" s="16">
        <f>SUM(F80:F$182)-F$182</f>
        <v>0.22999378696010175</v>
      </c>
    </row>
    <row r="81" spans="1:7" x14ac:dyDescent="0.25">
      <c r="A81" s="15">
        <v>41091</v>
      </c>
      <c r="B81" s="16">
        <v>1.2500000000000001E-2</v>
      </c>
      <c r="C81" s="16">
        <f t="shared" si="5"/>
        <v>2.75E-2</v>
      </c>
      <c r="D81" s="47">
        <f t="shared" si="9"/>
        <v>7.5136612021857923E-5</v>
      </c>
      <c r="E81" s="50">
        <f t="shared" si="7"/>
        <v>31</v>
      </c>
      <c r="F81" s="16">
        <f t="shared" si="8"/>
        <v>2.3292349726775955E-3</v>
      </c>
      <c r="G81" s="16">
        <f>SUM(F81:F$182)-F$182</f>
        <v>0.22773968859944602</v>
      </c>
    </row>
    <row r="82" spans="1:7" x14ac:dyDescent="0.25">
      <c r="A82" s="15">
        <v>41122</v>
      </c>
      <c r="B82" s="16">
        <v>1.2500000000000001E-2</v>
      </c>
      <c r="C82" s="16">
        <f t="shared" si="5"/>
        <v>2.75E-2</v>
      </c>
      <c r="D82" s="47">
        <f t="shared" si="9"/>
        <v>7.5136612021857923E-5</v>
      </c>
      <c r="E82" s="50">
        <f t="shared" si="7"/>
        <v>31</v>
      </c>
      <c r="F82" s="16">
        <f t="shared" si="8"/>
        <v>2.3292349726775955E-3</v>
      </c>
      <c r="G82" s="16">
        <f>SUM(F82:F$182)-F$182</f>
        <v>0.22541045362676843</v>
      </c>
    </row>
    <row r="83" spans="1:7" x14ac:dyDescent="0.25">
      <c r="A83" s="15">
        <v>41153</v>
      </c>
      <c r="B83" s="16">
        <v>1.2500000000000001E-2</v>
      </c>
      <c r="C83" s="16">
        <f t="shared" si="5"/>
        <v>2.75E-2</v>
      </c>
      <c r="D83" s="47">
        <f t="shared" si="9"/>
        <v>7.5136612021857923E-5</v>
      </c>
      <c r="E83" s="50">
        <f t="shared" si="7"/>
        <v>30</v>
      </c>
      <c r="F83" s="16">
        <f t="shared" si="8"/>
        <v>2.2540983606557379E-3</v>
      </c>
      <c r="G83" s="16">
        <f>SUM(F83:F$182)-F$182</f>
        <v>0.22308121865409083</v>
      </c>
    </row>
    <row r="84" spans="1:7" x14ac:dyDescent="0.25">
      <c r="A84" s="15">
        <v>41183</v>
      </c>
      <c r="B84" s="16">
        <v>1.2500000000000001E-2</v>
      </c>
      <c r="C84" s="16">
        <f t="shared" si="5"/>
        <v>2.75E-2</v>
      </c>
      <c r="D84" s="47">
        <f t="shared" si="9"/>
        <v>7.5136612021857923E-5</v>
      </c>
      <c r="E84" s="50">
        <f t="shared" si="7"/>
        <v>31</v>
      </c>
      <c r="F84" s="16">
        <f t="shared" si="8"/>
        <v>2.3292349726775955E-3</v>
      </c>
      <c r="G84" s="16">
        <f>SUM(F84:F$182)-F$182</f>
        <v>0.2208271202934351</v>
      </c>
    </row>
    <row r="85" spans="1:7" x14ac:dyDescent="0.25">
      <c r="A85" s="15">
        <v>41214</v>
      </c>
      <c r="B85" s="16">
        <v>1.2500000000000001E-2</v>
      </c>
      <c r="C85" s="16">
        <f t="shared" si="5"/>
        <v>2.75E-2</v>
      </c>
      <c r="D85" s="47">
        <f t="shared" si="9"/>
        <v>7.5136612021857923E-5</v>
      </c>
      <c r="E85" s="50">
        <f t="shared" si="7"/>
        <v>30</v>
      </c>
      <c r="F85" s="16">
        <f t="shared" si="8"/>
        <v>2.2540983606557379E-3</v>
      </c>
      <c r="G85" s="16">
        <f>SUM(F85:F$182)-F$182</f>
        <v>0.21849788532075748</v>
      </c>
    </row>
    <row r="86" spans="1:7" x14ac:dyDescent="0.25">
      <c r="A86" s="15">
        <v>41244</v>
      </c>
      <c r="B86" s="16">
        <v>1.2500000000000001E-2</v>
      </c>
      <c r="C86" s="16">
        <f t="shared" si="5"/>
        <v>2.75E-2</v>
      </c>
      <c r="D86" s="47">
        <f t="shared" si="9"/>
        <v>7.5136612021857923E-5</v>
      </c>
      <c r="E86" s="50">
        <f t="shared" si="7"/>
        <v>31</v>
      </c>
      <c r="F86" s="16">
        <f t="shared" si="8"/>
        <v>2.3292349726775955E-3</v>
      </c>
      <c r="G86" s="16">
        <f>SUM(F86:F$182)-F$182</f>
        <v>0.21624378696010177</v>
      </c>
    </row>
    <row r="87" spans="1:7" x14ac:dyDescent="0.25">
      <c r="A87" s="15">
        <v>41275</v>
      </c>
      <c r="B87" s="16">
        <v>1.2500000000000001E-2</v>
      </c>
      <c r="C87" s="16">
        <f t="shared" si="5"/>
        <v>2.75E-2</v>
      </c>
      <c r="D87" s="47">
        <f t="shared" si="6"/>
        <v>7.5342465753424663E-5</v>
      </c>
      <c r="E87" s="50">
        <f t="shared" si="7"/>
        <v>31</v>
      </c>
      <c r="F87" s="16">
        <f t="shared" si="8"/>
        <v>2.3356164383561647E-3</v>
      </c>
      <c r="G87" s="16">
        <f>SUM(F87:F$182)-F$182</f>
        <v>0.21391455198742418</v>
      </c>
    </row>
    <row r="88" spans="1:7" x14ac:dyDescent="0.25">
      <c r="A88" s="15">
        <v>41306</v>
      </c>
      <c r="B88" s="16">
        <v>1.2500000000000001E-2</v>
      </c>
      <c r="C88" s="16">
        <f t="shared" si="5"/>
        <v>2.75E-2</v>
      </c>
      <c r="D88" s="47">
        <f t="shared" si="6"/>
        <v>7.5342465753424663E-5</v>
      </c>
      <c r="E88" s="50">
        <f t="shared" si="7"/>
        <v>28</v>
      </c>
      <c r="F88" s="16">
        <f t="shared" si="8"/>
        <v>2.1095890410958904E-3</v>
      </c>
      <c r="G88" s="16">
        <f>SUM(F88:F$182)-F$182</f>
        <v>0.21157893554906801</v>
      </c>
    </row>
    <row r="89" spans="1:7" x14ac:dyDescent="0.25">
      <c r="A89" s="15">
        <v>41334</v>
      </c>
      <c r="B89" s="16">
        <v>1.2500000000000001E-2</v>
      </c>
      <c r="C89" s="16">
        <f t="shared" si="5"/>
        <v>2.75E-2</v>
      </c>
      <c r="D89" s="47">
        <f t="shared" si="6"/>
        <v>7.5342465753424663E-5</v>
      </c>
      <c r="E89" s="50">
        <f t="shared" si="7"/>
        <v>31</v>
      </c>
      <c r="F89" s="16">
        <f t="shared" si="8"/>
        <v>2.3356164383561647E-3</v>
      </c>
      <c r="G89" s="16">
        <f>SUM(F89:F$182)-F$182</f>
        <v>0.20946934650797211</v>
      </c>
    </row>
    <row r="90" spans="1:7" x14ac:dyDescent="0.25">
      <c r="A90" s="15">
        <v>41365</v>
      </c>
      <c r="B90" s="16">
        <v>1.2500000000000001E-2</v>
      </c>
      <c r="C90" s="16">
        <f t="shared" si="5"/>
        <v>2.75E-2</v>
      </c>
      <c r="D90" s="47">
        <f t="shared" si="6"/>
        <v>7.5342465753424663E-5</v>
      </c>
      <c r="E90" s="50">
        <f t="shared" si="7"/>
        <v>30</v>
      </c>
      <c r="F90" s="16">
        <f t="shared" si="8"/>
        <v>2.2602739726027398E-3</v>
      </c>
      <c r="G90" s="16">
        <f>SUM(F90:F$182)-F$182</f>
        <v>0.20713373006961594</v>
      </c>
    </row>
    <row r="91" spans="1:7" x14ac:dyDescent="0.25">
      <c r="A91" s="15">
        <v>41395</v>
      </c>
      <c r="B91" s="16">
        <v>1.2500000000000001E-2</v>
      </c>
      <c r="C91" s="16">
        <f t="shared" si="5"/>
        <v>2.75E-2</v>
      </c>
      <c r="D91" s="47">
        <f t="shared" si="6"/>
        <v>7.5342465753424663E-5</v>
      </c>
      <c r="E91" s="50">
        <f t="shared" si="7"/>
        <v>31</v>
      </c>
      <c r="F91" s="16">
        <f t="shared" si="8"/>
        <v>2.3356164383561647E-3</v>
      </c>
      <c r="G91" s="16">
        <f>SUM(F91:F$182)-F$182</f>
        <v>0.20487345609701318</v>
      </c>
    </row>
    <row r="92" spans="1:7" x14ac:dyDescent="0.25">
      <c r="A92" s="15">
        <v>41426</v>
      </c>
      <c r="B92" s="16">
        <v>1.2500000000000001E-2</v>
      </c>
      <c r="C92" s="16">
        <f t="shared" si="5"/>
        <v>2.75E-2</v>
      </c>
      <c r="D92" s="47">
        <f t="shared" si="6"/>
        <v>7.5342465753424663E-5</v>
      </c>
      <c r="E92" s="50">
        <f t="shared" si="7"/>
        <v>30</v>
      </c>
      <c r="F92" s="16">
        <f t="shared" si="8"/>
        <v>2.2602739726027398E-3</v>
      </c>
      <c r="G92" s="16">
        <f>SUM(F92:F$182)-F$182</f>
        <v>0.20253783965865702</v>
      </c>
    </row>
    <row r="93" spans="1:7" x14ac:dyDescent="0.25">
      <c r="A93" s="15">
        <v>41456</v>
      </c>
      <c r="B93" s="16">
        <v>1.2500000000000001E-2</v>
      </c>
      <c r="C93" s="16">
        <f t="shared" si="5"/>
        <v>2.75E-2</v>
      </c>
      <c r="D93" s="47">
        <f t="shared" si="6"/>
        <v>7.5342465753424663E-5</v>
      </c>
      <c r="E93" s="50">
        <f t="shared" si="7"/>
        <v>31</v>
      </c>
      <c r="F93" s="16">
        <f t="shared" si="8"/>
        <v>2.3356164383561647E-3</v>
      </c>
      <c r="G93" s="16">
        <f>SUM(F93:F$182)-F$182</f>
        <v>0.20027756568605429</v>
      </c>
    </row>
    <row r="94" spans="1:7" x14ac:dyDescent="0.25">
      <c r="A94" s="15">
        <v>41487</v>
      </c>
      <c r="B94" s="16">
        <v>1.2500000000000001E-2</v>
      </c>
      <c r="C94" s="16">
        <f t="shared" si="5"/>
        <v>2.75E-2</v>
      </c>
      <c r="D94" s="47">
        <f t="shared" si="6"/>
        <v>7.5342465753424663E-5</v>
      </c>
      <c r="E94" s="50">
        <f t="shared" si="7"/>
        <v>31</v>
      </c>
      <c r="F94" s="16">
        <f t="shared" si="8"/>
        <v>2.3356164383561647E-3</v>
      </c>
      <c r="G94" s="16">
        <f>SUM(F94:F$182)-F$182</f>
        <v>0.19794194924769812</v>
      </c>
    </row>
    <row r="95" spans="1:7" x14ac:dyDescent="0.25">
      <c r="A95" s="15">
        <v>41518</v>
      </c>
      <c r="B95" s="16">
        <v>1.2500000000000001E-2</v>
      </c>
      <c r="C95" s="16">
        <f t="shared" si="5"/>
        <v>2.75E-2</v>
      </c>
      <c r="D95" s="47">
        <f t="shared" si="6"/>
        <v>7.5342465753424663E-5</v>
      </c>
      <c r="E95" s="50">
        <f t="shared" si="7"/>
        <v>30</v>
      </c>
      <c r="F95" s="16">
        <f t="shared" si="8"/>
        <v>2.2602739726027398E-3</v>
      </c>
      <c r="G95" s="16">
        <f>SUM(F95:F$182)-F$182</f>
        <v>0.19560633280934198</v>
      </c>
    </row>
    <row r="96" spans="1:7" x14ac:dyDescent="0.25">
      <c r="A96" s="15">
        <v>41548</v>
      </c>
      <c r="B96" s="16">
        <v>1.2500000000000001E-2</v>
      </c>
      <c r="C96" s="16">
        <f t="shared" si="5"/>
        <v>2.75E-2</v>
      </c>
      <c r="D96" s="47">
        <f t="shared" si="6"/>
        <v>7.5342465753424663E-5</v>
      </c>
      <c r="E96" s="50">
        <f t="shared" si="7"/>
        <v>31</v>
      </c>
      <c r="F96" s="16">
        <f t="shared" si="8"/>
        <v>2.3356164383561647E-3</v>
      </c>
      <c r="G96" s="16">
        <f>SUM(F96:F$182)-F$182</f>
        <v>0.19334605883673925</v>
      </c>
    </row>
    <row r="97" spans="1:7" x14ac:dyDescent="0.25">
      <c r="A97" s="15">
        <v>41579</v>
      </c>
      <c r="B97" s="16">
        <v>1.2500000000000001E-2</v>
      </c>
      <c r="C97" s="16">
        <f t="shared" si="5"/>
        <v>2.75E-2</v>
      </c>
      <c r="D97" s="47">
        <f t="shared" si="6"/>
        <v>7.5342465753424663E-5</v>
      </c>
      <c r="E97" s="50">
        <f t="shared" si="7"/>
        <v>30</v>
      </c>
      <c r="F97" s="16">
        <f t="shared" si="8"/>
        <v>2.2602739726027398E-3</v>
      </c>
      <c r="G97" s="16">
        <f>SUM(F97:F$182)-F$182</f>
        <v>0.19101044239838308</v>
      </c>
    </row>
    <row r="98" spans="1:7" x14ac:dyDescent="0.25">
      <c r="A98" s="15">
        <v>41609</v>
      </c>
      <c r="B98" s="16">
        <v>1.2500000000000001E-2</v>
      </c>
      <c r="C98" s="16">
        <f t="shared" si="5"/>
        <v>2.75E-2</v>
      </c>
      <c r="D98" s="47">
        <f t="shared" si="6"/>
        <v>7.5342465753424663E-5</v>
      </c>
      <c r="E98" s="50">
        <f t="shared" si="7"/>
        <v>31</v>
      </c>
      <c r="F98" s="16">
        <f t="shared" si="8"/>
        <v>2.3356164383561647E-3</v>
      </c>
      <c r="G98" s="16">
        <f>SUM(F98:F$182)-F$182</f>
        <v>0.18875016842578032</v>
      </c>
    </row>
    <row r="99" spans="1:7" x14ac:dyDescent="0.25">
      <c r="A99" s="15">
        <v>41640</v>
      </c>
      <c r="B99" s="16">
        <v>1.2500000000000001E-2</v>
      </c>
      <c r="C99" s="16">
        <f t="shared" si="5"/>
        <v>2.75E-2</v>
      </c>
      <c r="D99" s="47">
        <f t="shared" si="6"/>
        <v>7.5342465753424663E-5</v>
      </c>
      <c r="E99" s="50">
        <f t="shared" si="7"/>
        <v>31</v>
      </c>
      <c r="F99" s="16">
        <f t="shared" si="8"/>
        <v>2.3356164383561647E-3</v>
      </c>
      <c r="G99" s="16">
        <f>SUM(F99:F$182)-F$182</f>
        <v>0.18641455198742415</v>
      </c>
    </row>
    <row r="100" spans="1:7" x14ac:dyDescent="0.25">
      <c r="A100" s="15">
        <v>41671</v>
      </c>
      <c r="B100" s="16">
        <v>1.2500000000000001E-2</v>
      </c>
      <c r="C100" s="16">
        <f t="shared" si="5"/>
        <v>2.75E-2</v>
      </c>
      <c r="D100" s="47">
        <f t="shared" si="6"/>
        <v>7.5342465753424663E-5</v>
      </c>
      <c r="E100" s="50">
        <f t="shared" si="7"/>
        <v>28</v>
      </c>
      <c r="F100" s="16">
        <f t="shared" si="8"/>
        <v>2.1095890410958904E-3</v>
      </c>
      <c r="G100" s="16">
        <f>SUM(F100:F$182)-F$182</f>
        <v>0.18407893554906798</v>
      </c>
    </row>
    <row r="101" spans="1:7" x14ac:dyDescent="0.25">
      <c r="A101" s="15">
        <v>41699</v>
      </c>
      <c r="B101" s="16">
        <v>1.2500000000000001E-2</v>
      </c>
      <c r="C101" s="16">
        <f t="shared" si="5"/>
        <v>2.75E-2</v>
      </c>
      <c r="D101" s="47">
        <f t="shared" si="6"/>
        <v>7.5342465753424663E-5</v>
      </c>
      <c r="E101" s="50">
        <f t="shared" si="7"/>
        <v>31</v>
      </c>
      <c r="F101" s="16">
        <f t="shared" si="8"/>
        <v>2.3356164383561647E-3</v>
      </c>
      <c r="G101" s="16">
        <f>SUM(F101:F$182)-F$182</f>
        <v>0.18196934650797209</v>
      </c>
    </row>
    <row r="102" spans="1:7" x14ac:dyDescent="0.25">
      <c r="A102" s="15">
        <v>41730</v>
      </c>
      <c r="B102" s="16">
        <v>1.2500000000000001E-2</v>
      </c>
      <c r="C102" s="16">
        <f t="shared" si="5"/>
        <v>2.75E-2</v>
      </c>
      <c r="D102" s="47">
        <f t="shared" si="6"/>
        <v>7.5342465753424663E-5</v>
      </c>
      <c r="E102" s="50">
        <f t="shared" si="7"/>
        <v>30</v>
      </c>
      <c r="F102" s="16">
        <f t="shared" si="8"/>
        <v>2.2602739726027398E-3</v>
      </c>
      <c r="G102" s="16">
        <f>SUM(F102:F$182)-F$182</f>
        <v>0.17963373006961592</v>
      </c>
    </row>
    <row r="103" spans="1:7" x14ac:dyDescent="0.25">
      <c r="A103" s="15">
        <v>41760</v>
      </c>
      <c r="B103" s="16">
        <v>1.2500000000000001E-2</v>
      </c>
      <c r="C103" s="16">
        <f t="shared" si="5"/>
        <v>2.75E-2</v>
      </c>
      <c r="D103" s="47">
        <f t="shared" si="6"/>
        <v>7.5342465753424663E-5</v>
      </c>
      <c r="E103" s="50">
        <f t="shared" si="7"/>
        <v>31</v>
      </c>
      <c r="F103" s="16">
        <f t="shared" si="8"/>
        <v>2.3356164383561647E-3</v>
      </c>
      <c r="G103" s="16">
        <f>SUM(F103:F$182)-F$182</f>
        <v>0.17737345609701319</v>
      </c>
    </row>
    <row r="104" spans="1:7" x14ac:dyDescent="0.25">
      <c r="A104" s="15">
        <v>41791</v>
      </c>
      <c r="B104" s="16">
        <v>1.2500000000000001E-2</v>
      </c>
      <c r="C104" s="16">
        <f t="shared" si="5"/>
        <v>2.75E-2</v>
      </c>
      <c r="D104" s="47">
        <f t="shared" si="6"/>
        <v>7.5342465753424663E-5</v>
      </c>
      <c r="E104" s="50">
        <f t="shared" si="7"/>
        <v>30</v>
      </c>
      <c r="F104" s="16">
        <f t="shared" si="8"/>
        <v>2.2602739726027398E-3</v>
      </c>
      <c r="G104" s="16">
        <f>SUM(F104:F$182)-F$182</f>
        <v>0.17503783965865702</v>
      </c>
    </row>
    <row r="105" spans="1:7" x14ac:dyDescent="0.25">
      <c r="A105" s="15">
        <v>41821</v>
      </c>
      <c r="B105" s="16">
        <v>1.2500000000000001E-2</v>
      </c>
      <c r="C105" s="16">
        <f t="shared" si="5"/>
        <v>2.75E-2</v>
      </c>
      <c r="D105" s="47">
        <f t="shared" si="6"/>
        <v>7.5342465753424663E-5</v>
      </c>
      <c r="E105" s="50">
        <f t="shared" si="7"/>
        <v>31</v>
      </c>
      <c r="F105" s="16">
        <f t="shared" si="8"/>
        <v>2.3356164383561647E-3</v>
      </c>
      <c r="G105" s="16">
        <f>SUM(F105:F$182)-F$182</f>
        <v>0.17277756568605429</v>
      </c>
    </row>
    <row r="106" spans="1:7" x14ac:dyDescent="0.25">
      <c r="A106" s="15">
        <v>41852</v>
      </c>
      <c r="B106" s="16">
        <v>1.2500000000000001E-2</v>
      </c>
      <c r="C106" s="16">
        <f t="shared" si="5"/>
        <v>2.75E-2</v>
      </c>
      <c r="D106" s="47">
        <f t="shared" si="6"/>
        <v>7.5342465753424663E-5</v>
      </c>
      <c r="E106" s="50">
        <f t="shared" si="7"/>
        <v>31</v>
      </c>
      <c r="F106" s="16">
        <f t="shared" si="8"/>
        <v>2.3356164383561647E-3</v>
      </c>
      <c r="G106" s="16">
        <f>SUM(F106:F$182)-F$182</f>
        <v>0.17044194924769809</v>
      </c>
    </row>
    <row r="107" spans="1:7" x14ac:dyDescent="0.25">
      <c r="A107" s="15">
        <v>41883</v>
      </c>
      <c r="B107" s="16">
        <v>1.2500000000000001E-2</v>
      </c>
      <c r="C107" s="16">
        <f t="shared" si="5"/>
        <v>2.75E-2</v>
      </c>
      <c r="D107" s="47">
        <f t="shared" si="6"/>
        <v>7.5342465753424663E-5</v>
      </c>
      <c r="E107" s="50">
        <f t="shared" si="7"/>
        <v>30</v>
      </c>
      <c r="F107" s="16">
        <f t="shared" si="8"/>
        <v>2.2602739726027398E-3</v>
      </c>
      <c r="G107" s="16">
        <f>SUM(F107:F$182)-F$182</f>
        <v>0.16810633280934195</v>
      </c>
    </row>
    <row r="108" spans="1:7" x14ac:dyDescent="0.25">
      <c r="A108" s="15">
        <v>41913</v>
      </c>
      <c r="B108" s="16">
        <v>1.2500000000000001E-2</v>
      </c>
      <c r="C108" s="16">
        <f t="shared" si="5"/>
        <v>2.75E-2</v>
      </c>
      <c r="D108" s="47">
        <f t="shared" si="6"/>
        <v>7.5342465753424663E-5</v>
      </c>
      <c r="E108" s="50">
        <f t="shared" si="7"/>
        <v>31</v>
      </c>
      <c r="F108" s="16">
        <f t="shared" si="8"/>
        <v>2.3356164383561647E-3</v>
      </c>
      <c r="G108" s="16">
        <f>SUM(F108:F$182)-F$182</f>
        <v>0.16584605883673922</v>
      </c>
    </row>
    <row r="109" spans="1:7" x14ac:dyDescent="0.25">
      <c r="A109" s="15">
        <v>41944</v>
      </c>
      <c r="B109" s="16">
        <v>1.2500000000000001E-2</v>
      </c>
      <c r="C109" s="16">
        <f t="shared" si="5"/>
        <v>2.75E-2</v>
      </c>
      <c r="D109" s="47">
        <f t="shared" si="6"/>
        <v>7.5342465753424663E-5</v>
      </c>
      <c r="E109" s="50">
        <f t="shared" si="7"/>
        <v>30</v>
      </c>
      <c r="F109" s="16">
        <f t="shared" si="8"/>
        <v>2.2602739726027398E-3</v>
      </c>
      <c r="G109" s="16">
        <f>SUM(F109:F$182)-F$182</f>
        <v>0.16351044239838308</v>
      </c>
    </row>
    <row r="110" spans="1:7" x14ac:dyDescent="0.25">
      <c r="A110" s="15">
        <v>41974</v>
      </c>
      <c r="B110" s="16">
        <v>1.2500000000000001E-2</v>
      </c>
      <c r="C110" s="16">
        <f t="shared" si="5"/>
        <v>2.75E-2</v>
      </c>
      <c r="D110" s="47">
        <f t="shared" si="6"/>
        <v>7.5342465753424663E-5</v>
      </c>
      <c r="E110" s="50">
        <f t="shared" si="7"/>
        <v>31</v>
      </c>
      <c r="F110" s="16">
        <f t="shared" si="8"/>
        <v>2.3356164383561647E-3</v>
      </c>
      <c r="G110" s="16">
        <f>SUM(F110:F$182)-F$182</f>
        <v>0.16125016842578033</v>
      </c>
    </row>
    <row r="111" spans="1:7" x14ac:dyDescent="0.25">
      <c r="A111" s="15">
        <v>42005</v>
      </c>
      <c r="B111" s="16">
        <v>0.01</v>
      </c>
      <c r="C111" s="16">
        <f t="shared" si="5"/>
        <v>2.5000000000000001E-2</v>
      </c>
      <c r="D111" s="47">
        <f t="shared" si="6"/>
        <v>6.8493150684931516E-5</v>
      </c>
      <c r="E111" s="50">
        <f t="shared" si="7"/>
        <v>31</v>
      </c>
      <c r="F111" s="16">
        <f t="shared" si="8"/>
        <v>2.1232876712328772E-3</v>
      </c>
      <c r="G111" s="16">
        <f>SUM(F111:F$182)-F$182</f>
        <v>0.15891455198742416</v>
      </c>
    </row>
    <row r="112" spans="1:7" x14ac:dyDescent="0.25">
      <c r="A112" s="15">
        <v>42036</v>
      </c>
      <c r="B112" s="16">
        <v>0.01</v>
      </c>
      <c r="C112" s="16">
        <f t="shared" si="5"/>
        <v>2.5000000000000001E-2</v>
      </c>
      <c r="D112" s="47">
        <f t="shared" si="6"/>
        <v>6.8493150684931516E-5</v>
      </c>
      <c r="E112" s="50">
        <f t="shared" si="7"/>
        <v>28</v>
      </c>
      <c r="F112" s="16">
        <f t="shared" si="8"/>
        <v>1.9178082191780824E-3</v>
      </c>
      <c r="G112" s="16">
        <f>SUM(F112:F$182)-F$182</f>
        <v>0.15679126431619128</v>
      </c>
    </row>
    <row r="113" spans="1:7" x14ac:dyDescent="0.25">
      <c r="A113" s="15">
        <v>42064</v>
      </c>
      <c r="B113" s="16">
        <v>0.01</v>
      </c>
      <c r="C113" s="16">
        <f t="shared" si="5"/>
        <v>2.5000000000000001E-2</v>
      </c>
      <c r="D113" s="47">
        <f t="shared" si="6"/>
        <v>6.8493150684931516E-5</v>
      </c>
      <c r="E113" s="50">
        <f t="shared" si="7"/>
        <v>31</v>
      </c>
      <c r="F113" s="16">
        <f t="shared" si="8"/>
        <v>2.1232876712328772E-3</v>
      </c>
      <c r="G113" s="16">
        <f>SUM(F113:F$182)-F$182</f>
        <v>0.1548734560970132</v>
      </c>
    </row>
    <row r="114" spans="1:7" x14ac:dyDescent="0.25">
      <c r="A114" s="15">
        <v>42095</v>
      </c>
      <c r="B114" s="16">
        <v>0.01</v>
      </c>
      <c r="C114" s="16">
        <f t="shared" si="5"/>
        <v>2.5000000000000001E-2</v>
      </c>
      <c r="D114" s="47">
        <f t="shared" si="6"/>
        <v>6.8493150684931516E-5</v>
      </c>
      <c r="E114" s="50">
        <f t="shared" si="7"/>
        <v>30</v>
      </c>
      <c r="F114" s="16">
        <f t="shared" si="8"/>
        <v>2.0547945205479454E-3</v>
      </c>
      <c r="G114" s="16">
        <f>SUM(F114:F$182)-F$182</f>
        <v>0.15275016842578032</v>
      </c>
    </row>
    <row r="115" spans="1:7" x14ac:dyDescent="0.25">
      <c r="A115" s="15">
        <v>42125</v>
      </c>
      <c r="B115" s="16">
        <v>0.01</v>
      </c>
      <c r="C115" s="16">
        <f t="shared" si="5"/>
        <v>2.5000000000000001E-2</v>
      </c>
      <c r="D115" s="47">
        <f t="shared" si="6"/>
        <v>6.8493150684931516E-5</v>
      </c>
      <c r="E115" s="50">
        <f t="shared" si="7"/>
        <v>31</v>
      </c>
      <c r="F115" s="16">
        <f t="shared" si="8"/>
        <v>2.1232876712328772E-3</v>
      </c>
      <c r="G115" s="16">
        <f>SUM(F115:F$182)-F$182</f>
        <v>0.15069537390523238</v>
      </c>
    </row>
    <row r="116" spans="1:7" x14ac:dyDescent="0.25">
      <c r="A116" s="15">
        <v>42156</v>
      </c>
      <c r="B116" s="16">
        <v>0.01</v>
      </c>
      <c r="C116" s="16">
        <f t="shared" si="5"/>
        <v>2.5000000000000001E-2</v>
      </c>
      <c r="D116" s="47">
        <f t="shared" si="6"/>
        <v>6.8493150684931516E-5</v>
      </c>
      <c r="E116" s="50">
        <f t="shared" si="7"/>
        <v>30</v>
      </c>
      <c r="F116" s="16">
        <f t="shared" si="8"/>
        <v>2.0547945205479454E-3</v>
      </c>
      <c r="G116" s="16">
        <f>SUM(F116:F$182)-F$182</f>
        <v>0.14857208623399951</v>
      </c>
    </row>
    <row r="117" spans="1:7" x14ac:dyDescent="0.25">
      <c r="A117" s="15">
        <v>42186</v>
      </c>
      <c r="B117" s="16">
        <v>7.4999999999999997E-3</v>
      </c>
      <c r="C117" s="16">
        <f t="shared" si="5"/>
        <v>2.2499999999999999E-2</v>
      </c>
      <c r="D117" s="47">
        <f t="shared" si="6"/>
        <v>6.1643835616438354E-5</v>
      </c>
      <c r="E117" s="50">
        <f t="shared" si="7"/>
        <v>31</v>
      </c>
      <c r="F117" s="16">
        <f t="shared" si="8"/>
        <v>1.910958904109589E-3</v>
      </c>
      <c r="G117" s="16">
        <f>SUM(F117:F$182)-F$182</f>
        <v>0.14651729171345157</v>
      </c>
    </row>
    <row r="118" spans="1:7" x14ac:dyDescent="0.25">
      <c r="A118" s="15">
        <v>42217</v>
      </c>
      <c r="B118" s="16">
        <v>7.4999999999999997E-3</v>
      </c>
      <c r="C118" s="16">
        <f t="shared" si="5"/>
        <v>2.2499999999999999E-2</v>
      </c>
      <c r="D118" s="47">
        <f t="shared" si="6"/>
        <v>6.1643835616438354E-5</v>
      </c>
      <c r="E118" s="50">
        <f t="shared" si="7"/>
        <v>31</v>
      </c>
      <c r="F118" s="16">
        <f t="shared" si="8"/>
        <v>1.910958904109589E-3</v>
      </c>
      <c r="G118" s="16">
        <f>SUM(F118:F$182)-F$182</f>
        <v>0.14460633280934196</v>
      </c>
    </row>
    <row r="119" spans="1:7" x14ac:dyDescent="0.25">
      <c r="A119" s="15">
        <v>42248</v>
      </c>
      <c r="B119" s="16">
        <v>7.4999999999999997E-3</v>
      </c>
      <c r="C119" s="16">
        <f t="shared" si="5"/>
        <v>2.2499999999999999E-2</v>
      </c>
      <c r="D119" s="47">
        <f t="shared" si="6"/>
        <v>6.1643835616438354E-5</v>
      </c>
      <c r="E119" s="50">
        <f t="shared" si="7"/>
        <v>30</v>
      </c>
      <c r="F119" s="16">
        <f t="shared" si="8"/>
        <v>1.8493150684931506E-3</v>
      </c>
      <c r="G119" s="16">
        <f>SUM(F119:F$182)-F$182</f>
        <v>0.14269537390523238</v>
      </c>
    </row>
    <row r="120" spans="1:7" x14ac:dyDescent="0.25">
      <c r="A120" s="15">
        <v>42278</v>
      </c>
      <c r="B120" s="16">
        <v>7.4999999999999997E-3</v>
      </c>
      <c r="C120" s="16">
        <f t="shared" si="5"/>
        <v>2.2499999999999999E-2</v>
      </c>
      <c r="D120" s="47">
        <f t="shared" si="6"/>
        <v>6.1643835616438354E-5</v>
      </c>
      <c r="E120" s="50">
        <f t="shared" si="7"/>
        <v>31</v>
      </c>
      <c r="F120" s="16">
        <f t="shared" si="8"/>
        <v>1.910958904109589E-3</v>
      </c>
      <c r="G120" s="16">
        <f>SUM(F120:F$182)-F$182</f>
        <v>0.14084605883673923</v>
      </c>
    </row>
    <row r="121" spans="1:7" x14ac:dyDescent="0.25">
      <c r="A121" s="15">
        <v>42309</v>
      </c>
      <c r="B121" s="16">
        <v>7.4999999999999997E-3</v>
      </c>
      <c r="C121" s="16">
        <f t="shared" si="5"/>
        <v>2.2499999999999999E-2</v>
      </c>
      <c r="D121" s="47">
        <f t="shared" si="6"/>
        <v>6.1643835616438354E-5</v>
      </c>
      <c r="E121" s="50">
        <f t="shared" si="7"/>
        <v>30</v>
      </c>
      <c r="F121" s="16">
        <f t="shared" si="8"/>
        <v>1.8493150684931506E-3</v>
      </c>
      <c r="G121" s="16">
        <f>SUM(F121:F$182)-F$182</f>
        <v>0.13893509993262962</v>
      </c>
    </row>
    <row r="122" spans="1:7" x14ac:dyDescent="0.25">
      <c r="A122" s="15">
        <v>42339</v>
      </c>
      <c r="B122" s="16">
        <v>7.4999999999999997E-3</v>
      </c>
      <c r="C122" s="16">
        <f t="shared" si="5"/>
        <v>2.2499999999999999E-2</v>
      </c>
      <c r="D122" s="47">
        <f t="shared" si="6"/>
        <v>6.1643835616438354E-5</v>
      </c>
      <c r="E122" s="50">
        <f t="shared" si="7"/>
        <v>31</v>
      </c>
      <c r="F122" s="16">
        <f t="shared" si="8"/>
        <v>1.910958904109589E-3</v>
      </c>
      <c r="G122" s="16">
        <f>SUM(F122:F$182)-F$182</f>
        <v>0.13708578486413647</v>
      </c>
    </row>
    <row r="123" spans="1:7" x14ac:dyDescent="0.25">
      <c r="A123" s="15">
        <v>42370</v>
      </c>
      <c r="B123" s="16">
        <v>7.4999999999999997E-3</v>
      </c>
      <c r="C123" s="16">
        <f t="shared" si="5"/>
        <v>2.2499999999999999E-2</v>
      </c>
      <c r="D123" s="47">
        <f>C123/366</f>
        <v>6.1475409836065574E-5</v>
      </c>
      <c r="E123" s="50">
        <f t="shared" si="7"/>
        <v>31</v>
      </c>
      <c r="F123" s="16">
        <f t="shared" si="8"/>
        <v>1.9057377049180328E-3</v>
      </c>
      <c r="G123" s="16">
        <f>SUM(F123:F$182)-F$182</f>
        <v>0.13517482596002686</v>
      </c>
    </row>
    <row r="124" spans="1:7" x14ac:dyDescent="0.25">
      <c r="A124" s="15">
        <v>42401</v>
      </c>
      <c r="B124" s="16">
        <v>7.4999999999999997E-3</v>
      </c>
      <c r="C124" s="16">
        <f t="shared" si="5"/>
        <v>2.2499999999999999E-2</v>
      </c>
      <c r="D124" s="47">
        <f t="shared" ref="D124:D134" si="10">C124/366</f>
        <v>6.1475409836065574E-5</v>
      </c>
      <c r="E124" s="50">
        <f t="shared" si="7"/>
        <v>29</v>
      </c>
      <c r="F124" s="16">
        <f t="shared" si="8"/>
        <v>1.7827868852459017E-3</v>
      </c>
      <c r="G124" s="16">
        <f>SUM(F124:F$182)-F$182</f>
        <v>0.13326908825510883</v>
      </c>
    </row>
    <row r="125" spans="1:7" x14ac:dyDescent="0.25">
      <c r="A125" s="15">
        <v>42430</v>
      </c>
      <c r="B125" s="16">
        <v>7.4999999999999997E-3</v>
      </c>
      <c r="C125" s="16">
        <f t="shared" si="5"/>
        <v>2.2499999999999999E-2</v>
      </c>
      <c r="D125" s="47">
        <f t="shared" si="10"/>
        <v>6.1475409836065574E-5</v>
      </c>
      <c r="E125" s="50">
        <f t="shared" si="7"/>
        <v>31</v>
      </c>
      <c r="F125" s="16">
        <f t="shared" si="8"/>
        <v>1.9057377049180328E-3</v>
      </c>
      <c r="G125" s="16">
        <f>SUM(F125:F$182)-F$182</f>
        <v>0.13148630136986295</v>
      </c>
    </row>
    <row r="126" spans="1:7" x14ac:dyDescent="0.25">
      <c r="A126" s="15">
        <v>42461</v>
      </c>
      <c r="B126" s="16">
        <v>7.4999999999999997E-3</v>
      </c>
      <c r="C126" s="16">
        <f t="shared" si="5"/>
        <v>2.2499999999999999E-2</v>
      </c>
      <c r="D126" s="47">
        <f t="shared" si="10"/>
        <v>6.1475409836065574E-5</v>
      </c>
      <c r="E126" s="50">
        <f t="shared" si="7"/>
        <v>30</v>
      </c>
      <c r="F126" s="16">
        <f t="shared" si="8"/>
        <v>1.8442622950819673E-3</v>
      </c>
      <c r="G126" s="16">
        <f>SUM(F126:F$182)-F$182</f>
        <v>0.12958056366494491</v>
      </c>
    </row>
    <row r="127" spans="1:7" x14ac:dyDescent="0.25">
      <c r="A127" s="15">
        <v>42491</v>
      </c>
      <c r="B127" s="16">
        <v>7.4999999999999997E-3</v>
      </c>
      <c r="C127" s="16">
        <f t="shared" si="5"/>
        <v>2.2499999999999999E-2</v>
      </c>
      <c r="D127" s="47">
        <f t="shared" si="10"/>
        <v>6.1475409836065574E-5</v>
      </c>
      <c r="E127" s="50">
        <f t="shared" si="7"/>
        <v>31</v>
      </c>
      <c r="F127" s="16">
        <f t="shared" si="8"/>
        <v>1.9057377049180328E-3</v>
      </c>
      <c r="G127" s="16">
        <f>SUM(F127:F$182)-F$182</f>
        <v>0.12773630136986294</v>
      </c>
    </row>
    <row r="128" spans="1:7" x14ac:dyDescent="0.25">
      <c r="A128" s="15">
        <v>42522</v>
      </c>
      <c r="B128" s="16">
        <v>7.4999999999999997E-3</v>
      </c>
      <c r="C128" s="16">
        <f t="shared" si="5"/>
        <v>2.2499999999999999E-2</v>
      </c>
      <c r="D128" s="47">
        <f t="shared" si="10"/>
        <v>6.1475409836065574E-5</v>
      </c>
      <c r="E128" s="50">
        <f t="shared" si="7"/>
        <v>30</v>
      </c>
      <c r="F128" s="16">
        <f t="shared" si="8"/>
        <v>1.8442622950819673E-3</v>
      </c>
      <c r="G128" s="16">
        <f>SUM(F128:F$182)-F$182</f>
        <v>0.12583056366494494</v>
      </c>
    </row>
    <row r="129" spans="1:7" x14ac:dyDescent="0.25">
      <c r="A129" s="15">
        <v>42552</v>
      </c>
      <c r="B129" s="16">
        <v>7.4999999999999997E-3</v>
      </c>
      <c r="C129" s="16">
        <f t="shared" si="5"/>
        <v>2.2499999999999999E-2</v>
      </c>
      <c r="D129" s="47">
        <f t="shared" si="10"/>
        <v>6.1475409836065574E-5</v>
      </c>
      <c r="E129" s="50">
        <f t="shared" si="7"/>
        <v>31</v>
      </c>
      <c r="F129" s="16">
        <f t="shared" si="8"/>
        <v>1.9057377049180328E-3</v>
      </c>
      <c r="G129" s="16">
        <f>SUM(F129:F$182)-F$182</f>
        <v>0.12398630136986295</v>
      </c>
    </row>
    <row r="130" spans="1:7" x14ac:dyDescent="0.25">
      <c r="A130" s="15">
        <v>42583</v>
      </c>
      <c r="B130" s="16">
        <v>7.4999999999999997E-3</v>
      </c>
      <c r="C130" s="16">
        <f t="shared" si="5"/>
        <v>2.2499999999999999E-2</v>
      </c>
      <c r="D130" s="47">
        <f t="shared" si="10"/>
        <v>6.1475409836065574E-5</v>
      </c>
      <c r="E130" s="50">
        <f t="shared" si="7"/>
        <v>31</v>
      </c>
      <c r="F130" s="16">
        <f t="shared" si="8"/>
        <v>1.9057377049180328E-3</v>
      </c>
      <c r="G130" s="16">
        <f>SUM(F130:F$182)-F$182</f>
        <v>0.12208056366494492</v>
      </c>
    </row>
    <row r="131" spans="1:7" x14ac:dyDescent="0.25">
      <c r="A131" s="15">
        <v>42614</v>
      </c>
      <c r="B131" s="16">
        <v>7.4999999999999997E-3</v>
      </c>
      <c r="C131" s="16">
        <f t="shared" ref="C131:C182" si="11">B131+1.5%</f>
        <v>2.2499999999999999E-2</v>
      </c>
      <c r="D131" s="47">
        <f t="shared" si="10"/>
        <v>6.1475409836065574E-5</v>
      </c>
      <c r="E131" s="50">
        <f t="shared" si="7"/>
        <v>30</v>
      </c>
      <c r="F131" s="16">
        <f t="shared" si="8"/>
        <v>1.8442622950819673E-3</v>
      </c>
      <c r="G131" s="16">
        <f>SUM(F131:F$182)-F$182</f>
        <v>0.12017482596002689</v>
      </c>
    </row>
    <row r="132" spans="1:7" x14ac:dyDescent="0.25">
      <c r="A132" s="15">
        <v>42644</v>
      </c>
      <c r="B132" s="16">
        <v>7.4999999999999997E-3</v>
      </c>
      <c r="C132" s="16">
        <f t="shared" si="11"/>
        <v>2.2499999999999999E-2</v>
      </c>
      <c r="D132" s="47">
        <f t="shared" si="10"/>
        <v>6.1475409836065574E-5</v>
      </c>
      <c r="E132" s="50">
        <f t="shared" ref="E132:E182" si="12">DAY(DATE(YEAR(A132),MONTH(A132)+1,0))</f>
        <v>31</v>
      </c>
      <c r="F132" s="16">
        <f t="shared" ref="F132:F182" si="13">D132*E132</f>
        <v>1.9057377049180328E-3</v>
      </c>
      <c r="G132" s="16">
        <f>SUM(F132:F$182)-F$182</f>
        <v>0.11833056366494493</v>
      </c>
    </row>
    <row r="133" spans="1:7" x14ac:dyDescent="0.25">
      <c r="A133" s="15">
        <v>42675</v>
      </c>
      <c r="B133" s="16">
        <v>7.4999999999999997E-3</v>
      </c>
      <c r="C133" s="16">
        <f t="shared" si="11"/>
        <v>2.2499999999999999E-2</v>
      </c>
      <c r="D133" s="47">
        <f t="shared" si="10"/>
        <v>6.1475409836065574E-5</v>
      </c>
      <c r="E133" s="50">
        <f t="shared" si="12"/>
        <v>30</v>
      </c>
      <c r="F133" s="16">
        <f t="shared" si="13"/>
        <v>1.8442622950819673E-3</v>
      </c>
      <c r="G133" s="16">
        <f>SUM(F133:F$182)-F$182</f>
        <v>0.1164248259600269</v>
      </c>
    </row>
    <row r="134" spans="1:7" x14ac:dyDescent="0.25">
      <c r="A134" s="15">
        <v>42705</v>
      </c>
      <c r="B134" s="16">
        <v>7.4999999999999997E-3</v>
      </c>
      <c r="C134" s="16">
        <f t="shared" si="11"/>
        <v>2.2499999999999999E-2</v>
      </c>
      <c r="D134" s="47">
        <f t="shared" si="10"/>
        <v>6.1475409836065574E-5</v>
      </c>
      <c r="E134" s="50">
        <f t="shared" si="12"/>
        <v>31</v>
      </c>
      <c r="F134" s="16">
        <f t="shared" si="13"/>
        <v>1.9057377049180328E-3</v>
      </c>
      <c r="G134" s="16">
        <f>SUM(F134:F$182)-F$182</f>
        <v>0.11458056366494494</v>
      </c>
    </row>
    <row r="135" spans="1:7" x14ac:dyDescent="0.25">
      <c r="A135" s="15">
        <v>42736</v>
      </c>
      <c r="B135" s="17">
        <v>7.4999999999999997E-3</v>
      </c>
      <c r="C135" s="16">
        <f t="shared" si="11"/>
        <v>2.2499999999999999E-2</v>
      </c>
      <c r="D135" s="47">
        <f t="shared" ref="D135:D170" si="14">C135/365</f>
        <v>6.1643835616438354E-5</v>
      </c>
      <c r="E135" s="50">
        <f t="shared" si="12"/>
        <v>31</v>
      </c>
      <c r="F135" s="16">
        <f t="shared" si="13"/>
        <v>1.910958904109589E-3</v>
      </c>
      <c r="G135" s="16">
        <f>SUM(F135:F$182)-F$182</f>
        <v>0.11267482596002691</v>
      </c>
    </row>
    <row r="136" spans="1:7" x14ac:dyDescent="0.25">
      <c r="A136" s="15">
        <v>42767</v>
      </c>
      <c r="B136" s="17">
        <v>7.4999999999999997E-3</v>
      </c>
      <c r="C136" s="16">
        <f t="shared" si="11"/>
        <v>2.2499999999999999E-2</v>
      </c>
      <c r="D136" s="47">
        <f t="shared" si="14"/>
        <v>6.1643835616438354E-5</v>
      </c>
      <c r="E136" s="50">
        <f t="shared" si="12"/>
        <v>28</v>
      </c>
      <c r="F136" s="16">
        <f t="shared" si="13"/>
        <v>1.7260273972602739E-3</v>
      </c>
      <c r="G136" s="16">
        <f>SUM(F136:F$182)-F$182</f>
        <v>0.11076386705591733</v>
      </c>
    </row>
    <row r="137" spans="1:7" x14ac:dyDescent="0.25">
      <c r="A137" s="15">
        <v>42795</v>
      </c>
      <c r="B137" s="17">
        <v>7.4999999999999997E-3</v>
      </c>
      <c r="C137" s="16">
        <f t="shared" si="11"/>
        <v>2.2499999999999999E-2</v>
      </c>
      <c r="D137" s="47">
        <f t="shared" si="14"/>
        <v>6.1643835616438354E-5</v>
      </c>
      <c r="E137" s="50">
        <f t="shared" si="12"/>
        <v>31</v>
      </c>
      <c r="F137" s="16">
        <f t="shared" si="13"/>
        <v>1.910958904109589E-3</v>
      </c>
      <c r="G137" s="16">
        <f>SUM(F137:F$182)-F$182</f>
        <v>0.10903783965865706</v>
      </c>
    </row>
    <row r="138" spans="1:7" x14ac:dyDescent="0.25">
      <c r="A138" s="15">
        <v>42826</v>
      </c>
      <c r="B138" s="17">
        <v>7.4999999999999997E-3</v>
      </c>
      <c r="C138" s="16">
        <f t="shared" si="11"/>
        <v>2.2499999999999999E-2</v>
      </c>
      <c r="D138" s="47">
        <f t="shared" si="14"/>
        <v>6.1643835616438354E-5</v>
      </c>
      <c r="E138" s="50">
        <f t="shared" si="12"/>
        <v>30</v>
      </c>
      <c r="F138" s="16">
        <f t="shared" si="13"/>
        <v>1.8493150684931506E-3</v>
      </c>
      <c r="G138" s="16">
        <f>SUM(F138:F$182)-F$182</f>
        <v>0.10712688075454746</v>
      </c>
    </row>
    <row r="139" spans="1:7" x14ac:dyDescent="0.25">
      <c r="A139" s="15">
        <v>42856</v>
      </c>
      <c r="B139" s="17">
        <v>7.4999999999999997E-3</v>
      </c>
      <c r="C139" s="16">
        <f t="shared" si="11"/>
        <v>2.2499999999999999E-2</v>
      </c>
      <c r="D139" s="47">
        <f t="shared" si="14"/>
        <v>6.1643835616438354E-5</v>
      </c>
      <c r="E139" s="50">
        <f t="shared" si="12"/>
        <v>31</v>
      </c>
      <c r="F139" s="16">
        <f t="shared" si="13"/>
        <v>1.910958904109589E-3</v>
      </c>
      <c r="G139" s="16">
        <f>SUM(F139:F$182)-F$182</f>
        <v>0.10527756568605431</v>
      </c>
    </row>
    <row r="140" spans="1:7" x14ac:dyDescent="0.25">
      <c r="A140" s="15">
        <v>42887</v>
      </c>
      <c r="B140" s="17">
        <v>7.4999999999999997E-3</v>
      </c>
      <c r="C140" s="16">
        <f t="shared" si="11"/>
        <v>2.2499999999999999E-2</v>
      </c>
      <c r="D140" s="47">
        <f t="shared" si="14"/>
        <v>6.1643835616438354E-5</v>
      </c>
      <c r="E140" s="50">
        <f t="shared" si="12"/>
        <v>30</v>
      </c>
      <c r="F140" s="16">
        <f t="shared" si="13"/>
        <v>1.8493150684931506E-3</v>
      </c>
      <c r="G140" s="16">
        <f>SUM(F140:F$182)-F$182</f>
        <v>0.10336660678194472</v>
      </c>
    </row>
    <row r="141" spans="1:7" x14ac:dyDescent="0.25">
      <c r="A141" s="15">
        <v>42917</v>
      </c>
      <c r="B141" s="17">
        <v>0.01</v>
      </c>
      <c r="C141" s="16">
        <f t="shared" si="11"/>
        <v>2.5000000000000001E-2</v>
      </c>
      <c r="D141" s="47">
        <f t="shared" si="14"/>
        <v>6.8493150684931516E-5</v>
      </c>
      <c r="E141" s="50">
        <f t="shared" si="12"/>
        <v>31</v>
      </c>
      <c r="F141" s="16">
        <f t="shared" si="13"/>
        <v>2.1232876712328772E-3</v>
      </c>
      <c r="G141" s="16">
        <f>SUM(F141:F$182)-F$182</f>
        <v>0.10151729171345157</v>
      </c>
    </row>
    <row r="142" spans="1:7" x14ac:dyDescent="0.25">
      <c r="A142" s="15">
        <v>42948</v>
      </c>
      <c r="B142" s="17">
        <v>0.01</v>
      </c>
      <c r="C142" s="16">
        <f t="shared" si="11"/>
        <v>2.5000000000000001E-2</v>
      </c>
      <c r="D142" s="47">
        <f t="shared" si="14"/>
        <v>6.8493150684931516E-5</v>
      </c>
      <c r="E142" s="50">
        <f t="shared" si="12"/>
        <v>31</v>
      </c>
      <c r="F142" s="16">
        <f t="shared" si="13"/>
        <v>2.1232876712328772E-3</v>
      </c>
      <c r="G142" s="16">
        <f>SUM(F142:F$182)-F$182</f>
        <v>9.9394004042218681E-2</v>
      </c>
    </row>
    <row r="143" spans="1:7" x14ac:dyDescent="0.25">
      <c r="A143" s="15">
        <v>42979</v>
      </c>
      <c r="B143" s="17">
        <v>1.2500000000000001E-2</v>
      </c>
      <c r="C143" s="16">
        <f t="shared" si="11"/>
        <v>2.75E-2</v>
      </c>
      <c r="D143" s="47">
        <f t="shared" si="14"/>
        <v>7.5342465753424663E-5</v>
      </c>
      <c r="E143" s="50">
        <f t="shared" si="12"/>
        <v>30</v>
      </c>
      <c r="F143" s="16">
        <f t="shared" si="13"/>
        <v>2.2602739726027398E-3</v>
      </c>
      <c r="G143" s="16">
        <f>SUM(F143:F$182)-F$182</f>
        <v>9.7270716370985819E-2</v>
      </c>
    </row>
    <row r="144" spans="1:7" x14ac:dyDescent="0.25">
      <c r="A144" s="15">
        <v>43009</v>
      </c>
      <c r="B144" s="17">
        <v>1.2500000000000001E-2</v>
      </c>
      <c r="C144" s="16">
        <f t="shared" si="11"/>
        <v>2.75E-2</v>
      </c>
      <c r="D144" s="47">
        <f t="shared" si="14"/>
        <v>7.5342465753424663E-5</v>
      </c>
      <c r="E144" s="50">
        <f t="shared" si="12"/>
        <v>31</v>
      </c>
      <c r="F144" s="16">
        <f t="shared" si="13"/>
        <v>2.3356164383561647E-3</v>
      </c>
      <c r="G144" s="16">
        <f>SUM(F144:F$182)-F$182</f>
        <v>9.5010442398383077E-2</v>
      </c>
    </row>
    <row r="145" spans="1:7" x14ac:dyDescent="0.25">
      <c r="A145" s="15">
        <v>43040</v>
      </c>
      <c r="B145" s="17">
        <v>1.2500000000000001E-2</v>
      </c>
      <c r="C145" s="16">
        <f t="shared" si="11"/>
        <v>2.75E-2</v>
      </c>
      <c r="D145" s="47">
        <f t="shared" si="14"/>
        <v>7.5342465753424663E-5</v>
      </c>
      <c r="E145" s="50">
        <f t="shared" si="12"/>
        <v>30</v>
      </c>
      <c r="F145" s="16">
        <f t="shared" si="13"/>
        <v>2.2602739726027398E-3</v>
      </c>
      <c r="G145" s="16">
        <f>SUM(F145:F$182)-F$182</f>
        <v>9.2674825960026908E-2</v>
      </c>
    </row>
    <row r="146" spans="1:7" x14ac:dyDescent="0.25">
      <c r="A146" s="15">
        <v>43070</v>
      </c>
      <c r="B146" s="17">
        <v>1.2500000000000001E-2</v>
      </c>
      <c r="C146" s="16">
        <f t="shared" si="11"/>
        <v>2.75E-2</v>
      </c>
      <c r="D146" s="47">
        <f t="shared" si="14"/>
        <v>7.5342465753424663E-5</v>
      </c>
      <c r="E146" s="50">
        <f t="shared" si="12"/>
        <v>31</v>
      </c>
      <c r="F146" s="16">
        <f t="shared" si="13"/>
        <v>2.3356164383561647E-3</v>
      </c>
      <c r="G146" s="16">
        <f>SUM(F146:F$182)-F$182</f>
        <v>9.0414551987424166E-2</v>
      </c>
    </row>
    <row r="147" spans="1:7" x14ac:dyDescent="0.25">
      <c r="A147" s="15">
        <v>43101</v>
      </c>
      <c r="B147" s="17">
        <v>1.4999999999999999E-2</v>
      </c>
      <c r="C147" s="16">
        <f t="shared" si="11"/>
        <v>0.03</v>
      </c>
      <c r="D147" s="47">
        <f t="shared" si="14"/>
        <v>8.219178082191781E-5</v>
      </c>
      <c r="E147" s="50">
        <f t="shared" si="12"/>
        <v>31</v>
      </c>
      <c r="F147" s="16">
        <f t="shared" si="13"/>
        <v>2.5479452054794523E-3</v>
      </c>
      <c r="G147" s="16">
        <f>SUM(F147:F$182)-F$182</f>
        <v>8.807893554906801E-2</v>
      </c>
    </row>
    <row r="148" spans="1:7" x14ac:dyDescent="0.25">
      <c r="A148" s="15">
        <v>43132</v>
      </c>
      <c r="B148" s="17">
        <v>1.4999999999999999E-2</v>
      </c>
      <c r="C148" s="16">
        <f t="shared" si="11"/>
        <v>0.03</v>
      </c>
      <c r="D148" s="47">
        <f t="shared" si="14"/>
        <v>8.219178082191781E-5</v>
      </c>
      <c r="E148" s="50">
        <f t="shared" si="12"/>
        <v>28</v>
      </c>
      <c r="F148" s="16">
        <f t="shared" si="13"/>
        <v>2.3013698630136989E-3</v>
      </c>
      <c r="G148" s="16">
        <f>SUM(F148:F$182)-F$182</f>
        <v>8.5530990343588548E-2</v>
      </c>
    </row>
    <row r="149" spans="1:7" x14ac:dyDescent="0.25">
      <c r="A149" s="15">
        <v>43160</v>
      </c>
      <c r="B149" s="17">
        <v>1.4999999999999999E-2</v>
      </c>
      <c r="C149" s="16">
        <f t="shared" si="11"/>
        <v>0.03</v>
      </c>
      <c r="D149" s="47">
        <f t="shared" si="14"/>
        <v>8.219178082191781E-5</v>
      </c>
      <c r="E149" s="50">
        <f t="shared" si="12"/>
        <v>31</v>
      </c>
      <c r="F149" s="16">
        <f t="shared" si="13"/>
        <v>2.5479452054794523E-3</v>
      </c>
      <c r="G149" s="16">
        <f>SUM(F149:F$182)-F$182</f>
        <v>8.3229620480574862E-2</v>
      </c>
    </row>
    <row r="150" spans="1:7" x14ac:dyDescent="0.25">
      <c r="A150" s="15">
        <v>43191</v>
      </c>
      <c r="B150" s="17">
        <v>1.4999999999999999E-2</v>
      </c>
      <c r="C150" s="16">
        <f t="shared" si="11"/>
        <v>0.03</v>
      </c>
      <c r="D150" s="47">
        <f t="shared" si="14"/>
        <v>8.219178082191781E-5</v>
      </c>
      <c r="E150" s="50">
        <f t="shared" si="12"/>
        <v>30</v>
      </c>
      <c r="F150" s="16">
        <f t="shared" si="13"/>
        <v>2.4657534246575342E-3</v>
      </c>
      <c r="G150" s="16">
        <f>SUM(F150:F$182)-F$182</f>
        <v>8.0681675275095399E-2</v>
      </c>
    </row>
    <row r="151" spans="1:7" x14ac:dyDescent="0.25">
      <c r="A151" s="15">
        <v>43221</v>
      </c>
      <c r="B151" s="17">
        <v>1.4999999999999999E-2</v>
      </c>
      <c r="C151" s="16">
        <f t="shared" si="11"/>
        <v>0.03</v>
      </c>
      <c r="D151" s="47">
        <f t="shared" si="14"/>
        <v>8.219178082191781E-5</v>
      </c>
      <c r="E151" s="50">
        <f t="shared" si="12"/>
        <v>31</v>
      </c>
      <c r="F151" s="16">
        <f t="shared" si="13"/>
        <v>2.5479452054794523E-3</v>
      </c>
      <c r="G151" s="16">
        <f>SUM(F151:F$182)-F$182</f>
        <v>7.8215921850437881E-2</v>
      </c>
    </row>
    <row r="152" spans="1:7" x14ac:dyDescent="0.25">
      <c r="A152" s="15">
        <v>43252</v>
      </c>
      <c r="B152" s="17">
        <v>1.4999999999999999E-2</v>
      </c>
      <c r="C152" s="16">
        <f t="shared" si="11"/>
        <v>0.03</v>
      </c>
      <c r="D152" s="47">
        <f t="shared" si="14"/>
        <v>8.219178082191781E-5</v>
      </c>
      <c r="E152" s="50">
        <f t="shared" si="12"/>
        <v>30</v>
      </c>
      <c r="F152" s="16">
        <f t="shared" si="13"/>
        <v>2.4657534246575342E-3</v>
      </c>
      <c r="G152" s="16">
        <f>SUM(F152:F$182)-F$182</f>
        <v>7.5667976644958432E-2</v>
      </c>
    </row>
    <row r="153" spans="1:7" x14ac:dyDescent="0.25">
      <c r="A153" s="15">
        <v>43282</v>
      </c>
      <c r="B153" s="17">
        <v>1.7500000000000002E-2</v>
      </c>
      <c r="C153" s="16">
        <f t="shared" si="11"/>
        <v>3.2500000000000001E-2</v>
      </c>
      <c r="D153" s="47">
        <f t="shared" si="14"/>
        <v>8.9041095890410958E-5</v>
      </c>
      <c r="E153" s="50">
        <f t="shared" si="12"/>
        <v>31</v>
      </c>
      <c r="F153" s="16">
        <f t="shared" si="13"/>
        <v>2.7602739726027398E-3</v>
      </c>
      <c r="G153" s="16">
        <f>SUM(F153:F$182)-F$182</f>
        <v>7.3202223220300899E-2</v>
      </c>
    </row>
    <row r="154" spans="1:7" x14ac:dyDescent="0.25">
      <c r="A154" s="15">
        <v>43313</v>
      </c>
      <c r="B154" s="17">
        <v>1.7500000000000002E-2</v>
      </c>
      <c r="C154" s="16">
        <f t="shared" si="11"/>
        <v>3.2500000000000001E-2</v>
      </c>
      <c r="D154" s="47">
        <f t="shared" si="14"/>
        <v>8.9041095890410958E-5</v>
      </c>
      <c r="E154" s="50">
        <f t="shared" si="12"/>
        <v>31</v>
      </c>
      <c r="F154" s="16">
        <f t="shared" si="13"/>
        <v>2.7602739726027398E-3</v>
      </c>
      <c r="G154" s="16">
        <f>SUM(F154:F$182)-F$182</f>
        <v>7.0441949247698171E-2</v>
      </c>
    </row>
    <row r="155" spans="1:7" x14ac:dyDescent="0.25">
      <c r="A155" s="15">
        <v>43344</v>
      </c>
      <c r="B155" s="17">
        <v>1.7500000000000002E-2</v>
      </c>
      <c r="C155" s="16">
        <f t="shared" si="11"/>
        <v>3.2500000000000001E-2</v>
      </c>
      <c r="D155" s="47">
        <f t="shared" si="14"/>
        <v>8.9041095890410958E-5</v>
      </c>
      <c r="E155" s="50">
        <f t="shared" si="12"/>
        <v>30</v>
      </c>
      <c r="F155" s="16">
        <f t="shared" si="13"/>
        <v>2.6712328767123285E-3</v>
      </c>
      <c r="G155" s="16">
        <f>SUM(F155:F$182)-F$182</f>
        <v>6.7681675275095429E-2</v>
      </c>
    </row>
    <row r="156" spans="1:7" x14ac:dyDescent="0.25">
      <c r="A156" s="15">
        <v>43374</v>
      </c>
      <c r="B156" s="17">
        <v>0.02</v>
      </c>
      <c r="C156" s="16">
        <f t="shared" si="11"/>
        <v>3.5000000000000003E-2</v>
      </c>
      <c r="D156" s="47">
        <f t="shared" si="14"/>
        <v>9.5890410958904119E-5</v>
      </c>
      <c r="E156" s="50">
        <f t="shared" si="12"/>
        <v>31</v>
      </c>
      <c r="F156" s="16">
        <f t="shared" si="13"/>
        <v>2.9726027397260278E-3</v>
      </c>
      <c r="G156" s="16">
        <f>SUM(F156:F$182)-F$182</f>
        <v>6.5010442398383106E-2</v>
      </c>
    </row>
    <row r="157" spans="1:7" x14ac:dyDescent="0.25">
      <c r="A157" s="15">
        <v>43405</v>
      </c>
      <c r="B157" s="17">
        <v>0.02</v>
      </c>
      <c r="C157" s="16">
        <f t="shared" si="11"/>
        <v>3.5000000000000003E-2</v>
      </c>
      <c r="D157" s="47">
        <f t="shared" si="14"/>
        <v>9.5890410958904119E-5</v>
      </c>
      <c r="E157" s="50">
        <f t="shared" si="12"/>
        <v>30</v>
      </c>
      <c r="F157" s="16">
        <f t="shared" si="13"/>
        <v>2.8767123287671238E-3</v>
      </c>
      <c r="G157" s="16">
        <f>SUM(F157:F$182)-F$182</f>
        <v>6.2037839658657085E-2</v>
      </c>
    </row>
    <row r="158" spans="1:7" x14ac:dyDescent="0.25">
      <c r="A158" s="15">
        <v>43435</v>
      </c>
      <c r="B158" s="17">
        <v>0.02</v>
      </c>
      <c r="C158" s="16">
        <f t="shared" si="11"/>
        <v>3.5000000000000003E-2</v>
      </c>
      <c r="D158" s="47">
        <f t="shared" si="14"/>
        <v>9.5890410958904119E-5</v>
      </c>
      <c r="E158" s="50">
        <f t="shared" si="12"/>
        <v>31</v>
      </c>
      <c r="F158" s="16">
        <f t="shared" si="13"/>
        <v>2.9726027397260278E-3</v>
      </c>
      <c r="G158" s="16">
        <f>SUM(F158:F$182)-F$182</f>
        <v>5.9161127329889963E-2</v>
      </c>
    </row>
    <row r="159" spans="1:7" x14ac:dyDescent="0.25">
      <c r="A159" s="15">
        <v>43466</v>
      </c>
      <c r="B159" s="17">
        <v>0.02</v>
      </c>
      <c r="C159" s="16">
        <f t="shared" si="11"/>
        <v>3.5000000000000003E-2</v>
      </c>
      <c r="D159" s="47">
        <f t="shared" si="14"/>
        <v>9.5890410958904119E-5</v>
      </c>
      <c r="E159" s="50">
        <f t="shared" si="12"/>
        <v>31</v>
      </c>
      <c r="F159" s="16">
        <f t="shared" si="13"/>
        <v>2.9726027397260278E-3</v>
      </c>
      <c r="G159" s="16">
        <f>SUM(F159:F$182)-F$182</f>
        <v>5.6188524590163942E-2</v>
      </c>
    </row>
    <row r="160" spans="1:7" x14ac:dyDescent="0.25">
      <c r="A160" s="15">
        <v>43497</v>
      </c>
      <c r="B160" s="17">
        <v>0.02</v>
      </c>
      <c r="C160" s="16">
        <f t="shared" si="11"/>
        <v>3.5000000000000003E-2</v>
      </c>
      <c r="D160" s="47">
        <f t="shared" si="14"/>
        <v>9.5890410958904119E-5</v>
      </c>
      <c r="E160" s="50">
        <f t="shared" si="12"/>
        <v>28</v>
      </c>
      <c r="F160" s="16">
        <f t="shared" si="13"/>
        <v>2.6849315068493153E-3</v>
      </c>
      <c r="G160" s="16">
        <f>SUM(F160:F$182)-F$182</f>
        <v>5.3215921850437921E-2</v>
      </c>
    </row>
    <row r="161" spans="1:7" x14ac:dyDescent="0.25">
      <c r="A161" s="15">
        <v>43525</v>
      </c>
      <c r="B161" s="17">
        <v>0.02</v>
      </c>
      <c r="C161" s="16">
        <f t="shared" si="11"/>
        <v>3.5000000000000003E-2</v>
      </c>
      <c r="D161" s="47">
        <f t="shared" si="14"/>
        <v>9.5890410958904119E-5</v>
      </c>
      <c r="E161" s="50">
        <f t="shared" si="12"/>
        <v>31</v>
      </c>
      <c r="F161" s="16">
        <f t="shared" si="13"/>
        <v>2.9726027397260278E-3</v>
      </c>
      <c r="G161" s="16">
        <f>SUM(F161:F$182)-F$182</f>
        <v>5.05309903435886E-2</v>
      </c>
    </row>
    <row r="162" spans="1:7" x14ac:dyDescent="0.25">
      <c r="A162" s="15">
        <v>43556</v>
      </c>
      <c r="B162" s="17">
        <v>0.02</v>
      </c>
      <c r="C162" s="16">
        <f t="shared" si="11"/>
        <v>3.5000000000000003E-2</v>
      </c>
      <c r="D162" s="47">
        <f t="shared" si="14"/>
        <v>9.5890410958904119E-5</v>
      </c>
      <c r="E162" s="50">
        <f t="shared" si="12"/>
        <v>30</v>
      </c>
      <c r="F162" s="16">
        <f t="shared" si="13"/>
        <v>2.8767123287671238E-3</v>
      </c>
      <c r="G162" s="16">
        <f>SUM(F162:F$182)-F$182</f>
        <v>4.7558387603862572E-2</v>
      </c>
    </row>
    <row r="163" spans="1:7" x14ac:dyDescent="0.25">
      <c r="A163" s="15">
        <v>43586</v>
      </c>
      <c r="B163" s="17">
        <v>0.02</v>
      </c>
      <c r="C163" s="16">
        <f t="shared" si="11"/>
        <v>3.5000000000000003E-2</v>
      </c>
      <c r="D163" s="47">
        <f t="shared" si="14"/>
        <v>9.5890410958904119E-5</v>
      </c>
      <c r="E163" s="50">
        <f t="shared" si="12"/>
        <v>31</v>
      </c>
      <c r="F163" s="16">
        <f t="shared" si="13"/>
        <v>2.9726027397260278E-3</v>
      </c>
      <c r="G163" s="16">
        <f>SUM(F163:F$182)-F$182</f>
        <v>4.468167527509545E-2</v>
      </c>
    </row>
    <row r="164" spans="1:7" x14ac:dyDescent="0.25">
      <c r="A164" s="15">
        <v>43617</v>
      </c>
      <c r="B164" s="17">
        <v>0.02</v>
      </c>
      <c r="C164" s="16">
        <f t="shared" si="11"/>
        <v>3.5000000000000003E-2</v>
      </c>
      <c r="D164" s="47">
        <f t="shared" si="14"/>
        <v>9.5890410958904119E-5</v>
      </c>
      <c r="E164" s="50">
        <f t="shared" si="12"/>
        <v>30</v>
      </c>
      <c r="F164" s="16">
        <f t="shared" si="13"/>
        <v>2.8767123287671238E-3</v>
      </c>
      <c r="G164" s="16">
        <f>SUM(F164:F$182)-F$182</f>
        <v>4.1709072535369422E-2</v>
      </c>
    </row>
    <row r="165" spans="1:7" x14ac:dyDescent="0.25">
      <c r="A165" s="15">
        <v>43647</v>
      </c>
      <c r="B165" s="17">
        <v>0.02</v>
      </c>
      <c r="C165" s="16">
        <f t="shared" si="11"/>
        <v>3.5000000000000003E-2</v>
      </c>
      <c r="D165" s="47">
        <f t="shared" si="14"/>
        <v>9.5890410958904119E-5</v>
      </c>
      <c r="E165" s="50">
        <f t="shared" si="12"/>
        <v>31</v>
      </c>
      <c r="F165" s="16">
        <f t="shared" si="13"/>
        <v>2.9726027397260278E-3</v>
      </c>
      <c r="G165" s="16">
        <f>SUM(F165:F$182)-F$182</f>
        <v>3.8832360206602294E-2</v>
      </c>
    </row>
    <row r="166" spans="1:7" x14ac:dyDescent="0.25">
      <c r="A166" s="15">
        <v>43678</v>
      </c>
      <c r="B166" s="17">
        <v>0.02</v>
      </c>
      <c r="C166" s="16">
        <f t="shared" si="11"/>
        <v>3.5000000000000003E-2</v>
      </c>
      <c r="D166" s="47">
        <f t="shared" si="14"/>
        <v>9.5890410958904119E-5</v>
      </c>
      <c r="E166" s="50">
        <f t="shared" si="12"/>
        <v>31</v>
      </c>
      <c r="F166" s="16">
        <f t="shared" si="13"/>
        <v>2.9726027397260278E-3</v>
      </c>
      <c r="G166" s="16">
        <f>SUM(F166:F$182)-F$182</f>
        <v>3.5859757466876266E-2</v>
      </c>
    </row>
    <row r="167" spans="1:7" x14ac:dyDescent="0.25">
      <c r="A167" s="15">
        <v>43709</v>
      </c>
      <c r="B167" s="17">
        <v>0.02</v>
      </c>
      <c r="C167" s="16">
        <f t="shared" si="11"/>
        <v>3.5000000000000003E-2</v>
      </c>
      <c r="D167" s="47">
        <f t="shared" si="14"/>
        <v>9.5890410958904119E-5</v>
      </c>
      <c r="E167" s="50">
        <f t="shared" si="12"/>
        <v>30</v>
      </c>
      <c r="F167" s="16">
        <f t="shared" si="13"/>
        <v>2.8767123287671238E-3</v>
      </c>
      <c r="G167" s="16">
        <f>SUM(F167:F$182)-F$182</f>
        <v>3.2887154727150238E-2</v>
      </c>
    </row>
    <row r="168" spans="1:7" x14ac:dyDescent="0.25">
      <c r="A168" s="15">
        <v>43739</v>
      </c>
      <c r="B168" s="17">
        <v>0.02</v>
      </c>
      <c r="C168" s="16">
        <f t="shared" si="11"/>
        <v>3.5000000000000003E-2</v>
      </c>
      <c r="D168" s="47">
        <f t="shared" si="14"/>
        <v>9.5890410958904119E-5</v>
      </c>
      <c r="E168" s="50">
        <f t="shared" si="12"/>
        <v>31</v>
      </c>
      <c r="F168" s="16">
        <f t="shared" si="13"/>
        <v>2.9726027397260278E-3</v>
      </c>
      <c r="G168" s="16">
        <f>SUM(F168:F$182)-F$182</f>
        <v>3.0010442398383116E-2</v>
      </c>
    </row>
    <row r="169" spans="1:7" x14ac:dyDescent="0.25">
      <c r="A169" s="15">
        <v>43770</v>
      </c>
      <c r="B169" s="17">
        <v>0.02</v>
      </c>
      <c r="C169" s="16">
        <f t="shared" si="11"/>
        <v>3.5000000000000003E-2</v>
      </c>
      <c r="D169" s="47">
        <f t="shared" si="14"/>
        <v>9.5890410958904119E-5</v>
      </c>
      <c r="E169" s="50">
        <f t="shared" si="12"/>
        <v>30</v>
      </c>
      <c r="F169" s="16">
        <f t="shared" si="13"/>
        <v>2.8767123287671238E-3</v>
      </c>
      <c r="G169" s="16">
        <f>SUM(F169:F$182)-F$182</f>
        <v>2.7037839658657088E-2</v>
      </c>
    </row>
    <row r="170" spans="1:7" x14ac:dyDescent="0.25">
      <c r="A170" s="15">
        <v>43800</v>
      </c>
      <c r="B170" s="17">
        <v>0.02</v>
      </c>
      <c r="C170" s="16">
        <f t="shared" si="11"/>
        <v>3.5000000000000003E-2</v>
      </c>
      <c r="D170" s="47">
        <f t="shared" si="14"/>
        <v>9.5890410958904119E-5</v>
      </c>
      <c r="E170" s="50">
        <f t="shared" si="12"/>
        <v>31</v>
      </c>
      <c r="F170" s="16">
        <f t="shared" si="13"/>
        <v>2.9726027397260278E-3</v>
      </c>
      <c r="G170" s="16">
        <f>SUM(F170:F$182)-F$182</f>
        <v>2.4161127329889967E-2</v>
      </c>
    </row>
    <row r="171" spans="1:7" x14ac:dyDescent="0.25">
      <c r="A171" s="15">
        <v>43831</v>
      </c>
      <c r="B171" s="17">
        <v>0.02</v>
      </c>
      <c r="C171" s="16">
        <f t="shared" si="11"/>
        <v>3.5000000000000003E-2</v>
      </c>
      <c r="D171" s="47">
        <f>C171/366</f>
        <v>9.5628415300546462E-5</v>
      </c>
      <c r="E171" s="50">
        <f t="shared" si="12"/>
        <v>31</v>
      </c>
      <c r="F171" s="16">
        <f t="shared" si="13"/>
        <v>2.9644808743169403E-3</v>
      </c>
      <c r="G171" s="16">
        <f>SUM(F171:F$182)-F$182</f>
        <v>2.1188524590163935E-2</v>
      </c>
    </row>
    <row r="172" spans="1:7" x14ac:dyDescent="0.25">
      <c r="A172" s="15">
        <v>43862</v>
      </c>
      <c r="B172" s="17">
        <v>0.02</v>
      </c>
      <c r="C172" s="16">
        <f t="shared" si="11"/>
        <v>3.5000000000000003E-2</v>
      </c>
      <c r="D172" s="47">
        <f t="shared" ref="D172:D182" si="15">C172/366</f>
        <v>9.5628415300546462E-5</v>
      </c>
      <c r="E172" s="50">
        <f t="shared" si="12"/>
        <v>29</v>
      </c>
      <c r="F172" s="16">
        <f t="shared" si="13"/>
        <v>2.7732240437158473E-3</v>
      </c>
      <c r="G172" s="16">
        <f>SUM(F172:F$182)-F$182</f>
        <v>1.8224043715846995E-2</v>
      </c>
    </row>
    <row r="173" spans="1:7" x14ac:dyDescent="0.25">
      <c r="A173" s="15">
        <v>43891</v>
      </c>
      <c r="B173" s="17">
        <v>0.01</v>
      </c>
      <c r="C173" s="16">
        <f t="shared" si="11"/>
        <v>2.5000000000000001E-2</v>
      </c>
      <c r="D173" s="47">
        <f t="shared" si="15"/>
        <v>6.8306010928961749E-5</v>
      </c>
      <c r="E173" s="50">
        <f t="shared" si="12"/>
        <v>31</v>
      </c>
      <c r="F173" s="16">
        <f t="shared" si="13"/>
        <v>2.117486338797814E-3</v>
      </c>
      <c r="G173" s="16">
        <f>SUM(F173:F$182)-F$182</f>
        <v>1.5450819672131147E-2</v>
      </c>
    </row>
    <row r="174" spans="1:7" x14ac:dyDescent="0.25">
      <c r="A174" s="15">
        <v>43922</v>
      </c>
      <c r="B174" s="17">
        <v>5.0000000000000001E-3</v>
      </c>
      <c r="C174" s="16">
        <f t="shared" si="11"/>
        <v>0.02</v>
      </c>
      <c r="D174" s="47">
        <f t="shared" si="15"/>
        <v>5.4644808743169399E-5</v>
      </c>
      <c r="E174" s="50">
        <f t="shared" si="12"/>
        <v>30</v>
      </c>
      <c r="F174" s="16">
        <f t="shared" si="13"/>
        <v>1.639344262295082E-3</v>
      </c>
      <c r="G174" s="16">
        <f>SUM(F174:F$182)-F$182</f>
        <v>1.3333333333333334E-2</v>
      </c>
    </row>
    <row r="175" spans="1:7" x14ac:dyDescent="0.25">
      <c r="A175" s="15">
        <v>43952</v>
      </c>
      <c r="B175" s="17">
        <v>5.0000000000000001E-3</v>
      </c>
      <c r="C175" s="16">
        <f t="shared" si="11"/>
        <v>0.02</v>
      </c>
      <c r="D175" s="47">
        <f t="shared" si="15"/>
        <v>5.4644808743169399E-5</v>
      </c>
      <c r="E175" s="50">
        <f t="shared" si="12"/>
        <v>31</v>
      </c>
      <c r="F175" s="16">
        <f t="shared" si="13"/>
        <v>1.6939890710382514E-3</v>
      </c>
      <c r="G175" s="16">
        <f>SUM(F175:F$182)-F$182</f>
        <v>1.1693989071038252E-2</v>
      </c>
    </row>
    <row r="176" spans="1:7" x14ac:dyDescent="0.25">
      <c r="A176" s="15">
        <v>43983</v>
      </c>
      <c r="B176" s="17">
        <v>5.0000000000000001E-3</v>
      </c>
      <c r="C176" s="16">
        <f t="shared" si="11"/>
        <v>0.02</v>
      </c>
      <c r="D176" s="47">
        <f t="shared" si="15"/>
        <v>5.4644808743169399E-5</v>
      </c>
      <c r="E176" s="50">
        <f t="shared" si="12"/>
        <v>30</v>
      </c>
      <c r="F176" s="16">
        <f t="shared" si="13"/>
        <v>1.639344262295082E-3</v>
      </c>
      <c r="G176" s="16">
        <f>SUM(F176:F$182)-F$182</f>
        <v>0.01</v>
      </c>
    </row>
    <row r="177" spans="1:7" x14ac:dyDescent="0.25">
      <c r="A177" s="15">
        <v>44013</v>
      </c>
      <c r="B177" s="17">
        <v>5.0000000000000001E-3</v>
      </c>
      <c r="C177" s="16">
        <f t="shared" si="11"/>
        <v>0.02</v>
      </c>
      <c r="D177" s="47">
        <f t="shared" si="15"/>
        <v>5.4644808743169399E-5</v>
      </c>
      <c r="E177" s="50">
        <f t="shared" si="12"/>
        <v>31</v>
      </c>
      <c r="F177" s="16">
        <f t="shared" si="13"/>
        <v>1.6939890710382514E-3</v>
      </c>
      <c r="G177" s="16">
        <f>SUM(F177:F$182)-F$182</f>
        <v>8.3606557377049178E-3</v>
      </c>
    </row>
    <row r="178" spans="1:7" x14ac:dyDescent="0.25">
      <c r="A178" s="15">
        <v>44044</v>
      </c>
      <c r="B178" s="17">
        <v>5.0000000000000001E-3</v>
      </c>
      <c r="C178" s="16">
        <f t="shared" si="11"/>
        <v>0.02</v>
      </c>
      <c r="D178" s="47">
        <f t="shared" si="15"/>
        <v>5.4644808743169399E-5</v>
      </c>
      <c r="E178" s="50">
        <f t="shared" si="12"/>
        <v>31</v>
      </c>
      <c r="F178" s="16">
        <f t="shared" si="13"/>
        <v>1.6939890710382514E-3</v>
      </c>
      <c r="G178" s="16">
        <f>SUM(F178:F$182)-F$182</f>
        <v>6.6666666666666662E-3</v>
      </c>
    </row>
    <row r="179" spans="1:7" x14ac:dyDescent="0.25">
      <c r="A179" s="15">
        <v>44075</v>
      </c>
      <c r="B179" s="17">
        <v>5.0000000000000001E-3</v>
      </c>
      <c r="C179" s="16">
        <f t="shared" si="11"/>
        <v>0.02</v>
      </c>
      <c r="D179" s="47">
        <f t="shared" si="15"/>
        <v>5.4644808743169399E-5</v>
      </c>
      <c r="E179" s="50">
        <f t="shared" si="12"/>
        <v>30</v>
      </c>
      <c r="F179" s="16">
        <f t="shared" si="13"/>
        <v>1.639344262295082E-3</v>
      </c>
      <c r="G179" s="16">
        <f>SUM(F179:F$182)-F$182</f>
        <v>4.9726775956284146E-3</v>
      </c>
    </row>
    <row r="180" spans="1:7" x14ac:dyDescent="0.25">
      <c r="A180" s="15">
        <v>44105</v>
      </c>
      <c r="B180" s="18">
        <f t="shared" ref="B180:B182" si="16">B179</f>
        <v>5.0000000000000001E-3</v>
      </c>
      <c r="C180" s="16">
        <f t="shared" si="11"/>
        <v>0.02</v>
      </c>
      <c r="D180" s="47">
        <f t="shared" si="15"/>
        <v>5.4644808743169399E-5</v>
      </c>
      <c r="E180" s="50">
        <f t="shared" si="12"/>
        <v>31</v>
      </c>
      <c r="F180" s="16">
        <f t="shared" si="13"/>
        <v>1.6939890710382514E-3</v>
      </c>
      <c r="G180" s="16">
        <f>SUM(F180:F$182)-F$182</f>
        <v>3.3333333333333331E-3</v>
      </c>
    </row>
    <row r="181" spans="1:7" x14ac:dyDescent="0.25">
      <c r="A181" s="15">
        <v>44136</v>
      </c>
      <c r="B181" s="18">
        <f t="shared" si="16"/>
        <v>5.0000000000000001E-3</v>
      </c>
      <c r="C181" s="16">
        <f t="shared" si="11"/>
        <v>0.02</v>
      </c>
      <c r="D181" s="47">
        <f t="shared" si="15"/>
        <v>5.4644808743169399E-5</v>
      </c>
      <c r="E181" s="50">
        <f t="shared" si="12"/>
        <v>30</v>
      </c>
      <c r="F181" s="16">
        <f t="shared" si="13"/>
        <v>1.639344262295082E-3</v>
      </c>
      <c r="G181" s="16">
        <f>SUM(F181:F$182)-F$182</f>
        <v>1.6393442622950817E-3</v>
      </c>
    </row>
    <row r="182" spans="1:7" x14ac:dyDescent="0.25">
      <c r="A182" s="15">
        <v>44166</v>
      </c>
      <c r="B182" s="18">
        <f t="shared" si="16"/>
        <v>5.0000000000000001E-3</v>
      </c>
      <c r="C182" s="16">
        <f t="shared" si="11"/>
        <v>0.02</v>
      </c>
      <c r="D182" s="47">
        <f t="shared" si="15"/>
        <v>5.4644808743169399E-5</v>
      </c>
      <c r="E182" s="50">
        <f t="shared" si="12"/>
        <v>31</v>
      </c>
      <c r="F182" s="16">
        <f t="shared" si="13"/>
        <v>1.6939890710382514E-3</v>
      </c>
      <c r="G182" s="16">
        <f>SUM(F182:F$182)-F$182</f>
        <v>0</v>
      </c>
    </row>
    <row r="184" spans="1:7" x14ac:dyDescent="0.25">
      <c r="A184" s="19" t="s">
        <v>570</v>
      </c>
    </row>
    <row r="185" spans="1:7" x14ac:dyDescent="0.25">
      <c r="A185" s="19"/>
    </row>
    <row r="186" spans="1:7" x14ac:dyDescent="0.25">
      <c r="A186" s="19" t="s">
        <v>454</v>
      </c>
    </row>
    <row r="187" spans="1:7" x14ac:dyDescent="0.25">
      <c r="A187" s="27" t="s">
        <v>453</v>
      </c>
    </row>
    <row r="188" spans="1:7" x14ac:dyDescent="0.25">
      <c r="A188" s="26"/>
    </row>
    <row r="189" spans="1:7" x14ac:dyDescent="0.25">
      <c r="A189" s="19" t="s">
        <v>172</v>
      </c>
    </row>
    <row r="190" spans="1:7" x14ac:dyDescent="0.25">
      <c r="A190" s="19" t="s">
        <v>173</v>
      </c>
    </row>
    <row r="191" spans="1:7" x14ac:dyDescent="0.25">
      <c r="A191" s="19" t="s">
        <v>174</v>
      </c>
    </row>
  </sheetData>
  <hyperlinks>
    <hyperlink ref="A187" r:id="rId1" xr:uid="{00000000-0004-0000-0200-000000000000}"/>
  </hyperlinks>
  <pageMargins left="0.511811023622047" right="0.511811023622047" top="0.74803149606299202" bottom="0.511811023622047" header="0.511811023622047" footer="0.23622047244094499"/>
  <pageSetup paperSize="3" orientation="landscape" r:id="rId2"/>
  <headerFooter>
    <oddHeader>&amp;C&amp;"-,Bold"&amp;12&amp;F[&amp;A]</oddHeader>
    <oddFooter>&amp;L&amp;9Posted: 9 Sep 2021&amp;C&amp;9Page &amp;P of &amp;N&amp;R&amp;9Public</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297"/>
  <sheetViews>
    <sheetView workbookViewId="0">
      <pane ySplit="1" topLeftCell="A2" activePane="bottomLeft" state="frozen"/>
      <selection activeCell="BM6" sqref="BM6"/>
      <selection pane="bottomLeft" activeCell="A2" sqref="A2"/>
    </sheetView>
  </sheetViews>
  <sheetFormatPr defaultRowHeight="15" x14ac:dyDescent="0.25"/>
  <cols>
    <col min="1" max="1" width="16.85546875" style="1" bestFit="1" customWidth="1"/>
    <col min="2" max="2" width="15.140625" style="1" bestFit="1" customWidth="1"/>
    <col min="4" max="4" width="15.28515625" style="1" bestFit="1" customWidth="1"/>
    <col min="5" max="5" width="47.140625" bestFit="1" customWidth="1"/>
    <col min="6" max="6" width="15.28515625" style="3" bestFit="1" customWidth="1"/>
    <col min="8" max="8" width="15.28515625" bestFit="1" customWidth="1"/>
    <col min="9" max="9" width="47.140625" bestFit="1" customWidth="1"/>
  </cols>
  <sheetData>
    <row r="1" spans="1:9" x14ac:dyDescent="0.25">
      <c r="A1" s="20" t="s">
        <v>175</v>
      </c>
      <c r="B1" s="20" t="s">
        <v>9</v>
      </c>
      <c r="D1" s="20" t="s">
        <v>9</v>
      </c>
      <c r="E1" s="20" t="s">
        <v>10</v>
      </c>
      <c r="F1" s="21" t="s">
        <v>176</v>
      </c>
      <c r="H1" s="20" t="s">
        <v>9</v>
      </c>
      <c r="I1" s="20" t="s">
        <v>10</v>
      </c>
    </row>
    <row r="2" spans="1:9" x14ac:dyDescent="0.25">
      <c r="A2" s="1" t="s">
        <v>148</v>
      </c>
      <c r="B2" s="1" t="s">
        <v>148</v>
      </c>
      <c r="D2" s="1" t="s">
        <v>148</v>
      </c>
      <c r="E2" s="1" t="s">
        <v>177</v>
      </c>
      <c r="F2" s="28">
        <v>6.2199999999999998E-2</v>
      </c>
      <c r="H2" s="1" t="s">
        <v>194</v>
      </c>
      <c r="I2" s="1" t="s">
        <v>195</v>
      </c>
    </row>
    <row r="3" spans="1:9" x14ac:dyDescent="0.25">
      <c r="A3" s="1" t="s">
        <v>178</v>
      </c>
      <c r="B3" s="1" t="s">
        <v>178</v>
      </c>
      <c r="D3" s="1" t="s">
        <v>156</v>
      </c>
      <c r="E3" s="1" t="s">
        <v>179</v>
      </c>
      <c r="F3" s="28">
        <v>3.4000000000000002E-2</v>
      </c>
      <c r="H3" s="1" t="s">
        <v>199</v>
      </c>
      <c r="I3" s="1" t="s">
        <v>200</v>
      </c>
    </row>
    <row r="4" spans="1:9" x14ac:dyDescent="0.25">
      <c r="A4" s="1" t="s">
        <v>156</v>
      </c>
      <c r="B4" s="1" t="s">
        <v>156</v>
      </c>
      <c r="D4" s="1" t="s">
        <v>149</v>
      </c>
      <c r="E4" s="1" t="s">
        <v>180</v>
      </c>
      <c r="F4" s="28">
        <v>8.0699999999999994E-2</v>
      </c>
    </row>
    <row r="5" spans="1:9" x14ac:dyDescent="0.25">
      <c r="A5" s="1" t="s">
        <v>181</v>
      </c>
      <c r="B5" s="1" t="s">
        <v>181</v>
      </c>
      <c r="D5" s="1" t="s">
        <v>150</v>
      </c>
      <c r="E5" s="1" t="s">
        <v>182</v>
      </c>
      <c r="F5" s="28">
        <v>-2.35E-2</v>
      </c>
    </row>
    <row r="6" spans="1:9" x14ac:dyDescent="0.25">
      <c r="A6" s="1" t="s">
        <v>183</v>
      </c>
      <c r="B6" s="1" t="s">
        <v>183</v>
      </c>
      <c r="D6" s="1" t="s">
        <v>152</v>
      </c>
      <c r="E6" s="1" t="s">
        <v>185</v>
      </c>
      <c r="F6" s="28">
        <v>-2.0400000000000001E-2</v>
      </c>
    </row>
    <row r="7" spans="1:9" x14ac:dyDescent="0.25">
      <c r="A7" s="1" t="s">
        <v>184</v>
      </c>
      <c r="B7" s="1" t="s">
        <v>184</v>
      </c>
      <c r="D7" s="1" t="s">
        <v>153</v>
      </c>
      <c r="E7" s="1" t="s">
        <v>187</v>
      </c>
      <c r="F7" s="28">
        <v>5.2499999999999998E-2</v>
      </c>
    </row>
    <row r="8" spans="1:9" x14ac:dyDescent="0.25">
      <c r="A8" s="1" t="s">
        <v>186</v>
      </c>
      <c r="B8" s="1" t="s">
        <v>186</v>
      </c>
      <c r="D8" s="1" t="s">
        <v>154</v>
      </c>
      <c r="E8" s="1" t="s">
        <v>188</v>
      </c>
      <c r="F8" s="28">
        <v>5.2900000000000003E-2</v>
      </c>
    </row>
    <row r="9" spans="1:9" x14ac:dyDescent="0.25">
      <c r="A9" s="1" t="s">
        <v>149</v>
      </c>
      <c r="B9" s="1" t="s">
        <v>149</v>
      </c>
      <c r="D9" s="1" t="s">
        <v>190</v>
      </c>
      <c r="E9" s="1" t="s">
        <v>191</v>
      </c>
      <c r="F9" s="28">
        <v>5.5100000000000003E-2</v>
      </c>
    </row>
    <row r="10" spans="1:9" x14ac:dyDescent="0.25">
      <c r="A10" s="1" t="s">
        <v>189</v>
      </c>
      <c r="B10" s="1" t="s">
        <v>189</v>
      </c>
      <c r="D10" s="1" t="s">
        <v>155</v>
      </c>
      <c r="E10" s="1" t="s">
        <v>192</v>
      </c>
      <c r="F10" s="28">
        <v>5.0299999999999997E-2</v>
      </c>
    </row>
    <row r="11" spans="1:9" x14ac:dyDescent="0.25">
      <c r="A11" s="1" t="s">
        <v>150</v>
      </c>
      <c r="B11" s="1" t="s">
        <v>150</v>
      </c>
      <c r="D11" s="1" t="s">
        <v>194</v>
      </c>
      <c r="E11" s="1" t="s">
        <v>195</v>
      </c>
      <c r="F11" s="28">
        <v>0.12</v>
      </c>
    </row>
    <row r="12" spans="1:9" x14ac:dyDescent="0.25">
      <c r="A12" s="1" t="s">
        <v>193</v>
      </c>
      <c r="B12" s="1" t="s">
        <v>193</v>
      </c>
      <c r="D12" s="1" t="s">
        <v>19</v>
      </c>
      <c r="E12" s="1" t="s">
        <v>198</v>
      </c>
      <c r="F12" s="28">
        <v>-4.24E-2</v>
      </c>
    </row>
    <row r="13" spans="1:9" x14ac:dyDescent="0.25">
      <c r="A13" s="1" t="s">
        <v>151</v>
      </c>
      <c r="B13" s="1" t="s">
        <v>151</v>
      </c>
      <c r="D13" s="1" t="s">
        <v>199</v>
      </c>
      <c r="E13" s="1" t="s">
        <v>200</v>
      </c>
      <c r="F13" s="28">
        <v>0.12</v>
      </c>
    </row>
    <row r="14" spans="1:9" x14ac:dyDescent="0.25">
      <c r="A14" s="1" t="s">
        <v>152</v>
      </c>
      <c r="B14" s="1" t="s">
        <v>152</v>
      </c>
      <c r="D14" s="1" t="s">
        <v>21</v>
      </c>
      <c r="E14" s="1" t="s">
        <v>202</v>
      </c>
      <c r="F14" s="28">
        <v>-1.4999999999999999E-2</v>
      </c>
    </row>
    <row r="15" spans="1:9" x14ac:dyDescent="0.25">
      <c r="A15" s="1" t="s">
        <v>197</v>
      </c>
      <c r="B15" s="1" t="s">
        <v>197</v>
      </c>
      <c r="D15" s="1" t="s">
        <v>17</v>
      </c>
      <c r="E15" s="1" t="s">
        <v>203</v>
      </c>
      <c r="F15" s="28">
        <v>2.7000000000000001E-3</v>
      </c>
    </row>
    <row r="16" spans="1:9" x14ac:dyDescent="0.25">
      <c r="A16" s="1" t="s">
        <v>153</v>
      </c>
      <c r="B16" s="1" t="s">
        <v>153</v>
      </c>
      <c r="D16" s="1" t="s">
        <v>62</v>
      </c>
      <c r="E16" s="1" t="s">
        <v>204</v>
      </c>
      <c r="F16" s="28">
        <v>2.4400000000000002E-2</v>
      </c>
    </row>
    <row r="17" spans="1:6" x14ac:dyDescent="0.25">
      <c r="A17" s="1" t="s">
        <v>154</v>
      </c>
      <c r="B17" s="1" t="s">
        <v>154</v>
      </c>
      <c r="D17" s="1" t="s">
        <v>14</v>
      </c>
      <c r="E17" s="1" t="s">
        <v>205</v>
      </c>
      <c r="F17" s="28">
        <v>4.7E-2</v>
      </c>
    </row>
    <row r="18" spans="1:6" x14ac:dyDescent="0.25">
      <c r="A18" s="1" t="s">
        <v>201</v>
      </c>
      <c r="B18" s="1" t="s">
        <v>201</v>
      </c>
      <c r="D18" s="1" t="s">
        <v>157</v>
      </c>
      <c r="E18" s="1" t="s">
        <v>206</v>
      </c>
      <c r="F18" s="28">
        <v>4.8599999999999997E-2</v>
      </c>
    </row>
    <row r="19" spans="1:6" x14ac:dyDescent="0.25">
      <c r="A19" s="1" t="s">
        <v>190</v>
      </c>
      <c r="B19" s="1" t="s">
        <v>190</v>
      </c>
      <c r="D19" s="1" t="s">
        <v>122</v>
      </c>
      <c r="E19" s="1" t="s">
        <v>208</v>
      </c>
      <c r="F19" s="28">
        <v>-2.9899999999999999E-2</v>
      </c>
    </row>
    <row r="20" spans="1:6" x14ac:dyDescent="0.25">
      <c r="A20" s="1" t="s">
        <v>155</v>
      </c>
      <c r="B20" s="1" t="s">
        <v>155</v>
      </c>
      <c r="D20" s="1" t="s">
        <v>138</v>
      </c>
      <c r="E20" s="1" t="s">
        <v>209</v>
      </c>
      <c r="F20" s="28">
        <v>-0.12</v>
      </c>
    </row>
    <row r="21" spans="1:6" x14ac:dyDescent="0.25">
      <c r="A21" s="1" t="s">
        <v>194</v>
      </c>
      <c r="B21" s="1" t="s">
        <v>194</v>
      </c>
      <c r="D21" s="1" t="s">
        <v>139</v>
      </c>
      <c r="E21" s="1" t="s">
        <v>210</v>
      </c>
      <c r="F21" s="28">
        <v>-0.06</v>
      </c>
    </row>
    <row r="22" spans="1:6" x14ac:dyDescent="0.25">
      <c r="A22" s="1" t="s">
        <v>196</v>
      </c>
      <c r="B22" s="1" t="s">
        <v>196</v>
      </c>
      <c r="D22" s="1" t="s">
        <v>123</v>
      </c>
      <c r="E22" s="1" t="s">
        <v>211</v>
      </c>
      <c r="F22" s="28">
        <v>-1.2699999999999999E-2</v>
      </c>
    </row>
    <row r="23" spans="1:6" x14ac:dyDescent="0.25">
      <c r="A23" s="1" t="s">
        <v>18</v>
      </c>
      <c r="B23" s="1" t="s">
        <v>18</v>
      </c>
      <c r="D23" s="1" t="s">
        <v>124</v>
      </c>
      <c r="E23" s="1" t="s">
        <v>212</v>
      </c>
      <c r="F23" s="28">
        <v>-4.1200000000000001E-2</v>
      </c>
    </row>
    <row r="24" spans="1:6" x14ac:dyDescent="0.25">
      <c r="A24" s="1" t="s">
        <v>207</v>
      </c>
      <c r="B24" s="1" t="s">
        <v>207</v>
      </c>
      <c r="D24" s="1" t="s">
        <v>12</v>
      </c>
      <c r="E24" s="1" t="s">
        <v>213</v>
      </c>
      <c r="F24" s="28">
        <v>5.3800000000000001E-2</v>
      </c>
    </row>
    <row r="25" spans="1:6" x14ac:dyDescent="0.25">
      <c r="A25" s="1" t="s">
        <v>19</v>
      </c>
      <c r="B25" s="1" t="s">
        <v>19</v>
      </c>
      <c r="D25" s="1" t="s">
        <v>13</v>
      </c>
      <c r="E25" s="1" t="s">
        <v>214</v>
      </c>
      <c r="F25" s="28">
        <v>5.2600000000000001E-2</v>
      </c>
    </row>
    <row r="26" spans="1:6" x14ac:dyDescent="0.25">
      <c r="A26" s="1" t="s">
        <v>199</v>
      </c>
      <c r="B26" s="1" t="s">
        <v>199</v>
      </c>
      <c r="D26" s="1" t="s">
        <v>25</v>
      </c>
      <c r="E26" s="1" t="s">
        <v>215</v>
      </c>
      <c r="F26" s="28">
        <v>3.44E-2</v>
      </c>
    </row>
    <row r="27" spans="1:6" x14ac:dyDescent="0.25">
      <c r="A27" s="1" t="s">
        <v>20</v>
      </c>
      <c r="B27" s="1" t="s">
        <v>20</v>
      </c>
      <c r="D27" s="1" t="s">
        <v>125</v>
      </c>
      <c r="E27" s="1" t="s">
        <v>216</v>
      </c>
      <c r="F27" s="28">
        <v>1.2E-2</v>
      </c>
    </row>
    <row r="28" spans="1:6" x14ac:dyDescent="0.25">
      <c r="A28" s="1" t="s">
        <v>21</v>
      </c>
      <c r="B28" s="1" t="s">
        <v>21</v>
      </c>
      <c r="D28" s="1" t="s">
        <v>33</v>
      </c>
      <c r="E28" s="1" t="s">
        <v>217</v>
      </c>
      <c r="F28" s="28">
        <v>8.0000000000000002E-3</v>
      </c>
    </row>
    <row r="29" spans="1:6" x14ac:dyDescent="0.25">
      <c r="A29" s="1" t="s">
        <v>17</v>
      </c>
      <c r="B29" s="1" t="s">
        <v>17</v>
      </c>
      <c r="D29" s="1" t="s">
        <v>158</v>
      </c>
      <c r="E29" s="1" t="s">
        <v>218</v>
      </c>
      <c r="F29" s="28">
        <v>4.7500000000000001E-2</v>
      </c>
    </row>
    <row r="30" spans="1:6" x14ac:dyDescent="0.25">
      <c r="A30" s="1" t="s">
        <v>62</v>
      </c>
      <c r="B30" s="1" t="s">
        <v>62</v>
      </c>
      <c r="D30" s="1" t="s">
        <v>126</v>
      </c>
      <c r="E30" s="1" t="s">
        <v>219</v>
      </c>
      <c r="F30" s="28">
        <v>-5.5500000000000001E-2</v>
      </c>
    </row>
    <row r="31" spans="1:6" x14ac:dyDescent="0.25">
      <c r="A31" s="1" t="s">
        <v>14</v>
      </c>
      <c r="B31" s="1" t="s">
        <v>14</v>
      </c>
      <c r="D31" s="1" t="s">
        <v>220</v>
      </c>
      <c r="E31" s="1" t="s">
        <v>574</v>
      </c>
      <c r="F31" s="28">
        <v>-3.8800000000000001E-2</v>
      </c>
    </row>
    <row r="32" spans="1:6" x14ac:dyDescent="0.25">
      <c r="A32" s="1" t="s">
        <v>157</v>
      </c>
      <c r="B32" s="1" t="s">
        <v>157</v>
      </c>
      <c r="D32" s="1" t="s">
        <v>85</v>
      </c>
      <c r="E32" s="1" t="s">
        <v>221</v>
      </c>
      <c r="F32" s="28">
        <v>-1.2699999999999999E-2</v>
      </c>
    </row>
    <row r="33" spans="1:6" x14ac:dyDescent="0.25">
      <c r="A33" s="1" t="s">
        <v>138</v>
      </c>
      <c r="B33" s="1" t="s">
        <v>138</v>
      </c>
      <c r="D33" s="1" t="s">
        <v>44</v>
      </c>
      <c r="E33" s="1" t="s">
        <v>222</v>
      </c>
      <c r="F33" s="28">
        <v>-4.3900000000000002E-2</v>
      </c>
    </row>
    <row r="34" spans="1:6" x14ac:dyDescent="0.25">
      <c r="A34" s="1" t="s">
        <v>139</v>
      </c>
      <c r="B34" s="1" t="s">
        <v>139</v>
      </c>
      <c r="D34" s="1" t="s">
        <v>45</v>
      </c>
      <c r="E34" s="1" t="s">
        <v>223</v>
      </c>
      <c r="F34" s="28">
        <v>9.9400000000000002E-2</v>
      </c>
    </row>
    <row r="35" spans="1:6" x14ac:dyDescent="0.25">
      <c r="A35" s="1" t="s">
        <v>123</v>
      </c>
      <c r="B35" s="1" t="s">
        <v>123</v>
      </c>
      <c r="D35" s="1" t="s">
        <v>159</v>
      </c>
      <c r="E35" s="1" t="s">
        <v>224</v>
      </c>
      <c r="F35" s="28">
        <v>2.4199999999999999E-2</v>
      </c>
    </row>
    <row r="36" spans="1:6" x14ac:dyDescent="0.25">
      <c r="A36" s="1" t="s">
        <v>122</v>
      </c>
      <c r="B36" s="1" t="s">
        <v>122</v>
      </c>
      <c r="D36" s="1" t="s">
        <v>237</v>
      </c>
      <c r="E36" s="1" t="s">
        <v>516</v>
      </c>
      <c r="F36" s="28">
        <v>0.12</v>
      </c>
    </row>
    <row r="37" spans="1:6" x14ac:dyDescent="0.25">
      <c r="A37" s="1" t="s">
        <v>124</v>
      </c>
      <c r="B37" s="1" t="s">
        <v>124</v>
      </c>
      <c r="D37" s="1" t="s">
        <v>239</v>
      </c>
      <c r="E37" s="1" t="s">
        <v>517</v>
      </c>
      <c r="F37" s="28">
        <v>0.1052</v>
      </c>
    </row>
    <row r="38" spans="1:6" x14ac:dyDescent="0.25">
      <c r="A38" s="1" t="s">
        <v>126</v>
      </c>
      <c r="B38" s="1" t="s">
        <v>126</v>
      </c>
      <c r="D38" s="1" t="s">
        <v>160</v>
      </c>
      <c r="E38" s="1" t="s">
        <v>518</v>
      </c>
      <c r="F38" s="28">
        <v>6.3700000000000007E-2</v>
      </c>
    </row>
    <row r="39" spans="1:6" x14ac:dyDescent="0.25">
      <c r="A39" s="1" t="s">
        <v>127</v>
      </c>
      <c r="B39" s="1" t="s">
        <v>127</v>
      </c>
      <c r="D39" s="1" t="s">
        <v>48</v>
      </c>
      <c r="E39" s="1" t="s">
        <v>519</v>
      </c>
      <c r="F39" s="28">
        <v>2.7099999999999999E-2</v>
      </c>
    </row>
    <row r="40" spans="1:6" x14ac:dyDescent="0.25">
      <c r="A40" s="1" t="s">
        <v>128</v>
      </c>
      <c r="B40" s="1" t="s">
        <v>128</v>
      </c>
      <c r="D40" s="1" t="s">
        <v>69</v>
      </c>
      <c r="E40" s="1" t="s">
        <v>225</v>
      </c>
      <c r="F40" s="28">
        <v>8.8999999999999999E-3</v>
      </c>
    </row>
    <row r="41" spans="1:6" x14ac:dyDescent="0.25">
      <c r="A41" s="1" t="s">
        <v>129</v>
      </c>
      <c r="B41" s="1" t="s">
        <v>129</v>
      </c>
      <c r="D41" s="1" t="s">
        <v>70</v>
      </c>
      <c r="E41" s="1" t="s">
        <v>226</v>
      </c>
      <c r="F41" s="28">
        <v>1.0699999999999999E-2</v>
      </c>
    </row>
    <row r="42" spans="1:6" x14ac:dyDescent="0.25">
      <c r="A42" s="1" t="s">
        <v>130</v>
      </c>
      <c r="B42" s="1" t="s">
        <v>130</v>
      </c>
      <c r="D42" s="1" t="s">
        <v>71</v>
      </c>
      <c r="E42" s="1" t="s">
        <v>227</v>
      </c>
      <c r="F42" s="28">
        <v>9.5999999999999992E-3</v>
      </c>
    </row>
    <row r="43" spans="1:6" x14ac:dyDescent="0.25">
      <c r="A43" s="1" t="s">
        <v>131</v>
      </c>
      <c r="B43" s="1" t="s">
        <v>131</v>
      </c>
      <c r="D43" s="1" t="s">
        <v>55</v>
      </c>
      <c r="E43" s="1" t="s">
        <v>520</v>
      </c>
      <c r="F43" s="28">
        <v>9.3799999999999994E-2</v>
      </c>
    </row>
    <row r="44" spans="1:6" x14ac:dyDescent="0.25">
      <c r="A44" s="1" t="s">
        <v>132</v>
      </c>
      <c r="B44" s="1" t="s">
        <v>132</v>
      </c>
      <c r="D44" s="1" t="s">
        <v>57</v>
      </c>
      <c r="E44" s="1" t="s">
        <v>228</v>
      </c>
      <c r="F44" s="28">
        <v>-6.4699999999999994E-2</v>
      </c>
    </row>
    <row r="45" spans="1:6" x14ac:dyDescent="0.25">
      <c r="A45" s="1" t="s">
        <v>133</v>
      </c>
      <c r="B45" s="1" t="s">
        <v>133</v>
      </c>
      <c r="D45" s="1" t="s">
        <v>58</v>
      </c>
      <c r="E45" s="1" t="s">
        <v>229</v>
      </c>
      <c r="F45" s="28">
        <v>5.1499999999999997E-2</v>
      </c>
    </row>
    <row r="46" spans="1:6" x14ac:dyDescent="0.25">
      <c r="A46" s="1" t="s">
        <v>134</v>
      </c>
      <c r="B46" s="1" t="s">
        <v>134</v>
      </c>
      <c r="D46" s="1" t="s">
        <v>32</v>
      </c>
      <c r="E46" s="1" t="s">
        <v>230</v>
      </c>
      <c r="F46" s="28">
        <v>4.0300000000000002E-2</v>
      </c>
    </row>
    <row r="47" spans="1:6" x14ac:dyDescent="0.25">
      <c r="A47" s="1" t="s">
        <v>12</v>
      </c>
      <c r="B47" s="1" t="s">
        <v>12</v>
      </c>
      <c r="D47" s="1" t="s">
        <v>78</v>
      </c>
      <c r="E47" s="1" t="s">
        <v>231</v>
      </c>
      <c r="F47" s="28">
        <v>-5.33E-2</v>
      </c>
    </row>
    <row r="48" spans="1:6" x14ac:dyDescent="0.25">
      <c r="A48" s="1" t="s">
        <v>13</v>
      </c>
      <c r="B48" s="1" t="s">
        <v>13</v>
      </c>
      <c r="D48" s="1" t="s">
        <v>73</v>
      </c>
      <c r="E48" s="1" t="s">
        <v>232</v>
      </c>
      <c r="F48" s="28">
        <v>3.6299999999999999E-2</v>
      </c>
    </row>
    <row r="49" spans="1:6" x14ac:dyDescent="0.25">
      <c r="A49" s="1" t="s">
        <v>25</v>
      </c>
      <c r="B49" s="1" t="s">
        <v>25</v>
      </c>
      <c r="D49" s="1" t="s">
        <v>68</v>
      </c>
      <c r="E49" s="1" t="s">
        <v>233</v>
      </c>
      <c r="F49" s="28">
        <v>-4.5199999999999997E-2</v>
      </c>
    </row>
    <row r="50" spans="1:6" x14ac:dyDescent="0.25">
      <c r="A50" s="1" t="s">
        <v>125</v>
      </c>
      <c r="B50" s="1" t="s">
        <v>125</v>
      </c>
      <c r="D50" s="1" t="s">
        <v>59</v>
      </c>
      <c r="E50" s="1" t="s">
        <v>234</v>
      </c>
      <c r="F50" s="28">
        <v>4.7500000000000001E-2</v>
      </c>
    </row>
    <row r="51" spans="1:6" x14ac:dyDescent="0.25">
      <c r="A51" s="1" t="s">
        <v>33</v>
      </c>
      <c r="B51" s="1" t="s">
        <v>33</v>
      </c>
      <c r="D51" s="1" t="s">
        <v>60</v>
      </c>
      <c r="E51" s="1" t="s">
        <v>235</v>
      </c>
      <c r="F51" s="28">
        <v>4.4200000000000003E-2</v>
      </c>
    </row>
    <row r="52" spans="1:6" x14ac:dyDescent="0.25">
      <c r="A52" s="1" t="s">
        <v>158</v>
      </c>
      <c r="B52" s="1" t="s">
        <v>158</v>
      </c>
      <c r="D52" s="1" t="s">
        <v>61</v>
      </c>
      <c r="E52" s="1" t="s">
        <v>236</v>
      </c>
      <c r="F52" s="28">
        <v>4.5999999999999999E-2</v>
      </c>
    </row>
    <row r="53" spans="1:6" x14ac:dyDescent="0.25">
      <c r="A53" s="1" t="s">
        <v>34</v>
      </c>
      <c r="B53" s="1" t="s">
        <v>220</v>
      </c>
      <c r="D53" s="1" t="s">
        <v>106</v>
      </c>
      <c r="E53" s="1" t="s">
        <v>238</v>
      </c>
      <c r="F53" s="28">
        <v>-3.2800000000000003E-2</v>
      </c>
    </row>
    <row r="54" spans="1:6" x14ac:dyDescent="0.25">
      <c r="A54" s="1" t="s">
        <v>35</v>
      </c>
      <c r="B54" s="1" t="s">
        <v>220</v>
      </c>
      <c r="D54" s="1" t="s">
        <v>127</v>
      </c>
      <c r="E54" s="1" t="s">
        <v>240</v>
      </c>
      <c r="F54" s="28">
        <v>-4.5699999999999998E-2</v>
      </c>
    </row>
    <row r="55" spans="1:6" x14ac:dyDescent="0.25">
      <c r="A55" s="1" t="s">
        <v>85</v>
      </c>
      <c r="B55" s="1" t="s">
        <v>85</v>
      </c>
      <c r="D55" s="1" t="s">
        <v>46</v>
      </c>
      <c r="E55" s="1" t="s">
        <v>241</v>
      </c>
      <c r="F55" s="28">
        <v>5.7700000000000001E-2</v>
      </c>
    </row>
    <row r="56" spans="1:6" x14ac:dyDescent="0.25">
      <c r="A56" s="1" t="s">
        <v>72</v>
      </c>
      <c r="B56" s="1" t="s">
        <v>72</v>
      </c>
      <c r="D56" s="1" t="s">
        <v>47</v>
      </c>
      <c r="E56" s="1" t="s">
        <v>242</v>
      </c>
      <c r="F56" s="28">
        <v>5.8000000000000003E-2</v>
      </c>
    </row>
    <row r="57" spans="1:6" x14ac:dyDescent="0.25">
      <c r="A57" s="1" t="s">
        <v>45</v>
      </c>
      <c r="B57" s="1" t="s">
        <v>45</v>
      </c>
      <c r="D57" s="1" t="s">
        <v>79</v>
      </c>
      <c r="E57" s="1" t="s">
        <v>244</v>
      </c>
      <c r="F57" s="28">
        <v>5.7000000000000002E-2</v>
      </c>
    </row>
    <row r="58" spans="1:6" x14ac:dyDescent="0.25">
      <c r="A58" s="1" t="s">
        <v>159</v>
      </c>
      <c r="B58" s="1" t="s">
        <v>159</v>
      </c>
      <c r="D58" s="1" t="s">
        <v>43</v>
      </c>
      <c r="E58" s="1" t="s">
        <v>542</v>
      </c>
      <c r="F58" s="28">
        <v>-0.12</v>
      </c>
    </row>
    <row r="59" spans="1:6" x14ac:dyDescent="0.25">
      <c r="A59" s="1" t="s">
        <v>237</v>
      </c>
      <c r="B59" s="1" t="s">
        <v>237</v>
      </c>
      <c r="D59" s="1" t="s">
        <v>119</v>
      </c>
      <c r="E59" s="1" t="s">
        <v>245</v>
      </c>
      <c r="F59" s="28">
        <v>3.7900000000000003E-2</v>
      </c>
    </row>
    <row r="60" spans="1:6" x14ac:dyDescent="0.25">
      <c r="A60" s="1" t="s">
        <v>529</v>
      </c>
      <c r="B60" s="1" t="s">
        <v>237</v>
      </c>
      <c r="D60" s="1" t="s">
        <v>84</v>
      </c>
      <c r="E60" s="1" t="s">
        <v>246</v>
      </c>
      <c r="F60" s="28">
        <v>4.6399999999999997E-2</v>
      </c>
    </row>
    <row r="61" spans="1:6" x14ac:dyDescent="0.25">
      <c r="A61" s="1" t="s">
        <v>239</v>
      </c>
      <c r="B61" s="1" t="s">
        <v>239</v>
      </c>
      <c r="D61" s="1" t="s">
        <v>92</v>
      </c>
      <c r="E61" s="1" t="s">
        <v>247</v>
      </c>
      <c r="F61" s="28">
        <v>-0.1144</v>
      </c>
    </row>
    <row r="62" spans="1:6" x14ac:dyDescent="0.25">
      <c r="A62" s="1" t="s">
        <v>160</v>
      </c>
      <c r="B62" s="1" t="s">
        <v>160</v>
      </c>
      <c r="D62" s="1" t="s">
        <v>128</v>
      </c>
      <c r="E62" s="1" t="s">
        <v>248</v>
      </c>
      <c r="F62" s="28">
        <v>-3.8300000000000001E-2</v>
      </c>
    </row>
    <row r="63" spans="1:6" x14ac:dyDescent="0.25">
      <c r="A63" s="1" t="s">
        <v>48</v>
      </c>
      <c r="B63" s="1" t="s">
        <v>48</v>
      </c>
      <c r="D63" s="1" t="s">
        <v>161</v>
      </c>
      <c r="E63" s="1" t="s">
        <v>249</v>
      </c>
      <c r="F63" s="28">
        <v>4.2299999999999997E-2</v>
      </c>
    </row>
    <row r="64" spans="1:6" x14ac:dyDescent="0.25">
      <c r="A64" s="1" t="s">
        <v>243</v>
      </c>
      <c r="B64" s="1" t="s">
        <v>243</v>
      </c>
      <c r="D64" s="1" t="s">
        <v>162</v>
      </c>
      <c r="E64" s="1" t="s">
        <v>250</v>
      </c>
      <c r="F64" s="28">
        <v>4.6100000000000002E-2</v>
      </c>
    </row>
    <row r="65" spans="1:6" x14ac:dyDescent="0.25">
      <c r="A65" s="1" t="s">
        <v>69</v>
      </c>
      <c r="B65" s="1" t="s">
        <v>69</v>
      </c>
      <c r="D65" s="1" t="s">
        <v>129</v>
      </c>
      <c r="E65" s="1" t="s">
        <v>251</v>
      </c>
      <c r="F65" s="28">
        <v>7.7000000000000002E-3</v>
      </c>
    </row>
    <row r="66" spans="1:6" x14ac:dyDescent="0.25">
      <c r="A66" s="1" t="s">
        <v>70</v>
      </c>
      <c r="B66" s="1" t="s">
        <v>70</v>
      </c>
      <c r="D66" s="1" t="s">
        <v>81</v>
      </c>
      <c r="E66" s="1" t="s">
        <v>252</v>
      </c>
      <c r="F66" s="28">
        <v>1.72E-2</v>
      </c>
    </row>
    <row r="67" spans="1:6" x14ac:dyDescent="0.25">
      <c r="A67" s="1" t="s">
        <v>71</v>
      </c>
      <c r="B67" s="1" t="s">
        <v>71</v>
      </c>
      <c r="D67" s="1" t="s">
        <v>253</v>
      </c>
      <c r="E67" s="1" t="s">
        <v>254</v>
      </c>
      <c r="F67" s="28">
        <v>5.6399999999999999E-2</v>
      </c>
    </row>
    <row r="68" spans="1:6" x14ac:dyDescent="0.25">
      <c r="A68" s="1" t="s">
        <v>55</v>
      </c>
      <c r="B68" s="1" t="s">
        <v>55</v>
      </c>
      <c r="D68" s="1" t="s">
        <v>130</v>
      </c>
      <c r="E68" s="1" t="s">
        <v>255</v>
      </c>
      <c r="F68" s="28">
        <v>-4.1099999999999998E-2</v>
      </c>
    </row>
    <row r="69" spans="1:6" x14ac:dyDescent="0.25">
      <c r="A69" s="1" t="s">
        <v>57</v>
      </c>
      <c r="B69" s="1" t="s">
        <v>57</v>
      </c>
      <c r="D69" s="1" t="s">
        <v>63</v>
      </c>
      <c r="E69" s="1" t="s">
        <v>256</v>
      </c>
      <c r="F69" s="28">
        <v>6.7299999999999999E-2</v>
      </c>
    </row>
    <row r="70" spans="1:6" x14ac:dyDescent="0.25">
      <c r="A70" s="1" t="s">
        <v>58</v>
      </c>
      <c r="B70" s="1" t="s">
        <v>58</v>
      </c>
      <c r="D70" s="1" t="s">
        <v>64</v>
      </c>
      <c r="E70" s="1" t="s">
        <v>257</v>
      </c>
      <c r="F70" s="28">
        <v>6.9000000000000006E-2</v>
      </c>
    </row>
    <row r="71" spans="1:6" x14ac:dyDescent="0.25">
      <c r="A71" s="1" t="s">
        <v>32</v>
      </c>
      <c r="B71" s="1" t="s">
        <v>32</v>
      </c>
      <c r="D71" s="1" t="s">
        <v>121</v>
      </c>
      <c r="E71" s="1" t="s">
        <v>258</v>
      </c>
      <c r="F71" s="28">
        <v>5.6800000000000003E-2</v>
      </c>
    </row>
    <row r="72" spans="1:6" x14ac:dyDescent="0.25">
      <c r="A72" s="1" t="s">
        <v>80</v>
      </c>
      <c r="B72" s="1" t="s">
        <v>80</v>
      </c>
      <c r="D72" s="1" t="s">
        <v>88</v>
      </c>
      <c r="E72" s="1" t="s">
        <v>260</v>
      </c>
      <c r="F72" s="28">
        <v>2.75E-2</v>
      </c>
    </row>
    <row r="73" spans="1:6" x14ac:dyDescent="0.25">
      <c r="A73" s="1" t="s">
        <v>78</v>
      </c>
      <c r="B73" s="1" t="s">
        <v>78</v>
      </c>
      <c r="D73" s="1" t="s">
        <v>91</v>
      </c>
      <c r="E73" s="1" t="s">
        <v>261</v>
      </c>
      <c r="F73" s="28">
        <v>4.3400000000000001E-2</v>
      </c>
    </row>
    <row r="74" spans="1:6" x14ac:dyDescent="0.25">
      <c r="A74" s="1" t="s">
        <v>73</v>
      </c>
      <c r="B74" s="1" t="s">
        <v>73</v>
      </c>
      <c r="D74" s="1" t="s">
        <v>111</v>
      </c>
      <c r="E74" s="1" t="s">
        <v>262</v>
      </c>
      <c r="F74" s="28">
        <v>7.5899999999999995E-2</v>
      </c>
    </row>
    <row r="75" spans="1:6" x14ac:dyDescent="0.25">
      <c r="A75" s="1" t="s">
        <v>68</v>
      </c>
      <c r="B75" s="1" t="s">
        <v>68</v>
      </c>
      <c r="D75" s="1" t="s">
        <v>140</v>
      </c>
      <c r="E75" s="1" t="s">
        <v>263</v>
      </c>
      <c r="F75" s="28">
        <v>5.5899999999999998E-2</v>
      </c>
    </row>
    <row r="76" spans="1:6" x14ac:dyDescent="0.25">
      <c r="A76" s="1" t="s">
        <v>59</v>
      </c>
      <c r="B76" s="1" t="s">
        <v>59</v>
      </c>
      <c r="D76" s="1" t="s">
        <v>83</v>
      </c>
      <c r="E76" s="1" t="s">
        <v>264</v>
      </c>
      <c r="F76" s="28">
        <v>3.6299999999999999E-2</v>
      </c>
    </row>
    <row r="77" spans="1:6" x14ac:dyDescent="0.25">
      <c r="A77" s="1" t="s">
        <v>60</v>
      </c>
      <c r="B77" s="1" t="s">
        <v>60</v>
      </c>
      <c r="D77" s="1" t="s">
        <v>22</v>
      </c>
      <c r="E77" s="1" t="s">
        <v>265</v>
      </c>
      <c r="F77" s="28">
        <v>1.1999999999999999E-3</v>
      </c>
    </row>
    <row r="78" spans="1:6" x14ac:dyDescent="0.25">
      <c r="A78" s="1" t="s">
        <v>61</v>
      </c>
      <c r="B78" s="1" t="s">
        <v>61</v>
      </c>
      <c r="D78" s="1" t="s">
        <v>101</v>
      </c>
      <c r="E78" s="1" t="s">
        <v>521</v>
      </c>
      <c r="F78" s="28">
        <v>-0.12</v>
      </c>
    </row>
    <row r="79" spans="1:6" x14ac:dyDescent="0.25">
      <c r="A79" s="1" t="s">
        <v>259</v>
      </c>
      <c r="B79" s="1" t="s">
        <v>259</v>
      </c>
      <c r="D79" s="1" t="s">
        <v>82</v>
      </c>
      <c r="E79" s="1" t="s">
        <v>266</v>
      </c>
      <c r="F79" s="28">
        <v>-0.12</v>
      </c>
    </row>
    <row r="80" spans="1:6" x14ac:dyDescent="0.25">
      <c r="A80" s="1" t="s">
        <v>106</v>
      </c>
      <c r="B80" s="1" t="s">
        <v>106</v>
      </c>
      <c r="D80" s="1" t="s">
        <v>102</v>
      </c>
      <c r="E80" s="1" t="s">
        <v>267</v>
      </c>
      <c r="F80" s="28">
        <v>1.12E-2</v>
      </c>
    </row>
    <row r="81" spans="1:6" x14ac:dyDescent="0.25">
      <c r="A81" s="1" t="s">
        <v>46</v>
      </c>
      <c r="B81" s="1" t="s">
        <v>46</v>
      </c>
      <c r="D81" s="1" t="s">
        <v>103</v>
      </c>
      <c r="E81" s="1" t="s">
        <v>268</v>
      </c>
      <c r="F81" s="28">
        <v>-2.9600000000000001E-2</v>
      </c>
    </row>
    <row r="82" spans="1:6" x14ac:dyDescent="0.25">
      <c r="A82" s="1" t="s">
        <v>47</v>
      </c>
      <c r="B82" s="1" t="s">
        <v>47</v>
      </c>
      <c r="D82" s="1" t="s">
        <v>104</v>
      </c>
      <c r="E82" s="1" t="s">
        <v>269</v>
      </c>
      <c r="F82" s="28">
        <v>7.2900000000000006E-2</v>
      </c>
    </row>
    <row r="83" spans="1:6" x14ac:dyDescent="0.25">
      <c r="A83" s="1" t="s">
        <v>79</v>
      </c>
      <c r="B83" s="1" t="s">
        <v>79</v>
      </c>
      <c r="D83" s="1" t="s">
        <v>49</v>
      </c>
      <c r="E83" s="1" t="s">
        <v>270</v>
      </c>
      <c r="F83" s="28">
        <v>-2.3E-3</v>
      </c>
    </row>
    <row r="84" spans="1:6" x14ac:dyDescent="0.25">
      <c r="A84" s="1" t="s">
        <v>43</v>
      </c>
      <c r="B84" s="1" t="s">
        <v>43</v>
      </c>
      <c r="D84" s="1" t="s">
        <v>105</v>
      </c>
      <c r="E84" s="1" t="s">
        <v>271</v>
      </c>
      <c r="F84" s="28">
        <v>2.6800000000000001E-2</v>
      </c>
    </row>
    <row r="85" spans="1:6" x14ac:dyDescent="0.25">
      <c r="A85" s="1" t="s">
        <v>119</v>
      </c>
      <c r="B85" s="1" t="s">
        <v>119</v>
      </c>
      <c r="D85" s="1" t="s">
        <v>50</v>
      </c>
      <c r="E85" s="1" t="s">
        <v>272</v>
      </c>
      <c r="F85" s="28">
        <v>-0.12</v>
      </c>
    </row>
    <row r="86" spans="1:6" x14ac:dyDescent="0.25">
      <c r="A86" s="1" t="s">
        <v>84</v>
      </c>
      <c r="B86" s="1" t="s">
        <v>84</v>
      </c>
      <c r="D86" s="1" t="s">
        <v>56</v>
      </c>
      <c r="E86" s="1" t="s">
        <v>273</v>
      </c>
      <c r="F86" s="28">
        <v>0.10100000000000001</v>
      </c>
    </row>
    <row r="87" spans="1:6" x14ac:dyDescent="0.25">
      <c r="A87" s="1" t="s">
        <v>92</v>
      </c>
      <c r="B87" s="1" t="s">
        <v>92</v>
      </c>
      <c r="D87" s="1" t="s">
        <v>131</v>
      </c>
      <c r="E87" s="1" t="s">
        <v>274</v>
      </c>
      <c r="F87" s="28">
        <v>-1.77E-2</v>
      </c>
    </row>
    <row r="88" spans="1:6" x14ac:dyDescent="0.25">
      <c r="A88" s="1" t="s">
        <v>161</v>
      </c>
      <c r="B88" s="1" t="s">
        <v>161</v>
      </c>
      <c r="D88" s="1" t="s">
        <v>11</v>
      </c>
      <c r="E88" s="1" t="s">
        <v>522</v>
      </c>
      <c r="F88" s="28">
        <v>4.0599999999999997E-2</v>
      </c>
    </row>
    <row r="89" spans="1:6" x14ac:dyDescent="0.25">
      <c r="A89" s="1" t="s">
        <v>162</v>
      </c>
      <c r="B89" s="1" t="s">
        <v>162</v>
      </c>
      <c r="D89" s="1" t="s">
        <v>290</v>
      </c>
      <c r="E89" s="1" t="s">
        <v>523</v>
      </c>
      <c r="F89" s="28">
        <v>3.8600000000000002E-2</v>
      </c>
    </row>
    <row r="90" spans="1:6" x14ac:dyDescent="0.25">
      <c r="A90" s="1" t="s">
        <v>81</v>
      </c>
      <c r="B90" s="1" t="s">
        <v>81</v>
      </c>
      <c r="D90" s="1" t="s">
        <v>292</v>
      </c>
      <c r="E90" s="1" t="s">
        <v>524</v>
      </c>
      <c r="F90" s="28">
        <v>3.8600000000000002E-2</v>
      </c>
    </row>
    <row r="91" spans="1:6" x14ac:dyDescent="0.25">
      <c r="A91" s="1" t="s">
        <v>253</v>
      </c>
      <c r="B91" s="1" t="s">
        <v>253</v>
      </c>
      <c r="D91" s="1" t="s">
        <v>294</v>
      </c>
      <c r="E91" s="1" t="s">
        <v>525</v>
      </c>
      <c r="F91" s="28">
        <v>3.8600000000000002E-2</v>
      </c>
    </row>
    <row r="92" spans="1:6" x14ac:dyDescent="0.25">
      <c r="A92" s="1" t="s">
        <v>22</v>
      </c>
      <c r="B92" s="1" t="s">
        <v>22</v>
      </c>
      <c r="D92" s="1" t="s">
        <v>51</v>
      </c>
      <c r="E92" s="1" t="s">
        <v>275</v>
      </c>
      <c r="F92" s="28">
        <v>-2.0199999999999999E-2</v>
      </c>
    </row>
    <row r="93" spans="1:6" x14ac:dyDescent="0.25">
      <c r="A93" s="1" t="s">
        <v>63</v>
      </c>
      <c r="B93" s="1" t="s">
        <v>63</v>
      </c>
      <c r="D93" s="1" t="s">
        <v>52</v>
      </c>
      <c r="E93" s="1" t="s">
        <v>526</v>
      </c>
      <c r="F93" s="28">
        <v>-0.12</v>
      </c>
    </row>
    <row r="94" spans="1:6" x14ac:dyDescent="0.25">
      <c r="A94" s="1" t="s">
        <v>64</v>
      </c>
      <c r="B94" s="1" t="s">
        <v>64</v>
      </c>
      <c r="D94" s="1" t="s">
        <v>132</v>
      </c>
      <c r="E94" s="1" t="s">
        <v>276</v>
      </c>
      <c r="F94" s="28">
        <v>-4.0899999999999999E-2</v>
      </c>
    </row>
    <row r="95" spans="1:6" x14ac:dyDescent="0.25">
      <c r="A95" s="1" t="s">
        <v>121</v>
      </c>
      <c r="B95" s="1" t="s">
        <v>121</v>
      </c>
      <c r="D95" s="1" t="s">
        <v>86</v>
      </c>
      <c r="E95" s="1" t="s">
        <v>277</v>
      </c>
      <c r="F95" s="28">
        <v>0</v>
      </c>
    </row>
    <row r="96" spans="1:6" x14ac:dyDescent="0.25">
      <c r="A96" s="1" t="s">
        <v>88</v>
      </c>
      <c r="B96" s="1" t="s">
        <v>88</v>
      </c>
      <c r="D96" s="1" t="s">
        <v>112</v>
      </c>
      <c r="E96" s="1" t="s">
        <v>278</v>
      </c>
      <c r="F96" s="28">
        <v>8.8300000000000003E-2</v>
      </c>
    </row>
    <row r="97" spans="1:6" x14ac:dyDescent="0.25">
      <c r="A97" s="1" t="s">
        <v>44</v>
      </c>
      <c r="B97" s="1" t="s">
        <v>44</v>
      </c>
      <c r="D97" s="1" t="s">
        <v>113</v>
      </c>
      <c r="E97" s="1" t="s">
        <v>279</v>
      </c>
      <c r="F97" s="28">
        <v>3.15E-2</v>
      </c>
    </row>
    <row r="98" spans="1:6" x14ac:dyDescent="0.25">
      <c r="A98" s="1" t="s">
        <v>91</v>
      </c>
      <c r="B98" s="1" t="s">
        <v>91</v>
      </c>
      <c r="D98" s="1" t="s">
        <v>114</v>
      </c>
      <c r="E98" s="1" t="s">
        <v>280</v>
      </c>
      <c r="F98" s="28">
        <v>2.1600000000000001E-2</v>
      </c>
    </row>
    <row r="99" spans="1:6" x14ac:dyDescent="0.25">
      <c r="A99" s="1" t="s">
        <v>111</v>
      </c>
      <c r="B99" s="1" t="s">
        <v>111</v>
      </c>
      <c r="D99" s="1" t="s">
        <v>115</v>
      </c>
      <c r="E99" s="1" t="s">
        <v>281</v>
      </c>
      <c r="F99" s="28">
        <v>2.3E-3</v>
      </c>
    </row>
    <row r="100" spans="1:6" x14ac:dyDescent="0.25">
      <c r="A100" s="1" t="s">
        <v>140</v>
      </c>
      <c r="B100" s="1" t="s">
        <v>140</v>
      </c>
      <c r="D100" s="1" t="s">
        <v>120</v>
      </c>
      <c r="E100" s="1" t="s">
        <v>282</v>
      </c>
      <c r="F100" s="28">
        <v>4.2599999999999999E-2</v>
      </c>
    </row>
    <row r="101" spans="1:6" x14ac:dyDescent="0.25">
      <c r="A101" s="1" t="s">
        <v>83</v>
      </c>
      <c r="B101" s="1" t="s">
        <v>83</v>
      </c>
      <c r="D101" s="1" t="s">
        <v>116</v>
      </c>
      <c r="E101" s="1" t="s">
        <v>283</v>
      </c>
      <c r="F101" s="28">
        <v>4.8500000000000001E-2</v>
      </c>
    </row>
    <row r="102" spans="1:6" x14ac:dyDescent="0.25">
      <c r="A102" s="1" t="s">
        <v>101</v>
      </c>
      <c r="B102" s="1" t="s">
        <v>101</v>
      </c>
      <c r="D102" s="1" t="s">
        <v>26</v>
      </c>
      <c r="E102" s="1" t="s">
        <v>284</v>
      </c>
      <c r="F102" s="28">
        <v>6.8500000000000005E-2</v>
      </c>
    </row>
    <row r="103" spans="1:6" x14ac:dyDescent="0.25">
      <c r="A103" s="1" t="s">
        <v>82</v>
      </c>
      <c r="B103" s="1" t="s">
        <v>82</v>
      </c>
      <c r="D103" s="1" t="s">
        <v>27</v>
      </c>
      <c r="E103" s="1" t="s">
        <v>285</v>
      </c>
      <c r="F103" s="28">
        <v>6.7900000000000002E-2</v>
      </c>
    </row>
    <row r="104" spans="1:6" x14ac:dyDescent="0.25">
      <c r="A104" s="1" t="s">
        <v>102</v>
      </c>
      <c r="B104" s="1" t="s">
        <v>102</v>
      </c>
      <c r="D104" s="1" t="s">
        <v>23</v>
      </c>
      <c r="E104" s="1" t="s">
        <v>286</v>
      </c>
      <c r="F104" s="28">
        <v>6.88E-2</v>
      </c>
    </row>
    <row r="105" spans="1:6" x14ac:dyDescent="0.25">
      <c r="A105" s="1" t="s">
        <v>103</v>
      </c>
      <c r="B105" s="1" t="s">
        <v>103</v>
      </c>
      <c r="D105" s="1" t="s">
        <v>24</v>
      </c>
      <c r="E105" s="1" t="s">
        <v>287</v>
      </c>
      <c r="F105" s="28">
        <v>6.8199999999999997E-2</v>
      </c>
    </row>
    <row r="106" spans="1:6" x14ac:dyDescent="0.25">
      <c r="A106" s="1" t="s">
        <v>104</v>
      </c>
      <c r="B106" s="1" t="s">
        <v>104</v>
      </c>
      <c r="D106" s="1" t="s">
        <v>28</v>
      </c>
      <c r="E106" s="1" t="s">
        <v>288</v>
      </c>
      <c r="F106" s="28">
        <v>6.5199999999999994E-2</v>
      </c>
    </row>
    <row r="107" spans="1:6" x14ac:dyDescent="0.25">
      <c r="A107" s="1" t="s">
        <v>49</v>
      </c>
      <c r="B107" s="1" t="s">
        <v>49</v>
      </c>
      <c r="D107" s="1" t="s">
        <v>29</v>
      </c>
      <c r="E107" s="1" t="s">
        <v>289</v>
      </c>
      <c r="F107" s="28">
        <v>6.9500000000000006E-2</v>
      </c>
    </row>
    <row r="108" spans="1:6" x14ac:dyDescent="0.25">
      <c r="A108" s="1" t="s">
        <v>105</v>
      </c>
      <c r="B108" s="1" t="s">
        <v>105</v>
      </c>
      <c r="D108" s="1" t="s">
        <v>30</v>
      </c>
      <c r="E108" s="1" t="s">
        <v>291</v>
      </c>
      <c r="F108" s="28">
        <v>1.72E-2</v>
      </c>
    </row>
    <row r="109" spans="1:6" x14ac:dyDescent="0.25">
      <c r="A109" s="1" t="s">
        <v>50</v>
      </c>
      <c r="B109" s="1" t="s">
        <v>50</v>
      </c>
      <c r="D109" s="1" t="s">
        <v>31</v>
      </c>
      <c r="E109" s="1" t="s">
        <v>293</v>
      </c>
      <c r="F109" s="28">
        <v>1.6799999999999999E-2</v>
      </c>
    </row>
    <row r="110" spans="1:6" x14ac:dyDescent="0.25">
      <c r="A110" s="1" t="s">
        <v>56</v>
      </c>
      <c r="B110" s="1" t="s">
        <v>56</v>
      </c>
      <c r="D110" s="1" t="s">
        <v>117</v>
      </c>
      <c r="E110" s="1" t="s">
        <v>295</v>
      </c>
      <c r="F110" s="28">
        <v>1.01E-2</v>
      </c>
    </row>
    <row r="111" spans="1:6" x14ac:dyDescent="0.25">
      <c r="A111" s="1" t="s">
        <v>11</v>
      </c>
      <c r="B111" s="1" t="s">
        <v>11</v>
      </c>
      <c r="D111" s="1" t="s">
        <v>133</v>
      </c>
      <c r="E111" s="1" t="s">
        <v>297</v>
      </c>
      <c r="F111" s="28">
        <v>-4.9599999999999998E-2</v>
      </c>
    </row>
    <row r="112" spans="1:6" x14ac:dyDescent="0.25">
      <c r="A112" s="1" t="s">
        <v>290</v>
      </c>
      <c r="B112" s="1" t="s">
        <v>290</v>
      </c>
      <c r="D112" s="1" t="s">
        <v>319</v>
      </c>
      <c r="E112" s="1" t="s">
        <v>543</v>
      </c>
      <c r="F112" s="28">
        <v>3.8600000000000002E-2</v>
      </c>
    </row>
    <row r="113" spans="1:6" x14ac:dyDescent="0.25">
      <c r="A113" s="1" t="s">
        <v>292</v>
      </c>
      <c r="B113" s="1" t="s">
        <v>292</v>
      </c>
      <c r="D113" s="1" t="s">
        <v>320</v>
      </c>
      <c r="E113" s="1" t="s">
        <v>544</v>
      </c>
      <c r="F113" s="28">
        <v>3.8600000000000002E-2</v>
      </c>
    </row>
    <row r="114" spans="1:6" x14ac:dyDescent="0.25">
      <c r="A114" s="1" t="s">
        <v>294</v>
      </c>
      <c r="B114" s="1" t="s">
        <v>294</v>
      </c>
      <c r="D114" s="1" t="s">
        <v>65</v>
      </c>
      <c r="E114" s="1" t="s">
        <v>298</v>
      </c>
      <c r="F114" s="28">
        <v>-2.4899999999999999E-2</v>
      </c>
    </row>
    <row r="115" spans="1:6" x14ac:dyDescent="0.25">
      <c r="A115" s="1" t="s">
        <v>51</v>
      </c>
      <c r="B115" s="1" t="s">
        <v>51</v>
      </c>
      <c r="D115" s="1" t="s">
        <v>118</v>
      </c>
      <c r="E115" s="1" t="s">
        <v>299</v>
      </c>
      <c r="F115" s="28">
        <v>3.0999999999999999E-3</v>
      </c>
    </row>
    <row r="116" spans="1:6" x14ac:dyDescent="0.25">
      <c r="A116" s="1" t="s">
        <v>296</v>
      </c>
      <c r="B116" s="1" t="s">
        <v>296</v>
      </c>
      <c r="D116" s="1" t="s">
        <v>141</v>
      </c>
      <c r="E116" s="1" t="s">
        <v>300</v>
      </c>
      <c r="F116" s="28">
        <v>-4.8399999999999999E-2</v>
      </c>
    </row>
    <row r="117" spans="1:6" x14ac:dyDescent="0.25">
      <c r="A117" s="1" t="s">
        <v>52</v>
      </c>
      <c r="B117" s="1" t="s">
        <v>52</v>
      </c>
      <c r="D117" s="1" t="s">
        <v>142</v>
      </c>
      <c r="E117" s="1" t="s">
        <v>301</v>
      </c>
      <c r="F117" s="28">
        <v>4.4600000000000001E-2</v>
      </c>
    </row>
    <row r="118" spans="1:6" x14ac:dyDescent="0.25">
      <c r="A118" s="1" t="s">
        <v>86</v>
      </c>
      <c r="B118" s="1" t="s">
        <v>86</v>
      </c>
      <c r="D118" s="1" t="s">
        <v>134</v>
      </c>
      <c r="E118" s="1" t="s">
        <v>302</v>
      </c>
      <c r="F118" s="28">
        <v>-3.1099999999999999E-2</v>
      </c>
    </row>
    <row r="119" spans="1:6" x14ac:dyDescent="0.25">
      <c r="A119" s="1" t="s">
        <v>112</v>
      </c>
      <c r="B119" s="1" t="s">
        <v>112</v>
      </c>
      <c r="D119" s="1" t="s">
        <v>53</v>
      </c>
      <c r="E119" s="1" t="s">
        <v>303</v>
      </c>
      <c r="F119" s="28">
        <v>-8.0000000000000004E-4</v>
      </c>
    </row>
    <row r="120" spans="1:6" x14ac:dyDescent="0.25">
      <c r="A120" s="1" t="s">
        <v>114</v>
      </c>
      <c r="B120" s="1" t="s">
        <v>114</v>
      </c>
      <c r="D120" s="1" t="s">
        <v>54</v>
      </c>
      <c r="E120" s="1" t="s">
        <v>304</v>
      </c>
      <c r="F120" s="28">
        <v>7.1000000000000004E-3</v>
      </c>
    </row>
    <row r="121" spans="1:6" x14ac:dyDescent="0.25">
      <c r="A121" s="1" t="s">
        <v>115</v>
      </c>
      <c r="B121" s="1" t="s">
        <v>115</v>
      </c>
      <c r="D121" s="1" t="s">
        <v>87</v>
      </c>
      <c r="E121" s="1" t="s">
        <v>305</v>
      </c>
      <c r="F121" s="28">
        <v>-0.10639999999999999</v>
      </c>
    </row>
    <row r="122" spans="1:6" x14ac:dyDescent="0.25">
      <c r="A122" s="1" t="s">
        <v>120</v>
      </c>
      <c r="B122" s="1" t="s">
        <v>120</v>
      </c>
      <c r="D122" s="1" t="s">
        <v>306</v>
      </c>
      <c r="E122" s="1" t="s">
        <v>307</v>
      </c>
      <c r="F122" s="28">
        <v>8.3000000000000001E-3</v>
      </c>
    </row>
    <row r="123" spans="1:6" x14ac:dyDescent="0.25">
      <c r="A123" s="1" t="s">
        <v>26</v>
      </c>
      <c r="B123" s="1" t="s">
        <v>26</v>
      </c>
      <c r="D123" s="1" t="s">
        <v>308</v>
      </c>
      <c r="E123" s="1" t="s">
        <v>309</v>
      </c>
      <c r="F123" s="28">
        <v>-1.8700000000000001E-2</v>
      </c>
    </row>
    <row r="124" spans="1:6" x14ac:dyDescent="0.25">
      <c r="A124" s="1" t="s">
        <v>27</v>
      </c>
      <c r="B124" s="1" t="s">
        <v>27</v>
      </c>
      <c r="D124" s="1" t="s">
        <v>310</v>
      </c>
      <c r="E124" s="1" t="s">
        <v>311</v>
      </c>
      <c r="F124" s="28" t="s">
        <v>312</v>
      </c>
    </row>
    <row r="125" spans="1:6" x14ac:dyDescent="0.25">
      <c r="A125" s="1" t="s">
        <v>23</v>
      </c>
      <c r="B125" s="1" t="s">
        <v>23</v>
      </c>
      <c r="D125" s="1" t="s">
        <v>313</v>
      </c>
      <c r="E125" s="1" t="s">
        <v>314</v>
      </c>
      <c r="F125" s="28">
        <v>8.3000000000000001E-3</v>
      </c>
    </row>
    <row r="126" spans="1:6" x14ac:dyDescent="0.25">
      <c r="A126" s="1" t="s">
        <v>24</v>
      </c>
      <c r="B126" s="1" t="s">
        <v>24</v>
      </c>
      <c r="D126" s="1" t="s">
        <v>315</v>
      </c>
      <c r="E126" s="1" t="s">
        <v>316</v>
      </c>
      <c r="F126" s="28">
        <v>2.2700000000000001E-2</v>
      </c>
    </row>
    <row r="127" spans="1:6" x14ac:dyDescent="0.25">
      <c r="A127" s="1" t="s">
        <v>28</v>
      </c>
      <c r="B127" s="1" t="s">
        <v>28</v>
      </c>
      <c r="D127" s="1" t="s">
        <v>317</v>
      </c>
      <c r="E127" s="1" t="s">
        <v>318</v>
      </c>
      <c r="F127" s="28">
        <v>3.3700000000000001E-2</v>
      </c>
    </row>
    <row r="128" spans="1:6" x14ac:dyDescent="0.25">
      <c r="A128" s="1" t="s">
        <v>29</v>
      </c>
      <c r="B128" s="1" t="s">
        <v>29</v>
      </c>
    </row>
    <row r="129" spans="1:2" x14ac:dyDescent="0.25">
      <c r="A129" s="1" t="s">
        <v>30</v>
      </c>
      <c r="B129" s="1" t="s">
        <v>30</v>
      </c>
    </row>
    <row r="130" spans="1:2" x14ac:dyDescent="0.25">
      <c r="A130" s="1" t="s">
        <v>31</v>
      </c>
      <c r="B130" s="1" t="s">
        <v>31</v>
      </c>
    </row>
    <row r="131" spans="1:2" x14ac:dyDescent="0.25">
      <c r="A131" s="1" t="s">
        <v>117</v>
      </c>
      <c r="B131" s="1" t="s">
        <v>117</v>
      </c>
    </row>
    <row r="132" spans="1:2" x14ac:dyDescent="0.25">
      <c r="A132" s="1" t="s">
        <v>116</v>
      </c>
      <c r="B132" s="1" t="s">
        <v>116</v>
      </c>
    </row>
    <row r="133" spans="1:2" x14ac:dyDescent="0.25">
      <c r="A133" s="1" t="s">
        <v>163</v>
      </c>
      <c r="B133" s="1" t="s">
        <v>163</v>
      </c>
    </row>
    <row r="134" spans="1:2" x14ac:dyDescent="0.25">
      <c r="A134" s="1" t="s">
        <v>319</v>
      </c>
      <c r="B134" s="1" t="s">
        <v>319</v>
      </c>
    </row>
    <row r="135" spans="1:2" x14ac:dyDescent="0.25">
      <c r="A135" s="1" t="s">
        <v>320</v>
      </c>
      <c r="B135" s="1" t="s">
        <v>320</v>
      </c>
    </row>
    <row r="136" spans="1:2" x14ac:dyDescent="0.25">
      <c r="A136" s="1" t="s">
        <v>113</v>
      </c>
      <c r="B136" s="1" t="s">
        <v>113</v>
      </c>
    </row>
    <row r="137" spans="1:2" x14ac:dyDescent="0.25">
      <c r="A137" s="1" t="s">
        <v>65</v>
      </c>
      <c r="B137" s="1" t="s">
        <v>65</v>
      </c>
    </row>
    <row r="138" spans="1:2" x14ac:dyDescent="0.25">
      <c r="A138" s="1" t="s">
        <v>118</v>
      </c>
      <c r="B138" s="1" t="s">
        <v>118</v>
      </c>
    </row>
    <row r="139" spans="1:2" x14ac:dyDescent="0.25">
      <c r="A139" s="1" t="s">
        <v>321</v>
      </c>
      <c r="B139" s="1" t="s">
        <v>321</v>
      </c>
    </row>
    <row r="140" spans="1:2" x14ac:dyDescent="0.25">
      <c r="A140" s="1" t="s">
        <v>141</v>
      </c>
      <c r="B140" s="1" t="s">
        <v>141</v>
      </c>
    </row>
    <row r="141" spans="1:2" x14ac:dyDescent="0.25">
      <c r="A141" s="1" t="s">
        <v>142</v>
      </c>
      <c r="B141" s="1" t="s">
        <v>142</v>
      </c>
    </row>
    <row r="142" spans="1:2" x14ac:dyDescent="0.25">
      <c r="A142" s="1" t="s">
        <v>53</v>
      </c>
      <c r="B142" s="1" t="s">
        <v>53</v>
      </c>
    </row>
    <row r="143" spans="1:2" x14ac:dyDescent="0.25">
      <c r="A143" s="1" t="s">
        <v>54</v>
      </c>
      <c r="B143" s="1" t="s">
        <v>54</v>
      </c>
    </row>
    <row r="144" spans="1:2" x14ac:dyDescent="0.25">
      <c r="A144" s="1" t="s">
        <v>322</v>
      </c>
      <c r="B144" s="1" t="s">
        <v>322</v>
      </c>
    </row>
    <row r="145" spans="1:2" x14ac:dyDescent="0.25">
      <c r="A145" s="1" t="s">
        <v>87</v>
      </c>
      <c r="B145" s="1" t="s">
        <v>87</v>
      </c>
    </row>
    <row r="146" spans="1:2" x14ac:dyDescent="0.25">
      <c r="A146" s="1" t="s">
        <v>323</v>
      </c>
      <c r="B146" s="1" t="s">
        <v>323</v>
      </c>
    </row>
    <row r="147" spans="1:2" x14ac:dyDescent="0.25">
      <c r="A147" s="1" t="s">
        <v>324</v>
      </c>
      <c r="B147" s="1" t="s">
        <v>324</v>
      </c>
    </row>
    <row r="148" spans="1:2" x14ac:dyDescent="0.25">
      <c r="A148" s="1" t="s">
        <v>16</v>
      </c>
      <c r="B148" s="1" t="s">
        <v>306</v>
      </c>
    </row>
    <row r="149" spans="1:2" x14ac:dyDescent="0.25">
      <c r="A149" s="1" t="s">
        <v>325</v>
      </c>
      <c r="B149" s="1" t="s">
        <v>310</v>
      </c>
    </row>
    <row r="150" spans="1:2" x14ac:dyDescent="0.25">
      <c r="A150" s="1" t="s">
        <v>326</v>
      </c>
      <c r="B150" s="1" t="s">
        <v>306</v>
      </c>
    </row>
    <row r="151" spans="1:2" x14ac:dyDescent="0.25">
      <c r="A151" s="1" t="s">
        <v>327</v>
      </c>
      <c r="B151" s="1" t="s">
        <v>306</v>
      </c>
    </row>
    <row r="152" spans="1:2" x14ac:dyDescent="0.25">
      <c r="A152" s="1" t="s">
        <v>328</v>
      </c>
      <c r="B152" s="1" t="s">
        <v>315</v>
      </c>
    </row>
    <row r="153" spans="1:2" x14ac:dyDescent="0.25">
      <c r="A153" s="1" t="s">
        <v>329</v>
      </c>
      <c r="B153" s="1" t="s">
        <v>306</v>
      </c>
    </row>
    <row r="154" spans="1:2" x14ac:dyDescent="0.25">
      <c r="A154" s="1" t="s">
        <v>330</v>
      </c>
      <c r="B154" s="1" t="s">
        <v>306</v>
      </c>
    </row>
    <row r="155" spans="1:2" x14ac:dyDescent="0.25">
      <c r="A155" s="1" t="s">
        <v>331</v>
      </c>
      <c r="B155" s="1" t="s">
        <v>310</v>
      </c>
    </row>
    <row r="156" spans="1:2" x14ac:dyDescent="0.25">
      <c r="A156" s="1" t="s">
        <v>332</v>
      </c>
      <c r="B156" s="1" t="s">
        <v>315</v>
      </c>
    </row>
    <row r="157" spans="1:2" x14ac:dyDescent="0.25">
      <c r="A157" s="1" t="s">
        <v>39</v>
      </c>
      <c r="B157" s="1" t="s">
        <v>306</v>
      </c>
    </row>
    <row r="158" spans="1:2" x14ac:dyDescent="0.25">
      <c r="A158" s="1" t="s">
        <v>333</v>
      </c>
      <c r="B158" s="1" t="s">
        <v>310</v>
      </c>
    </row>
    <row r="159" spans="1:2" x14ac:dyDescent="0.25">
      <c r="A159" s="1" t="s">
        <v>40</v>
      </c>
      <c r="B159" s="1" t="s">
        <v>315</v>
      </c>
    </row>
    <row r="160" spans="1:2" x14ac:dyDescent="0.25">
      <c r="A160" s="1" t="s">
        <v>334</v>
      </c>
      <c r="B160" s="1" t="s">
        <v>306</v>
      </c>
    </row>
    <row r="161" spans="1:2" x14ac:dyDescent="0.25">
      <c r="A161" s="1" t="s">
        <v>67</v>
      </c>
      <c r="B161" s="1" t="s">
        <v>306</v>
      </c>
    </row>
    <row r="162" spans="1:2" x14ac:dyDescent="0.25">
      <c r="A162" s="1" t="s">
        <v>335</v>
      </c>
      <c r="B162" s="1" t="s">
        <v>310</v>
      </c>
    </row>
    <row r="163" spans="1:2" x14ac:dyDescent="0.25">
      <c r="A163" s="1" t="s">
        <v>336</v>
      </c>
      <c r="B163" s="1" t="s">
        <v>315</v>
      </c>
    </row>
    <row r="164" spans="1:2" x14ac:dyDescent="0.25">
      <c r="A164" s="1" t="s">
        <v>337</v>
      </c>
      <c r="B164" s="1" t="s">
        <v>306</v>
      </c>
    </row>
    <row r="165" spans="1:2" x14ac:dyDescent="0.25">
      <c r="A165" s="1" t="s">
        <v>338</v>
      </c>
      <c r="B165" s="1" t="s">
        <v>310</v>
      </c>
    </row>
    <row r="166" spans="1:2" x14ac:dyDescent="0.25">
      <c r="A166" s="1" t="s">
        <v>77</v>
      </c>
      <c r="B166" s="1" t="s">
        <v>306</v>
      </c>
    </row>
    <row r="167" spans="1:2" x14ac:dyDescent="0.25">
      <c r="A167" s="1" t="s">
        <v>339</v>
      </c>
      <c r="B167" s="1" t="s">
        <v>310</v>
      </c>
    </row>
    <row r="168" spans="1:2" x14ac:dyDescent="0.25">
      <c r="A168" s="1" t="s">
        <v>340</v>
      </c>
      <c r="B168" s="1" t="s">
        <v>315</v>
      </c>
    </row>
    <row r="169" spans="1:2" x14ac:dyDescent="0.25">
      <c r="A169" s="1" t="s">
        <v>341</v>
      </c>
      <c r="B169" s="1" t="s">
        <v>310</v>
      </c>
    </row>
    <row r="170" spans="1:2" x14ac:dyDescent="0.25">
      <c r="A170" s="1" t="s">
        <v>137</v>
      </c>
      <c r="B170" s="1" t="s">
        <v>306</v>
      </c>
    </row>
    <row r="171" spans="1:2" x14ac:dyDescent="0.25">
      <c r="A171" s="1" t="s">
        <v>342</v>
      </c>
      <c r="B171" s="1" t="s">
        <v>310</v>
      </c>
    </row>
    <row r="172" spans="1:2" x14ac:dyDescent="0.25">
      <c r="A172" s="1" t="s">
        <v>343</v>
      </c>
      <c r="B172" s="1" t="s">
        <v>315</v>
      </c>
    </row>
    <row r="173" spans="1:2" x14ac:dyDescent="0.25">
      <c r="A173" s="1" t="s">
        <v>344</v>
      </c>
      <c r="B173" s="1" t="s">
        <v>306</v>
      </c>
    </row>
    <row r="174" spans="1:2" x14ac:dyDescent="0.25">
      <c r="A174" s="1" t="s">
        <v>345</v>
      </c>
      <c r="B174" s="1" t="s">
        <v>315</v>
      </c>
    </row>
    <row r="175" spans="1:2" x14ac:dyDescent="0.25">
      <c r="A175" s="1" t="s">
        <v>89</v>
      </c>
      <c r="B175" s="1" t="s">
        <v>306</v>
      </c>
    </row>
    <row r="176" spans="1:2" x14ac:dyDescent="0.25">
      <c r="A176" s="1" t="s">
        <v>346</v>
      </c>
      <c r="B176" s="1" t="s">
        <v>310</v>
      </c>
    </row>
    <row r="177" spans="1:2" x14ac:dyDescent="0.25">
      <c r="A177" s="1" t="s">
        <v>347</v>
      </c>
      <c r="B177" s="1" t="s">
        <v>315</v>
      </c>
    </row>
    <row r="178" spans="1:2" x14ac:dyDescent="0.25">
      <c r="A178" s="1" t="s">
        <v>348</v>
      </c>
      <c r="B178" s="1" t="s">
        <v>306</v>
      </c>
    </row>
    <row r="179" spans="1:2" x14ac:dyDescent="0.25">
      <c r="A179" s="1" t="s">
        <v>349</v>
      </c>
      <c r="B179" s="1" t="s">
        <v>315</v>
      </c>
    </row>
    <row r="180" spans="1:2" x14ac:dyDescent="0.25">
      <c r="A180" s="1" t="s">
        <v>350</v>
      </c>
      <c r="B180" s="1" t="s">
        <v>306</v>
      </c>
    </row>
    <row r="181" spans="1:2" x14ac:dyDescent="0.25">
      <c r="A181" s="1" t="s">
        <v>95</v>
      </c>
      <c r="B181" s="1" t="s">
        <v>306</v>
      </c>
    </row>
    <row r="182" spans="1:2" x14ac:dyDescent="0.25">
      <c r="A182" s="1" t="s">
        <v>351</v>
      </c>
      <c r="B182" s="1" t="s">
        <v>310</v>
      </c>
    </row>
    <row r="183" spans="1:2" x14ac:dyDescent="0.25">
      <c r="A183" s="1" t="s">
        <v>96</v>
      </c>
      <c r="B183" s="1" t="s">
        <v>315</v>
      </c>
    </row>
    <row r="184" spans="1:2" x14ac:dyDescent="0.25">
      <c r="A184" s="1" t="s">
        <v>352</v>
      </c>
      <c r="B184" s="1" t="s">
        <v>306</v>
      </c>
    </row>
    <row r="185" spans="1:2" x14ac:dyDescent="0.25">
      <c r="A185" s="1" t="s">
        <v>353</v>
      </c>
      <c r="B185" s="1" t="s">
        <v>310</v>
      </c>
    </row>
    <row r="186" spans="1:2" x14ac:dyDescent="0.25">
      <c r="A186" s="1" t="s">
        <v>354</v>
      </c>
      <c r="B186" s="1" t="s">
        <v>315</v>
      </c>
    </row>
    <row r="187" spans="1:2" x14ac:dyDescent="0.25">
      <c r="A187" s="1" t="s">
        <v>355</v>
      </c>
      <c r="B187" s="1" t="s">
        <v>306</v>
      </c>
    </row>
    <row r="188" spans="1:2" x14ac:dyDescent="0.25">
      <c r="A188" s="1" t="s">
        <v>356</v>
      </c>
      <c r="B188" s="1" t="s">
        <v>306</v>
      </c>
    </row>
    <row r="189" spans="1:2" x14ac:dyDescent="0.25">
      <c r="A189" s="1" t="s">
        <v>357</v>
      </c>
      <c r="B189" s="1" t="s">
        <v>310</v>
      </c>
    </row>
    <row r="190" spans="1:2" x14ac:dyDescent="0.25">
      <c r="A190" s="1" t="s">
        <v>358</v>
      </c>
      <c r="B190" s="1" t="s">
        <v>315</v>
      </c>
    </row>
    <row r="191" spans="1:2" x14ac:dyDescent="0.25">
      <c r="A191" s="1" t="s">
        <v>359</v>
      </c>
      <c r="B191" s="1" t="s">
        <v>306</v>
      </c>
    </row>
    <row r="192" spans="1:2" x14ac:dyDescent="0.25">
      <c r="A192" s="1" t="s">
        <v>360</v>
      </c>
      <c r="B192" s="1" t="s">
        <v>315</v>
      </c>
    </row>
    <row r="193" spans="1:2" x14ac:dyDescent="0.25">
      <c r="A193" s="1" t="s">
        <v>107</v>
      </c>
      <c r="B193" s="1" t="s">
        <v>306</v>
      </c>
    </row>
    <row r="194" spans="1:2" x14ac:dyDescent="0.25">
      <c r="A194" s="1" t="s">
        <v>361</v>
      </c>
      <c r="B194" s="1" t="s">
        <v>315</v>
      </c>
    </row>
    <row r="195" spans="1:2" x14ac:dyDescent="0.25">
      <c r="A195" s="1" t="s">
        <v>362</v>
      </c>
      <c r="B195" s="1" t="s">
        <v>310</v>
      </c>
    </row>
    <row r="196" spans="1:2" x14ac:dyDescent="0.25">
      <c r="A196" s="1" t="s">
        <v>363</v>
      </c>
      <c r="B196" s="1" t="s">
        <v>306</v>
      </c>
    </row>
    <row r="197" spans="1:2" x14ac:dyDescent="0.25">
      <c r="A197" s="1" t="s">
        <v>364</v>
      </c>
      <c r="B197" s="1" t="s">
        <v>310</v>
      </c>
    </row>
    <row r="198" spans="1:2" x14ac:dyDescent="0.25">
      <c r="A198" s="1" t="s">
        <v>365</v>
      </c>
      <c r="B198" s="1" t="s">
        <v>315</v>
      </c>
    </row>
    <row r="199" spans="1:2" x14ac:dyDescent="0.25">
      <c r="A199" s="1" t="s">
        <v>42</v>
      </c>
      <c r="B199" s="1" t="s">
        <v>306</v>
      </c>
    </row>
    <row r="200" spans="1:2" x14ac:dyDescent="0.25">
      <c r="A200" s="1" t="s">
        <v>366</v>
      </c>
      <c r="B200" s="1" t="s">
        <v>310</v>
      </c>
    </row>
    <row r="201" spans="1:2" x14ac:dyDescent="0.25">
      <c r="A201" s="1" t="s">
        <v>367</v>
      </c>
      <c r="B201" s="1" t="s">
        <v>315</v>
      </c>
    </row>
    <row r="202" spans="1:2" x14ac:dyDescent="0.25">
      <c r="A202" s="1" t="s">
        <v>368</v>
      </c>
      <c r="B202" s="1" t="s">
        <v>306</v>
      </c>
    </row>
    <row r="203" spans="1:2" x14ac:dyDescent="0.25">
      <c r="A203" s="1" t="s">
        <v>99</v>
      </c>
      <c r="B203" s="1" t="s">
        <v>306</v>
      </c>
    </row>
    <row r="204" spans="1:2" x14ac:dyDescent="0.25">
      <c r="A204" s="1" t="s">
        <v>100</v>
      </c>
      <c r="B204" s="1" t="s">
        <v>315</v>
      </c>
    </row>
    <row r="205" spans="1:2" x14ac:dyDescent="0.25">
      <c r="A205" s="1" t="s">
        <v>369</v>
      </c>
      <c r="B205" s="1" t="s">
        <v>310</v>
      </c>
    </row>
    <row r="206" spans="1:2" x14ac:dyDescent="0.25">
      <c r="A206" s="1" t="s">
        <v>370</v>
      </c>
      <c r="B206" s="1" t="s">
        <v>306</v>
      </c>
    </row>
    <row r="207" spans="1:2" x14ac:dyDescent="0.25">
      <c r="A207" s="1" t="s">
        <v>145</v>
      </c>
      <c r="B207" s="1" t="s">
        <v>306</v>
      </c>
    </row>
    <row r="208" spans="1:2" x14ac:dyDescent="0.25">
      <c r="A208" s="1" t="s">
        <v>371</v>
      </c>
      <c r="B208" s="1" t="s">
        <v>315</v>
      </c>
    </row>
    <row r="209" spans="1:2" x14ac:dyDescent="0.25">
      <c r="A209" s="1" t="s">
        <v>372</v>
      </c>
      <c r="B209" s="1" t="s">
        <v>310</v>
      </c>
    </row>
    <row r="210" spans="1:2" x14ac:dyDescent="0.25">
      <c r="A210" s="1" t="s">
        <v>373</v>
      </c>
      <c r="B210" s="1" t="s">
        <v>306</v>
      </c>
    </row>
    <row r="211" spans="1:2" x14ac:dyDescent="0.25">
      <c r="A211" s="1" t="s">
        <v>374</v>
      </c>
      <c r="B211" s="1" t="s">
        <v>310</v>
      </c>
    </row>
    <row r="212" spans="1:2" x14ac:dyDescent="0.25">
      <c r="A212" s="1" t="s">
        <v>143</v>
      </c>
      <c r="B212" s="1" t="s">
        <v>315</v>
      </c>
    </row>
    <row r="213" spans="1:2" x14ac:dyDescent="0.25">
      <c r="A213" s="1" t="s">
        <v>375</v>
      </c>
      <c r="B213" s="1" t="s">
        <v>306</v>
      </c>
    </row>
    <row r="214" spans="1:2" x14ac:dyDescent="0.25">
      <c r="A214" s="1" t="s">
        <v>376</v>
      </c>
      <c r="B214" s="1" t="s">
        <v>310</v>
      </c>
    </row>
    <row r="215" spans="1:2" x14ac:dyDescent="0.25">
      <c r="A215" s="1" t="s">
        <v>147</v>
      </c>
      <c r="B215" s="1" t="s">
        <v>315</v>
      </c>
    </row>
    <row r="216" spans="1:2" x14ac:dyDescent="0.25">
      <c r="A216" s="1" t="s">
        <v>377</v>
      </c>
      <c r="B216" s="1" t="s">
        <v>306</v>
      </c>
    </row>
    <row r="217" spans="1:2" x14ac:dyDescent="0.25">
      <c r="A217" s="1" t="s">
        <v>378</v>
      </c>
      <c r="B217" s="1" t="s">
        <v>306</v>
      </c>
    </row>
    <row r="218" spans="1:2" x14ac:dyDescent="0.25">
      <c r="A218" s="1" t="s">
        <v>379</v>
      </c>
      <c r="B218" s="1" t="s">
        <v>315</v>
      </c>
    </row>
    <row r="219" spans="1:2" x14ac:dyDescent="0.25">
      <c r="A219" s="1" t="s">
        <v>15</v>
      </c>
      <c r="B219" s="1" t="s">
        <v>308</v>
      </c>
    </row>
    <row r="220" spans="1:2" x14ac:dyDescent="0.25">
      <c r="A220" s="1" t="s">
        <v>380</v>
      </c>
      <c r="B220" s="1" t="s">
        <v>313</v>
      </c>
    </row>
    <row r="221" spans="1:2" x14ac:dyDescent="0.25">
      <c r="A221" s="1" t="s">
        <v>381</v>
      </c>
      <c r="B221" s="1" t="s">
        <v>308</v>
      </c>
    </row>
    <row r="222" spans="1:2" x14ac:dyDescent="0.25">
      <c r="A222" s="1" t="s">
        <v>382</v>
      </c>
      <c r="B222" s="1" t="s">
        <v>308</v>
      </c>
    </row>
    <row r="223" spans="1:2" x14ac:dyDescent="0.25">
      <c r="A223" s="1" t="s">
        <v>383</v>
      </c>
      <c r="B223" s="1" t="s">
        <v>308</v>
      </c>
    </row>
    <row r="224" spans="1:2" x14ac:dyDescent="0.25">
      <c r="A224" s="1" t="s">
        <v>384</v>
      </c>
      <c r="B224" s="1" t="s">
        <v>317</v>
      </c>
    </row>
    <row r="225" spans="1:2" x14ac:dyDescent="0.25">
      <c r="A225" s="1" t="s">
        <v>385</v>
      </c>
      <c r="B225" s="1" t="s">
        <v>308</v>
      </c>
    </row>
    <row r="226" spans="1:2" x14ac:dyDescent="0.25">
      <c r="A226" s="1" t="s">
        <v>386</v>
      </c>
      <c r="B226" s="1" t="s">
        <v>308</v>
      </c>
    </row>
    <row r="227" spans="1:2" x14ac:dyDescent="0.25">
      <c r="A227" s="1" t="s">
        <v>387</v>
      </c>
      <c r="B227" s="1" t="s">
        <v>308</v>
      </c>
    </row>
    <row r="228" spans="1:2" x14ac:dyDescent="0.25">
      <c r="A228" s="1" t="s">
        <v>388</v>
      </c>
      <c r="B228" s="1" t="s">
        <v>313</v>
      </c>
    </row>
    <row r="229" spans="1:2" x14ac:dyDescent="0.25">
      <c r="A229" s="1" t="s">
        <v>389</v>
      </c>
      <c r="B229" s="1" t="s">
        <v>317</v>
      </c>
    </row>
    <row r="230" spans="1:2" x14ac:dyDescent="0.25">
      <c r="A230" s="1" t="s">
        <v>36</v>
      </c>
      <c r="B230" s="1" t="s">
        <v>308</v>
      </c>
    </row>
    <row r="231" spans="1:2" x14ac:dyDescent="0.25">
      <c r="A231" s="1" t="s">
        <v>37</v>
      </c>
      <c r="B231" s="1" t="s">
        <v>313</v>
      </c>
    </row>
    <row r="232" spans="1:2" x14ac:dyDescent="0.25">
      <c r="A232" s="1" t="s">
        <v>38</v>
      </c>
      <c r="B232" s="1" t="s">
        <v>317</v>
      </c>
    </row>
    <row r="233" spans="1:2" x14ac:dyDescent="0.25">
      <c r="A233" s="1" t="s">
        <v>390</v>
      </c>
      <c r="B233" s="1" t="s">
        <v>308</v>
      </c>
    </row>
    <row r="234" spans="1:2" x14ac:dyDescent="0.25">
      <c r="A234" s="1" t="s">
        <v>391</v>
      </c>
      <c r="B234" s="1" t="s">
        <v>313</v>
      </c>
    </row>
    <row r="235" spans="1:2" x14ac:dyDescent="0.25">
      <c r="A235" s="1" t="s">
        <v>74</v>
      </c>
      <c r="B235" s="1" t="s">
        <v>308</v>
      </c>
    </row>
    <row r="236" spans="1:2" x14ac:dyDescent="0.25">
      <c r="A236" s="1" t="s">
        <v>75</v>
      </c>
      <c r="B236" s="1" t="s">
        <v>313</v>
      </c>
    </row>
    <row r="237" spans="1:2" x14ac:dyDescent="0.25">
      <c r="A237" s="1" t="s">
        <v>76</v>
      </c>
      <c r="B237" s="1" t="s">
        <v>317</v>
      </c>
    </row>
    <row r="238" spans="1:2" x14ac:dyDescent="0.25">
      <c r="A238" s="1" t="s">
        <v>66</v>
      </c>
      <c r="B238" s="1" t="s">
        <v>308</v>
      </c>
    </row>
    <row r="239" spans="1:2" x14ac:dyDescent="0.25">
      <c r="A239" s="1" t="s">
        <v>392</v>
      </c>
      <c r="B239" s="1" t="s">
        <v>313</v>
      </c>
    </row>
    <row r="240" spans="1:2" x14ac:dyDescent="0.25">
      <c r="A240" s="1" t="s">
        <v>393</v>
      </c>
      <c r="B240" s="1" t="s">
        <v>317</v>
      </c>
    </row>
    <row r="241" spans="1:2" x14ac:dyDescent="0.25">
      <c r="A241" s="1" t="s">
        <v>394</v>
      </c>
      <c r="B241" s="1" t="s">
        <v>308</v>
      </c>
    </row>
    <row r="242" spans="1:2" x14ac:dyDescent="0.25">
      <c r="A242" s="1" t="s">
        <v>395</v>
      </c>
      <c r="B242" s="1" t="s">
        <v>313</v>
      </c>
    </row>
    <row r="243" spans="1:2" x14ac:dyDescent="0.25">
      <c r="A243" s="1" t="s">
        <v>396</v>
      </c>
      <c r="B243" s="1" t="s">
        <v>313</v>
      </c>
    </row>
    <row r="244" spans="1:2" x14ac:dyDescent="0.25">
      <c r="A244" s="1" t="s">
        <v>135</v>
      </c>
      <c r="B244" s="1" t="s">
        <v>308</v>
      </c>
    </row>
    <row r="245" spans="1:2" x14ac:dyDescent="0.25">
      <c r="A245" s="1" t="s">
        <v>136</v>
      </c>
      <c r="B245" s="1" t="s">
        <v>313</v>
      </c>
    </row>
    <row r="246" spans="1:2" x14ac:dyDescent="0.25">
      <c r="A246" s="1" t="s">
        <v>397</v>
      </c>
      <c r="B246" s="1" t="s">
        <v>317</v>
      </c>
    </row>
    <row r="247" spans="1:2" x14ac:dyDescent="0.25">
      <c r="A247" s="1" t="s">
        <v>398</v>
      </c>
      <c r="B247" s="1" t="s">
        <v>308</v>
      </c>
    </row>
    <row r="248" spans="1:2" x14ac:dyDescent="0.25">
      <c r="A248" s="1" t="s">
        <v>90</v>
      </c>
      <c r="B248" s="1" t="s">
        <v>317</v>
      </c>
    </row>
    <row r="249" spans="1:2" x14ac:dyDescent="0.25">
      <c r="A249" s="1" t="s">
        <v>399</v>
      </c>
      <c r="B249" s="1" t="s">
        <v>308</v>
      </c>
    </row>
    <row r="250" spans="1:2" x14ac:dyDescent="0.25">
      <c r="A250" s="1" t="s">
        <v>400</v>
      </c>
      <c r="B250" s="1" t="s">
        <v>313</v>
      </c>
    </row>
    <row r="251" spans="1:2" x14ac:dyDescent="0.25">
      <c r="A251" s="1" t="s">
        <v>401</v>
      </c>
      <c r="B251" s="1" t="s">
        <v>317</v>
      </c>
    </row>
    <row r="252" spans="1:2" x14ac:dyDescent="0.25">
      <c r="A252" s="1" t="s">
        <v>402</v>
      </c>
      <c r="B252" s="1" t="s">
        <v>308</v>
      </c>
    </row>
    <row r="253" spans="1:2" x14ac:dyDescent="0.25">
      <c r="A253" s="1" t="s">
        <v>403</v>
      </c>
      <c r="B253" s="1" t="s">
        <v>317</v>
      </c>
    </row>
    <row r="254" spans="1:2" x14ac:dyDescent="0.25">
      <c r="A254" s="1" t="s">
        <v>93</v>
      </c>
      <c r="B254" s="1" t="s">
        <v>308</v>
      </c>
    </row>
    <row r="255" spans="1:2" x14ac:dyDescent="0.25">
      <c r="A255" s="1" t="s">
        <v>94</v>
      </c>
      <c r="B255" s="1" t="s">
        <v>313</v>
      </c>
    </row>
    <row r="256" spans="1:2" x14ac:dyDescent="0.25">
      <c r="A256" s="1" t="s">
        <v>404</v>
      </c>
      <c r="B256" s="1" t="s">
        <v>317</v>
      </c>
    </row>
    <row r="257" spans="1:2" x14ac:dyDescent="0.25">
      <c r="A257" s="1" t="s">
        <v>405</v>
      </c>
      <c r="B257" s="1" t="s">
        <v>308</v>
      </c>
    </row>
    <row r="258" spans="1:2" x14ac:dyDescent="0.25">
      <c r="A258" s="1" t="s">
        <v>406</v>
      </c>
      <c r="B258" s="1" t="s">
        <v>313</v>
      </c>
    </row>
    <row r="259" spans="1:2" x14ac:dyDescent="0.25">
      <c r="A259" s="1" t="s">
        <v>407</v>
      </c>
      <c r="B259" s="1" t="s">
        <v>317</v>
      </c>
    </row>
    <row r="260" spans="1:2" x14ac:dyDescent="0.25">
      <c r="A260" s="1" t="s">
        <v>408</v>
      </c>
      <c r="B260" s="1" t="s">
        <v>313</v>
      </c>
    </row>
    <row r="261" spans="1:2" x14ac:dyDescent="0.25">
      <c r="A261" s="1" t="s">
        <v>409</v>
      </c>
      <c r="B261" s="1" t="s">
        <v>308</v>
      </c>
    </row>
    <row r="262" spans="1:2" x14ac:dyDescent="0.25">
      <c r="A262" s="1" t="s">
        <v>410</v>
      </c>
      <c r="B262" s="1" t="s">
        <v>308</v>
      </c>
    </row>
    <row r="263" spans="1:2" x14ac:dyDescent="0.25">
      <c r="A263" s="1" t="s">
        <v>411</v>
      </c>
      <c r="B263" s="1" t="s">
        <v>313</v>
      </c>
    </row>
    <row r="264" spans="1:2" x14ac:dyDescent="0.25">
      <c r="A264" s="1" t="s">
        <v>412</v>
      </c>
      <c r="B264" s="1" t="s">
        <v>317</v>
      </c>
    </row>
    <row r="265" spans="1:2" x14ac:dyDescent="0.25">
      <c r="A265" s="1" t="s">
        <v>413</v>
      </c>
      <c r="B265" s="1" t="s">
        <v>308</v>
      </c>
    </row>
    <row r="266" spans="1:2" x14ac:dyDescent="0.25">
      <c r="A266" s="1" t="s">
        <v>414</v>
      </c>
      <c r="B266" s="1" t="s">
        <v>317</v>
      </c>
    </row>
    <row r="267" spans="1:2" x14ac:dyDescent="0.25">
      <c r="A267" s="1" t="s">
        <v>108</v>
      </c>
      <c r="B267" s="1" t="s">
        <v>308</v>
      </c>
    </row>
    <row r="268" spans="1:2" x14ac:dyDescent="0.25">
      <c r="A268" s="1" t="s">
        <v>415</v>
      </c>
      <c r="B268" s="1" t="s">
        <v>313</v>
      </c>
    </row>
    <row r="269" spans="1:2" x14ac:dyDescent="0.25">
      <c r="A269" s="1" t="s">
        <v>416</v>
      </c>
      <c r="B269" s="1" t="s">
        <v>317</v>
      </c>
    </row>
    <row r="270" spans="1:2" x14ac:dyDescent="0.25">
      <c r="A270" s="1" t="s">
        <v>417</v>
      </c>
      <c r="B270" s="1" t="s">
        <v>308</v>
      </c>
    </row>
    <row r="271" spans="1:2" x14ac:dyDescent="0.25">
      <c r="A271" s="1" t="s">
        <v>109</v>
      </c>
      <c r="B271" s="1" t="s">
        <v>308</v>
      </c>
    </row>
    <row r="272" spans="1:2" x14ac:dyDescent="0.25">
      <c r="A272" s="1" t="s">
        <v>418</v>
      </c>
      <c r="B272" s="1" t="s">
        <v>313</v>
      </c>
    </row>
    <row r="273" spans="1:2" x14ac:dyDescent="0.25">
      <c r="A273" s="1" t="s">
        <v>110</v>
      </c>
      <c r="B273" s="1" t="s">
        <v>317</v>
      </c>
    </row>
    <row r="274" spans="1:2" x14ac:dyDescent="0.25">
      <c r="A274" s="1" t="s">
        <v>419</v>
      </c>
      <c r="B274" s="1" t="s">
        <v>308</v>
      </c>
    </row>
    <row r="275" spans="1:2" x14ac:dyDescent="0.25">
      <c r="A275" s="1" t="s">
        <v>41</v>
      </c>
      <c r="B275" s="1" t="s">
        <v>308</v>
      </c>
    </row>
    <row r="276" spans="1:2" x14ac:dyDescent="0.25">
      <c r="A276" s="1" t="s">
        <v>420</v>
      </c>
      <c r="B276" s="1" t="s">
        <v>313</v>
      </c>
    </row>
    <row r="277" spans="1:2" x14ac:dyDescent="0.25">
      <c r="A277" s="1" t="s">
        <v>421</v>
      </c>
      <c r="B277" s="1" t="s">
        <v>317</v>
      </c>
    </row>
    <row r="278" spans="1:2" x14ac:dyDescent="0.25">
      <c r="A278" s="1" t="s">
        <v>422</v>
      </c>
      <c r="B278" s="1" t="s">
        <v>317</v>
      </c>
    </row>
    <row r="279" spans="1:2" x14ac:dyDescent="0.25">
      <c r="A279" s="1" t="s">
        <v>423</v>
      </c>
      <c r="B279" s="1" t="s">
        <v>308</v>
      </c>
    </row>
    <row r="280" spans="1:2" x14ac:dyDescent="0.25">
      <c r="A280" s="1" t="s">
        <v>97</v>
      </c>
      <c r="B280" s="1" t="s">
        <v>308</v>
      </c>
    </row>
    <row r="281" spans="1:2" x14ac:dyDescent="0.25">
      <c r="A281" s="1" t="s">
        <v>424</v>
      </c>
      <c r="B281" s="1" t="s">
        <v>313</v>
      </c>
    </row>
    <row r="282" spans="1:2" x14ac:dyDescent="0.25">
      <c r="A282" s="1" t="s">
        <v>98</v>
      </c>
      <c r="B282" s="1" t="s">
        <v>317</v>
      </c>
    </row>
    <row r="283" spans="1:2" x14ac:dyDescent="0.25">
      <c r="A283" s="1" t="s">
        <v>425</v>
      </c>
      <c r="B283" s="1" t="s">
        <v>308</v>
      </c>
    </row>
    <row r="284" spans="1:2" x14ac:dyDescent="0.25">
      <c r="A284" s="1" t="s">
        <v>426</v>
      </c>
      <c r="B284" s="1" t="s">
        <v>308</v>
      </c>
    </row>
    <row r="285" spans="1:2" x14ac:dyDescent="0.25">
      <c r="A285" s="1" t="s">
        <v>427</v>
      </c>
      <c r="B285" s="1" t="s">
        <v>317</v>
      </c>
    </row>
    <row r="286" spans="1:2" x14ac:dyDescent="0.25">
      <c r="A286" s="1" t="s">
        <v>144</v>
      </c>
      <c r="B286" s="1" t="s">
        <v>308</v>
      </c>
    </row>
    <row r="287" spans="1:2" x14ac:dyDescent="0.25">
      <c r="A287" s="1" t="s">
        <v>146</v>
      </c>
      <c r="B287" s="1" t="s">
        <v>313</v>
      </c>
    </row>
    <row r="288" spans="1:2" x14ac:dyDescent="0.25">
      <c r="A288" s="1" t="s">
        <v>428</v>
      </c>
      <c r="B288" s="1" t="s">
        <v>317</v>
      </c>
    </row>
    <row r="289" spans="1:2" x14ac:dyDescent="0.25">
      <c r="A289" s="1" t="s">
        <v>429</v>
      </c>
      <c r="B289" s="1" t="s">
        <v>308</v>
      </c>
    </row>
    <row r="290" spans="1:2" x14ac:dyDescent="0.25">
      <c r="A290" s="1" t="s">
        <v>430</v>
      </c>
      <c r="B290" s="1" t="s">
        <v>313</v>
      </c>
    </row>
    <row r="291" spans="1:2" x14ac:dyDescent="0.25">
      <c r="A291" s="1" t="s">
        <v>431</v>
      </c>
      <c r="B291" s="1" t="s">
        <v>317</v>
      </c>
    </row>
    <row r="292" spans="1:2" x14ac:dyDescent="0.25">
      <c r="A292" s="1" t="s">
        <v>432</v>
      </c>
      <c r="B292" s="1" t="s">
        <v>308</v>
      </c>
    </row>
    <row r="293" spans="1:2" x14ac:dyDescent="0.25">
      <c r="A293" s="1" t="s">
        <v>433</v>
      </c>
      <c r="B293" s="1" t="s">
        <v>313</v>
      </c>
    </row>
    <row r="294" spans="1:2" x14ac:dyDescent="0.25">
      <c r="A294" s="1" t="s">
        <v>434</v>
      </c>
      <c r="B294" s="1" t="s">
        <v>317</v>
      </c>
    </row>
    <row r="295" spans="1:2" x14ac:dyDescent="0.25">
      <c r="A295" s="1" t="s">
        <v>435</v>
      </c>
      <c r="B295" s="1" t="s">
        <v>308</v>
      </c>
    </row>
    <row r="296" spans="1:2" x14ac:dyDescent="0.25">
      <c r="A296" s="1" t="s">
        <v>436</v>
      </c>
      <c r="B296" s="1" t="s">
        <v>308</v>
      </c>
    </row>
    <row r="297" spans="1:2" x14ac:dyDescent="0.25">
      <c r="A297" s="1" t="s">
        <v>437</v>
      </c>
      <c r="B297" s="1" t="s">
        <v>317</v>
      </c>
    </row>
  </sheetData>
  <pageMargins left="0.511811023622047" right="0.511811023622047" top="0.74803149606299202" bottom="0.511811023622047" header="0.511811023622047" footer="0.23622047244094499"/>
  <pageSetup paperSize="3" orientation="landscape" r:id="rId1"/>
  <headerFooter>
    <oddHeader>&amp;C&amp;"-,Bold"&amp;12&amp;F[&amp;A]</oddHeader>
    <oddFooter>&amp;L&amp;9Posted: 9 Sep 2021&amp;C&amp;9Page &amp;P of &amp;N&amp;R&amp;9Public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Correction Adjustments</vt:lpstr>
      <vt:lpstr>Module C Corrected</vt:lpstr>
      <vt:lpstr>Module C Initial</vt:lpstr>
      <vt:lpstr>DOS Adjustments Detail</vt:lpstr>
      <vt:lpstr>Interest on True-Up</vt:lpstr>
      <vt:lpstr>Interest Rate</vt:lpstr>
      <vt:lpstr>Lookup Tables</vt:lpstr>
      <vt:lpstr>'Correction Adjustments'!Print_Titles</vt:lpstr>
      <vt:lpstr>'DOS Adjustments Detail'!Print_Titles</vt:lpstr>
      <vt:lpstr>'Interest on True-Up'!Print_Titles</vt:lpstr>
      <vt:lpstr>'Interest Rate'!Print_Titles</vt:lpstr>
      <vt:lpstr>'Lookup Tables'!Print_Titles</vt:lpstr>
      <vt:lpstr>'Module C Corrected'!Print_Titles</vt:lpstr>
      <vt:lpstr>'Module C Initial'!Print_Titles</vt:lpstr>
    </vt:vector>
  </TitlesOfParts>
  <Company>Alberta Electric System Operator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dcterms:created xsi:type="dcterms:W3CDTF">2020-06-25T17:47:30Z</dcterms:created>
  <dcterms:modified xsi:type="dcterms:W3CDTF">2021-09-09T21:57:25Z</dcterms:modified>
</cp:coreProperties>
</file>